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1236231\Desktop\"/>
    </mc:Choice>
  </mc:AlternateContent>
  <bookViews>
    <workbookView xWindow="0" yWindow="0" windowWidth="20490" windowHeight="6720"/>
  </bookViews>
  <sheets>
    <sheet name="Publicação 1 trimestre SEJUSP" sheetId="6" r:id="rId1"/>
    <sheet name="Plan1" sheetId="7" state="hidden" r:id="rId2"/>
  </sheets>
  <definedNames>
    <definedName name="_xlnm._FilterDatabase" localSheetId="0" hidden="1">'Publicação 1 trimestre SEJUSP'!$A$6:$DE$6</definedName>
    <definedName name="_xlnm.Print_Area" localSheetId="0">'Publicação 1 trimestre SEJUSP'!$A$1:$Q$34</definedName>
  </definedNames>
  <calcPr calcId="162913"/>
</workbook>
</file>

<file path=xl/calcChain.xml><?xml version="1.0" encoding="utf-8"?>
<calcChain xmlns="http://schemas.openxmlformats.org/spreadsheetml/2006/main">
  <c r="L17" i="6" l="1"/>
  <c r="O25" i="6"/>
  <c r="P25" i="6"/>
  <c r="Q25" i="6"/>
  <c r="N25" i="6"/>
  <c r="N28" i="6"/>
  <c r="Q9" i="6"/>
  <c r="P9" i="6"/>
  <c r="P28" i="6"/>
  <c r="O9" i="6"/>
  <c r="N9" i="6"/>
  <c r="L9" i="6"/>
  <c r="J25" i="6"/>
  <c r="L25" i="6"/>
  <c r="J17" i="6"/>
  <c r="L28" i="6"/>
  <c r="N17" i="6"/>
  <c r="O17" i="6"/>
  <c r="P17" i="6"/>
  <c r="Q17" i="6"/>
  <c r="Q28" i="6"/>
  <c r="J9" i="6"/>
  <c r="B6" i="7"/>
  <c r="E12" i="7"/>
  <c r="C6" i="7"/>
  <c r="E6" i="7"/>
  <c r="F6" i="7"/>
  <c r="G6" i="7"/>
  <c r="H6" i="7"/>
  <c r="B9" i="7"/>
  <c r="C9" i="7"/>
  <c r="E9" i="7"/>
  <c r="F9" i="7"/>
  <c r="G9" i="7"/>
  <c r="H9" i="7"/>
  <c r="B12" i="7"/>
  <c r="C12" i="7"/>
  <c r="F12" i="7"/>
  <c r="F14" i="7"/>
  <c r="G12" i="7"/>
  <c r="H12" i="7"/>
  <c r="C14" i="7"/>
  <c r="E14" i="7"/>
  <c r="G14" i="7"/>
  <c r="B14" i="7"/>
  <c r="H14" i="7"/>
  <c r="O28" i="6"/>
  <c r="J28" i="6"/>
</calcChain>
</file>

<file path=xl/sharedStrings.xml><?xml version="1.0" encoding="utf-8"?>
<sst xmlns="http://schemas.openxmlformats.org/spreadsheetml/2006/main" count="139" uniqueCount="51">
  <si>
    <t xml:space="preserve">Mês </t>
  </si>
  <si>
    <t>Objeto e finalidade da Campanha</t>
  </si>
  <si>
    <t>Razão Social Credor</t>
  </si>
  <si>
    <t>Período da Veiculação</t>
  </si>
  <si>
    <t>RPP</t>
  </si>
  <si>
    <t>RPNP</t>
  </si>
  <si>
    <t>***</t>
  </si>
  <si>
    <t>TOTAL</t>
  </si>
  <si>
    <t>TOTAL GERAL</t>
  </si>
  <si>
    <t>MEMORIA DE CÁLCULO</t>
  </si>
  <si>
    <t>MÊS</t>
  </si>
  <si>
    <t>VALOR EMPENHADO</t>
  </si>
  <si>
    <t>VALOR LIQUIDADO</t>
  </si>
  <si>
    <t>VALORES PAGOS</t>
  </si>
  <si>
    <t>RP</t>
  </si>
  <si>
    <t>DEA</t>
  </si>
  <si>
    <t>ABR</t>
  </si>
  <si>
    <t>MAI</t>
  </si>
  <si>
    <t>JUN</t>
  </si>
  <si>
    <t>DESPESA TRIMESTRAL REALIZADA COM PUBLICIDADE</t>
  </si>
  <si>
    <t xml:space="preserve"> </t>
  </si>
  <si>
    <t>Orgão Executante</t>
  </si>
  <si>
    <t>Publico Estimado (1)</t>
  </si>
  <si>
    <t>Avaliação dos resultados da campanha (2)</t>
  </si>
  <si>
    <t>Fonte dos Recursos</t>
  </si>
  <si>
    <t>Despesa Empenhada (3)</t>
  </si>
  <si>
    <t>R$</t>
  </si>
  <si>
    <t>**</t>
  </si>
  <si>
    <t>Despesa Liquidada (4)</t>
  </si>
  <si>
    <t xml:space="preserve">R$ </t>
  </si>
  <si>
    <t>Valor Pago Financeiro (R$)</t>
  </si>
  <si>
    <t>Valor Pago DEA  (R$)</t>
  </si>
  <si>
    <t>Valor Pago Resto a Pagar (R$)</t>
  </si>
  <si>
    <t>TOTAL DO TRIMESTRE</t>
  </si>
  <si>
    <t>(2) Valores estimados após o término da veiculação da campanha, ou " * ", conforme explicado na Nota 1.</t>
  </si>
  <si>
    <t>(5) Gastos realizados através de TERMOS DE DESCENTRALIZAÇÃO DE CRÉDITO ORÇAMENTÁRIO - TDCO'S celebrado com a Secretaria Geral e SECOM.</t>
  </si>
  <si>
    <t>Número TDCO (5)</t>
  </si>
  <si>
    <t>SEJUSP</t>
  </si>
  <si>
    <t>DEZOITO COMUNICAÇÃO LTDA.</t>
  </si>
  <si>
    <t>Campanhas educativas voltadas para a força de trabalho de Sejusp, em temáticas de saúde mental, e diferentes das trabalhadas com o recurso do Termo de Adesão 42/2019, oriundos do Fundo Nacional de Segurança Pública, para a SEJUSP.</t>
  </si>
  <si>
    <t>Criação e produção de peças para execução de campanhas educativas voltadas para a força de trabalho da Secretaria de Estado de Justiça e Segurança Pública, com temáticas voltadas para a saúde mental do servidor e com o objetivo de contribuir para uma melhora na qualidade de vida e na saúde ocupacional da força de trabalho da segurança pública estadual.</t>
  </si>
  <si>
    <t>9/2023</t>
  </si>
  <si>
    <t>-</t>
  </si>
  <si>
    <t>2/2024</t>
  </si>
  <si>
    <t>5/2024</t>
  </si>
  <si>
    <t>*</t>
  </si>
  <si>
    <t xml:space="preserve"> Criação, produção e veiculação de peças gráficas e digitais, para atender a demanda da da Sejusp, cujos os recurso são oriundos do Fundo Nacional de Segurança Pública para a execução de campanhas educativas e publicitárias voltadas para a promoção, divulgação do serviço Disque Denúncia Unificado – O Disque Denúncia 181.</t>
  </si>
  <si>
    <t xml:space="preserve">(1) Os números  apresentados correspondem ao somatório do público estimado de cada campanha, podendo ser: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valores, considerando os seguintes critérios de aferição:
✓ TV / Rádio: Simulação feita no software MW Planview TV do Ibope, cuja pesquisa só afere os dados das veiculações em Belo Horizonte
✓ Internet / Portais: Impressões / Impactos.
✓ Redes sociais: Alcance.
✓ Jornal: Tiragem
✓ OOH (Qualquer forma de publicidade ou comunicação que atinge o público quando ele está fora de casa, ou seja, quando está em movimento ou em espaços públicos, a exemplos de painéis de led, outdoor): Fluxos de carro/dia
✓ Não é possível aferir: Situação na qual os dados disponíveis pelo veículo/mercado não são oficiais, nem aferidos e atestados por instituto de pesquisa.   
b) ou " * ", quando for o caso de dados não aferidos face campanha em curso, campanha anterior ao início da coleta de dados, apenas criação de campanha ou Despesa de Exercícios Anteriores (DEA).
</t>
  </si>
  <si>
    <t xml:space="preserve">(3) Preencher com " ** ", quando os valores forem referentes a reforço ou cancelamento de empenho.
</t>
  </si>
  <si>
    <t>(4) Preencher com " *** ", quando os valores forem referentes á liquidação de Restos a Pagar não Processados (RPNP).anteriores.</t>
  </si>
  <si>
    <t>Em cumprimento ao artigo 17, da Constituição do Estado,  à Lei 13.768, de 01 de dezembro de 2000, e o  Decreto 48.940, de 8 de novembro de 2024, especificamos abaixo as despesas executadas com publicidade no decorrer do PRIMEIRO TRIMESTRE do exercício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</si>
</sst>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&quot;R$&quot;\ #,##0.00;[Red]\-&quot;R$&quot;\ #,##0.00"/>
    <numFmt numFmtId="170" formatCode="#,##0.00_ ;[Red]\-#,##0.00\ "/>
    <numFmt numFmtId="171" formatCode="#,###,###,##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7" fontId="0" fillId="0" borderId="0" xfId="0" applyNumberFormat="1"/>
    <xf numFmtId="167" fontId="2" fillId="0" borderId="1" xfId="0" applyNumberFormat="1" applyFont="1" applyBorder="1"/>
    <xf numFmtId="167" fontId="2" fillId="0" borderId="2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/>
    <xf numFmtId="167" fontId="0" fillId="0" borderId="1" xfId="0" applyNumberForma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167" fontId="2" fillId="0" borderId="3" xfId="0" applyNumberFormat="1" applyFont="1" applyBorder="1"/>
    <xf numFmtId="0" fontId="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0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 wrapText="1"/>
    </xf>
    <xf numFmtId="170" fontId="10" fillId="0" borderId="4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71" fontId="7" fillId="0" borderId="1" xfId="0" applyNumberFormat="1" applyFont="1" applyFill="1" applyBorder="1" applyAlignment="1">
      <alignment horizontal="right" vertical="center"/>
    </xf>
    <xf numFmtId="171" fontId="7" fillId="0" borderId="5" xfId="0" applyNumberFormat="1" applyFont="1" applyFill="1" applyBorder="1" applyAlignment="1">
      <alignment horizontal="right" vertical="center"/>
    </xf>
    <xf numFmtId="171" fontId="7" fillId="0" borderId="4" xfId="0" applyNumberFormat="1" applyFont="1" applyFill="1" applyBorder="1" applyAlignment="1">
      <alignment horizontal="right" vertical="center"/>
    </xf>
    <xf numFmtId="171" fontId="7" fillId="0" borderId="6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170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170" fontId="7" fillId="0" borderId="4" xfId="0" applyNumberFormat="1" applyFont="1" applyFill="1" applyBorder="1" applyAlignment="1">
      <alignment horizontal="right" vertical="center" wrapText="1"/>
    </xf>
    <xf numFmtId="170" fontId="7" fillId="0" borderId="4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right" vertical="center"/>
    </xf>
    <xf numFmtId="170" fontId="12" fillId="0" borderId="8" xfId="0" applyNumberFormat="1" applyFont="1" applyFill="1" applyBorder="1" applyAlignment="1">
      <alignment horizontal="right" vertical="center"/>
    </xf>
    <xf numFmtId="1" fontId="13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right" vertical="center"/>
    </xf>
    <xf numFmtId="4" fontId="12" fillId="0" borderId="0" xfId="0" applyNumberFormat="1" applyFont="1" applyFill="1" applyAlignment="1">
      <alignment horizontal="center" vertical="center"/>
    </xf>
    <xf numFmtId="170" fontId="12" fillId="0" borderId="0" xfId="0" applyNumberFormat="1" applyFont="1" applyFill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70" fontId="7" fillId="2" borderId="4" xfId="0" applyNumberFormat="1" applyFont="1" applyFill="1" applyBorder="1" applyAlignment="1">
      <alignment horizontal="right" vertical="center" wrapText="1"/>
    </xf>
    <xf numFmtId="170" fontId="12" fillId="0" borderId="8" xfId="0" applyNumberFormat="1" applyFont="1" applyFill="1" applyBorder="1" applyAlignment="1">
      <alignment horizontal="right" vertical="center" wrapText="1"/>
    </xf>
    <xf numFmtId="170" fontId="12" fillId="0" borderId="9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0" fontId="7" fillId="2" borderId="1" xfId="0" applyNumberFormat="1" applyFont="1" applyFill="1" applyBorder="1" applyAlignment="1">
      <alignment horizontal="right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170" fontId="12" fillId="0" borderId="0" xfId="0" applyNumberFormat="1" applyFont="1" applyFill="1" applyBorder="1" applyAlignment="1">
      <alignment horizontal="right" vertical="center" wrapText="1"/>
    </xf>
    <xf numFmtId="170" fontId="12" fillId="0" borderId="0" xfId="0" applyNumberFormat="1" applyFont="1" applyFill="1" applyBorder="1" applyAlignment="1">
      <alignment horizontal="right" vertical="center"/>
    </xf>
    <xf numFmtId="17" fontId="7" fillId="0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center" vertical="center" wrapText="1"/>
    </xf>
    <xf numFmtId="170" fontId="12" fillId="0" borderId="8" xfId="0" applyNumberFormat="1" applyFont="1" applyFill="1" applyBorder="1" applyAlignment="1">
      <alignment horizontal="right" vertical="center" wrapText="1"/>
    </xf>
    <xf numFmtId="14" fontId="12" fillId="0" borderId="14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0" fontId="12" fillId="0" borderId="22" xfId="0" applyNumberFormat="1" applyFont="1" applyFill="1" applyBorder="1" applyAlignment="1">
      <alignment horizontal="right" vertical="center"/>
    </xf>
    <xf numFmtId="170" fontId="12" fillId="0" borderId="16" xfId="0" applyNumberFormat="1" applyFont="1" applyFill="1" applyBorder="1" applyAlignment="1">
      <alignment horizontal="right" vertical="center"/>
    </xf>
    <xf numFmtId="1" fontId="12" fillId="0" borderId="12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2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0" fontId="12" fillId="0" borderId="12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" fontId="12" fillId="0" borderId="18" xfId="0" applyNumberFormat="1" applyFont="1" applyFill="1" applyBorder="1" applyAlignment="1">
      <alignment horizontal="right" vertical="center"/>
    </xf>
    <xf numFmtId="4" fontId="12" fillId="0" borderId="19" xfId="0" applyNumberFormat="1" applyFont="1" applyFill="1" applyBorder="1" applyAlignment="1">
      <alignment horizontal="right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2" fillId="0" borderId="23" xfId="0" applyNumberFormat="1" applyFont="1" applyBorder="1" applyAlignment="1">
      <alignment horizontal="center"/>
    </xf>
  </cellXfs>
  <cellStyles count="3">
    <cellStyle name="1_Cronograma Mídia - DIA DAS MÃES 09 - REV.1_OFF PROMO CO NO 2 2 2 3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Q34"/>
  <sheetViews>
    <sheetView tabSelected="1" view="pageBreakPreview" topLeftCell="A16" zoomScale="80" zoomScaleNormal="100" zoomScaleSheetLayoutView="80" workbookViewId="0">
      <selection activeCell="L18" sqref="L18"/>
    </sheetView>
  </sheetViews>
  <sheetFormatPr defaultRowHeight="15" x14ac:dyDescent="0.2"/>
  <cols>
    <col min="1" max="1" width="5.140625" style="18" bestFit="1" customWidth="1"/>
    <col min="2" max="2" width="11.85546875" style="19" customWidth="1"/>
    <col min="3" max="3" width="63.28515625" style="41" customWidth="1"/>
    <col min="4" max="4" width="35.28515625" style="20" customWidth="1"/>
    <col min="5" max="5" width="15" style="20" bestFit="1" customWidth="1"/>
    <col min="6" max="6" width="17.7109375" style="20" customWidth="1"/>
    <col min="7" max="8" width="17.7109375" style="33" customWidth="1"/>
    <col min="9" max="9" width="13.7109375" style="20" customWidth="1"/>
    <col min="10" max="10" width="20.5703125" style="21" customWidth="1"/>
    <col min="11" max="11" width="4.42578125" style="22" customWidth="1"/>
    <col min="12" max="12" width="20.42578125" style="21" customWidth="1"/>
    <col min="13" max="13" width="4.42578125" style="22" customWidth="1"/>
    <col min="14" max="14" width="18" style="23" customWidth="1"/>
    <col min="15" max="15" width="16.5703125" style="23" customWidth="1"/>
    <col min="16" max="16" width="16.42578125" style="19" customWidth="1"/>
    <col min="17" max="17" width="17.7109375" style="19" bestFit="1" customWidth="1"/>
    <col min="18" max="108" width="9.140625" style="19"/>
    <col min="109" max="109" width="12.42578125" style="19" bestFit="1" customWidth="1"/>
    <col min="110" max="16384" width="9.140625" style="19"/>
  </cols>
  <sheetData>
    <row r="1" spans="1:17" ht="18.75" x14ac:dyDescent="0.2">
      <c r="A1" s="121" t="s">
        <v>19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x14ac:dyDescent="0.2">
      <c r="C2" s="20"/>
    </row>
    <row r="3" spans="1:17" s="17" customFormat="1" ht="15.75" x14ac:dyDescent="0.2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17" customFormat="1" ht="16.5" thickBot="1" x14ac:dyDescent="0.25">
      <c r="A4" s="117" t="s">
        <v>20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s="62" customFormat="1" ht="15.75" customHeight="1" x14ac:dyDescent="0.2">
      <c r="A5" s="119" t="s">
        <v>0</v>
      </c>
      <c r="B5" s="105" t="s">
        <v>21</v>
      </c>
      <c r="C5" s="105" t="s">
        <v>1</v>
      </c>
      <c r="D5" s="105" t="s">
        <v>2</v>
      </c>
      <c r="E5" s="105" t="s">
        <v>36</v>
      </c>
      <c r="F5" s="105" t="s">
        <v>3</v>
      </c>
      <c r="G5" s="112" t="s">
        <v>22</v>
      </c>
      <c r="H5" s="112" t="s">
        <v>23</v>
      </c>
      <c r="I5" s="110" t="s">
        <v>24</v>
      </c>
      <c r="J5" s="118" t="s">
        <v>25</v>
      </c>
      <c r="K5" s="118"/>
      <c r="L5" s="95" t="s">
        <v>28</v>
      </c>
      <c r="M5" s="95"/>
      <c r="N5" s="96" t="s">
        <v>30</v>
      </c>
      <c r="O5" s="96" t="s">
        <v>31</v>
      </c>
      <c r="P5" s="96" t="s">
        <v>32</v>
      </c>
      <c r="Q5" s="97"/>
    </row>
    <row r="6" spans="1:17" s="62" customFormat="1" ht="33.75" customHeight="1" x14ac:dyDescent="0.2">
      <c r="A6" s="120"/>
      <c r="B6" s="106"/>
      <c r="C6" s="106"/>
      <c r="D6" s="106"/>
      <c r="E6" s="106"/>
      <c r="F6" s="106"/>
      <c r="G6" s="113"/>
      <c r="H6" s="113"/>
      <c r="I6" s="111"/>
      <c r="J6" s="84" t="s">
        <v>26</v>
      </c>
      <c r="K6" s="84" t="s">
        <v>27</v>
      </c>
      <c r="L6" s="91" t="s">
        <v>29</v>
      </c>
      <c r="M6" s="91" t="s">
        <v>6</v>
      </c>
      <c r="N6" s="107"/>
      <c r="O6" s="107"/>
      <c r="P6" s="91" t="s">
        <v>4</v>
      </c>
      <c r="Q6" s="85" t="s">
        <v>5</v>
      </c>
    </row>
    <row r="7" spans="1:17" s="62" customFormat="1" ht="75" x14ac:dyDescent="0.2">
      <c r="A7" s="124">
        <v>1</v>
      </c>
      <c r="B7" s="73" t="s">
        <v>37</v>
      </c>
      <c r="C7" s="92" t="s">
        <v>46</v>
      </c>
      <c r="D7" s="88" t="s">
        <v>38</v>
      </c>
      <c r="E7" s="89" t="s">
        <v>44</v>
      </c>
      <c r="F7" s="90">
        <v>45505</v>
      </c>
      <c r="G7" s="83">
        <v>142672732</v>
      </c>
      <c r="H7" s="83">
        <v>142672732</v>
      </c>
      <c r="I7" s="16">
        <v>57</v>
      </c>
      <c r="J7" s="75">
        <v>0</v>
      </c>
      <c r="K7" s="45"/>
      <c r="L7" s="48">
        <v>142310.10999999999</v>
      </c>
      <c r="M7" s="45" t="s">
        <v>6</v>
      </c>
      <c r="N7" s="53">
        <v>0</v>
      </c>
      <c r="O7" s="53">
        <v>0</v>
      </c>
      <c r="P7" s="53">
        <v>0</v>
      </c>
      <c r="Q7" s="49">
        <v>0</v>
      </c>
    </row>
    <row r="8" spans="1:17" s="54" customFormat="1" ht="75" customHeight="1" thickBot="1" x14ac:dyDescent="0.25">
      <c r="A8" s="125"/>
      <c r="B8" s="68" t="s">
        <v>37</v>
      </c>
      <c r="C8" s="93" t="s">
        <v>40</v>
      </c>
      <c r="D8" s="69" t="s">
        <v>38</v>
      </c>
      <c r="E8" s="94" t="s">
        <v>41</v>
      </c>
      <c r="F8" s="79" t="s">
        <v>42</v>
      </c>
      <c r="G8" s="80" t="s">
        <v>45</v>
      </c>
      <c r="H8" s="80" t="s">
        <v>45</v>
      </c>
      <c r="I8" s="35">
        <v>57</v>
      </c>
      <c r="J8" s="70">
        <v>0</v>
      </c>
      <c r="K8" s="56"/>
      <c r="L8" s="50">
        <v>36720</v>
      </c>
      <c r="M8" s="46" t="s">
        <v>6</v>
      </c>
      <c r="N8" s="55">
        <v>0</v>
      </c>
      <c r="O8" s="55">
        <v>0</v>
      </c>
      <c r="P8" s="55">
        <v>0</v>
      </c>
      <c r="Q8" s="51">
        <v>0</v>
      </c>
    </row>
    <row r="9" spans="1:17" s="52" customFormat="1" ht="16.5" thickBot="1" x14ac:dyDescent="0.25">
      <c r="A9" s="99" t="s">
        <v>7</v>
      </c>
      <c r="B9" s="100"/>
      <c r="C9" s="100"/>
      <c r="D9" s="100"/>
      <c r="E9" s="100"/>
      <c r="F9" s="100"/>
      <c r="G9" s="100"/>
      <c r="H9" s="100"/>
      <c r="I9" s="101"/>
      <c r="J9" s="98">
        <f>SUM(J8:J8)</f>
        <v>0</v>
      </c>
      <c r="K9" s="98"/>
      <c r="L9" s="98">
        <f>SUM(L7:L8)</f>
        <v>179030.11</v>
      </c>
      <c r="M9" s="98"/>
      <c r="N9" s="71">
        <f>SUM(N7:N8)</f>
        <v>0</v>
      </c>
      <c r="O9" s="71">
        <f>SUM(O7:O8)</f>
        <v>0</v>
      </c>
      <c r="P9" s="71">
        <f>SUM(P7:P8)</f>
        <v>0</v>
      </c>
      <c r="Q9" s="72">
        <f>SUM(Q7:Q8)</f>
        <v>0</v>
      </c>
    </row>
    <row r="10" spans="1:17" s="52" customFormat="1" ht="15.75" x14ac:dyDescent="0.2">
      <c r="A10" s="76"/>
      <c r="B10" s="76"/>
      <c r="C10" s="76"/>
      <c r="D10" s="76"/>
      <c r="E10" s="76"/>
      <c r="F10" s="76"/>
      <c r="G10" s="76"/>
      <c r="H10" s="76"/>
      <c r="I10" s="76"/>
      <c r="J10" s="77"/>
      <c r="K10" s="77"/>
      <c r="L10" s="77"/>
      <c r="M10" s="77"/>
      <c r="N10" s="77"/>
      <c r="O10" s="77"/>
      <c r="P10" s="77"/>
      <c r="Q10" s="77"/>
    </row>
    <row r="11" spans="1:17" s="24" customFormat="1" ht="16.5" thickBot="1" x14ac:dyDescent="0.25">
      <c r="A11" s="43"/>
      <c r="B11" s="27"/>
      <c r="C11" s="28"/>
      <c r="D11" s="26"/>
      <c r="E11" s="26"/>
      <c r="F11" s="29"/>
      <c r="G11" s="34"/>
      <c r="H11" s="34"/>
      <c r="I11" s="29"/>
      <c r="J11" s="30"/>
      <c r="K11" s="31"/>
      <c r="L11" s="32"/>
      <c r="M11" s="30"/>
      <c r="N11" s="30"/>
      <c r="O11" s="30"/>
      <c r="P11" s="30"/>
    </row>
    <row r="12" spans="1:17" s="26" customFormat="1" ht="15.75" customHeight="1" x14ac:dyDescent="0.2">
      <c r="A12" s="119" t="s">
        <v>0</v>
      </c>
      <c r="B12" s="105" t="s">
        <v>21</v>
      </c>
      <c r="C12" s="105" t="s">
        <v>1</v>
      </c>
      <c r="D12" s="105" t="s">
        <v>2</v>
      </c>
      <c r="E12" s="105" t="s">
        <v>36</v>
      </c>
      <c r="F12" s="105" t="s">
        <v>3</v>
      </c>
      <c r="G12" s="112" t="s">
        <v>22</v>
      </c>
      <c r="H12" s="112" t="s">
        <v>23</v>
      </c>
      <c r="I12" s="110" t="s">
        <v>24</v>
      </c>
      <c r="J12" s="118" t="s">
        <v>25</v>
      </c>
      <c r="K12" s="118"/>
      <c r="L12" s="95" t="s">
        <v>28</v>
      </c>
      <c r="M12" s="95"/>
      <c r="N12" s="96" t="s">
        <v>30</v>
      </c>
      <c r="O12" s="96" t="s">
        <v>31</v>
      </c>
      <c r="P12" s="96" t="s">
        <v>32</v>
      </c>
      <c r="Q12" s="97"/>
    </row>
    <row r="13" spans="1:17" s="26" customFormat="1" ht="35.25" customHeight="1" x14ac:dyDescent="0.2">
      <c r="A13" s="120"/>
      <c r="B13" s="106"/>
      <c r="C13" s="106"/>
      <c r="D13" s="106"/>
      <c r="E13" s="106"/>
      <c r="F13" s="106"/>
      <c r="G13" s="113"/>
      <c r="H13" s="113"/>
      <c r="I13" s="111"/>
      <c r="J13" s="84" t="s">
        <v>26</v>
      </c>
      <c r="K13" s="84" t="s">
        <v>27</v>
      </c>
      <c r="L13" s="91" t="s">
        <v>29</v>
      </c>
      <c r="M13" s="91" t="s">
        <v>6</v>
      </c>
      <c r="N13" s="107"/>
      <c r="O13" s="107"/>
      <c r="P13" s="91" t="s">
        <v>4</v>
      </c>
      <c r="Q13" s="85" t="s">
        <v>5</v>
      </c>
    </row>
    <row r="14" spans="1:17" s="25" customFormat="1" ht="79.5" customHeight="1" x14ac:dyDescent="0.2">
      <c r="A14" s="126">
        <v>2</v>
      </c>
      <c r="B14" s="73" t="s">
        <v>37</v>
      </c>
      <c r="C14" s="47" t="s">
        <v>39</v>
      </c>
      <c r="D14" s="74" t="s">
        <v>38</v>
      </c>
      <c r="E14" s="81" t="s">
        <v>43</v>
      </c>
      <c r="F14" s="82" t="s">
        <v>42</v>
      </c>
      <c r="G14" s="83" t="s">
        <v>45</v>
      </c>
      <c r="H14" s="83" t="s">
        <v>45</v>
      </c>
      <c r="I14" s="16">
        <v>57</v>
      </c>
      <c r="J14" s="75">
        <v>0</v>
      </c>
      <c r="K14" s="45"/>
      <c r="L14" s="48">
        <v>77954.81</v>
      </c>
      <c r="M14" s="45" t="s">
        <v>6</v>
      </c>
      <c r="N14" s="53">
        <v>0</v>
      </c>
      <c r="O14" s="53">
        <v>0</v>
      </c>
      <c r="P14" s="53">
        <v>0</v>
      </c>
      <c r="Q14" s="49">
        <v>0</v>
      </c>
    </row>
    <row r="15" spans="1:17" s="25" customFormat="1" ht="90.75" customHeight="1" x14ac:dyDescent="0.2">
      <c r="A15" s="126"/>
      <c r="B15" s="73" t="s">
        <v>37</v>
      </c>
      <c r="C15" s="92" t="s">
        <v>46</v>
      </c>
      <c r="D15" s="88" t="s">
        <v>38</v>
      </c>
      <c r="E15" s="89" t="s">
        <v>44</v>
      </c>
      <c r="F15" s="90">
        <v>45505</v>
      </c>
      <c r="G15" s="83">
        <v>142672732</v>
      </c>
      <c r="H15" s="83">
        <v>142672732</v>
      </c>
      <c r="I15" s="16">
        <v>57</v>
      </c>
      <c r="J15" s="75">
        <v>0</v>
      </c>
      <c r="K15" s="45"/>
      <c r="L15" s="48">
        <v>69296.66</v>
      </c>
      <c r="M15" s="45" t="s">
        <v>6</v>
      </c>
      <c r="N15" s="53">
        <v>0</v>
      </c>
      <c r="O15" s="53">
        <v>0</v>
      </c>
      <c r="P15" s="53">
        <v>0</v>
      </c>
      <c r="Q15" s="49">
        <v>134772.48000000001</v>
      </c>
    </row>
    <row r="16" spans="1:17" s="25" customFormat="1" ht="108" customHeight="1" thickBot="1" x14ac:dyDescent="0.25">
      <c r="A16" s="127"/>
      <c r="B16" s="68" t="s">
        <v>37</v>
      </c>
      <c r="C16" s="93" t="s">
        <v>40</v>
      </c>
      <c r="D16" s="69" t="s">
        <v>38</v>
      </c>
      <c r="E16" s="94" t="s">
        <v>41</v>
      </c>
      <c r="F16" s="79" t="s">
        <v>42</v>
      </c>
      <c r="G16" s="80" t="s">
        <v>45</v>
      </c>
      <c r="H16" s="80" t="s">
        <v>45</v>
      </c>
      <c r="I16" s="35">
        <v>57</v>
      </c>
      <c r="J16" s="70">
        <v>0</v>
      </c>
      <c r="K16" s="56"/>
      <c r="L16" s="50">
        <v>9480.24</v>
      </c>
      <c r="M16" s="46" t="s">
        <v>6</v>
      </c>
      <c r="N16" s="55">
        <v>0</v>
      </c>
      <c r="O16" s="55">
        <v>0</v>
      </c>
      <c r="P16" s="55">
        <v>0</v>
      </c>
      <c r="Q16" s="51">
        <v>36507.839999999997</v>
      </c>
    </row>
    <row r="17" spans="1:17" s="52" customFormat="1" ht="16.5" thickBot="1" x14ac:dyDescent="0.25">
      <c r="A17" s="99" t="s">
        <v>7</v>
      </c>
      <c r="B17" s="100"/>
      <c r="C17" s="100"/>
      <c r="D17" s="100"/>
      <c r="E17" s="100"/>
      <c r="F17" s="100"/>
      <c r="G17" s="100"/>
      <c r="H17" s="100"/>
      <c r="I17" s="101"/>
      <c r="J17" s="108">
        <f>SUM(J14:J15)</f>
        <v>0</v>
      </c>
      <c r="K17" s="109"/>
      <c r="L17" s="108">
        <f>SUM(L14:L16)</f>
        <v>156731.71</v>
      </c>
      <c r="M17" s="109"/>
      <c r="N17" s="60">
        <f>SUM(N14:N15)</f>
        <v>0</v>
      </c>
      <c r="O17" s="60">
        <f>SUM(O14:O15)</f>
        <v>0</v>
      </c>
      <c r="P17" s="60">
        <f>SUM(P14:P15)</f>
        <v>0</v>
      </c>
      <c r="Q17" s="60">
        <f>SUM(Q14:Q15)</f>
        <v>134772.48000000001</v>
      </c>
    </row>
    <row r="18" spans="1:17" s="52" customFormat="1" ht="15.75" x14ac:dyDescent="0.2">
      <c r="A18" s="76"/>
      <c r="B18" s="76"/>
      <c r="C18" s="76"/>
      <c r="D18" s="76"/>
      <c r="E18" s="76"/>
      <c r="F18" s="76"/>
      <c r="G18" s="76"/>
      <c r="H18" s="76"/>
      <c r="I18" s="76"/>
      <c r="J18" s="78"/>
      <c r="K18" s="78"/>
      <c r="L18" s="78"/>
      <c r="M18" s="78"/>
      <c r="N18" s="78"/>
      <c r="O18" s="78"/>
      <c r="P18" s="78"/>
      <c r="Q18" s="78"/>
    </row>
    <row r="19" spans="1:17" s="24" customFormat="1" ht="16.5" thickBot="1" x14ac:dyDescent="0.25">
      <c r="A19" s="43"/>
      <c r="B19" s="27"/>
      <c r="C19" s="28"/>
      <c r="D19" s="26"/>
      <c r="E19" s="26"/>
      <c r="F19" s="29"/>
      <c r="G19" s="34"/>
      <c r="H19" s="34"/>
      <c r="I19" s="29"/>
      <c r="J19" s="30"/>
      <c r="K19" s="31"/>
      <c r="L19" s="32"/>
      <c r="M19" s="30"/>
      <c r="N19" s="30"/>
      <c r="O19" s="30"/>
      <c r="P19" s="30"/>
    </row>
    <row r="20" spans="1:17" s="42" customFormat="1" ht="15.75" customHeight="1" x14ac:dyDescent="0.2">
      <c r="A20" s="119" t="s">
        <v>0</v>
      </c>
      <c r="B20" s="105" t="s">
        <v>21</v>
      </c>
      <c r="C20" s="105" t="s">
        <v>1</v>
      </c>
      <c r="D20" s="105" t="s">
        <v>2</v>
      </c>
      <c r="E20" s="105" t="s">
        <v>36</v>
      </c>
      <c r="F20" s="105" t="s">
        <v>3</v>
      </c>
      <c r="G20" s="112" t="s">
        <v>22</v>
      </c>
      <c r="H20" s="112" t="s">
        <v>23</v>
      </c>
      <c r="I20" s="110" t="s">
        <v>24</v>
      </c>
      <c r="J20" s="118" t="s">
        <v>25</v>
      </c>
      <c r="K20" s="118"/>
      <c r="L20" s="95" t="s">
        <v>28</v>
      </c>
      <c r="M20" s="95"/>
      <c r="N20" s="96" t="s">
        <v>30</v>
      </c>
      <c r="O20" s="96" t="s">
        <v>31</v>
      </c>
      <c r="P20" s="96" t="s">
        <v>32</v>
      </c>
      <c r="Q20" s="97"/>
    </row>
    <row r="21" spans="1:17" s="42" customFormat="1" ht="33" customHeight="1" x14ac:dyDescent="0.2">
      <c r="A21" s="120"/>
      <c r="B21" s="106"/>
      <c r="C21" s="106"/>
      <c r="D21" s="106"/>
      <c r="E21" s="106"/>
      <c r="F21" s="106"/>
      <c r="G21" s="113"/>
      <c r="H21" s="113"/>
      <c r="I21" s="111"/>
      <c r="J21" s="86" t="s">
        <v>26</v>
      </c>
      <c r="K21" s="86" t="s">
        <v>27</v>
      </c>
      <c r="L21" s="87" t="s">
        <v>29</v>
      </c>
      <c r="M21" s="87" t="s">
        <v>6</v>
      </c>
      <c r="N21" s="107"/>
      <c r="O21" s="107"/>
      <c r="P21" s="91" t="s">
        <v>4</v>
      </c>
      <c r="Q21" s="85" t="s">
        <v>5</v>
      </c>
    </row>
    <row r="22" spans="1:17" s="25" customFormat="1" ht="79.5" customHeight="1" x14ac:dyDescent="0.2">
      <c r="A22" s="128">
        <v>3</v>
      </c>
      <c r="B22" s="73" t="s">
        <v>37</v>
      </c>
      <c r="C22" s="47" t="s">
        <v>39</v>
      </c>
      <c r="D22" s="74" t="s">
        <v>38</v>
      </c>
      <c r="E22" s="81" t="s">
        <v>43</v>
      </c>
      <c r="F22" s="82" t="s">
        <v>42</v>
      </c>
      <c r="G22" s="83" t="s">
        <v>45</v>
      </c>
      <c r="H22" s="83" t="s">
        <v>45</v>
      </c>
      <c r="I22" s="16">
        <v>57</v>
      </c>
      <c r="J22" s="75">
        <v>0</v>
      </c>
      <c r="K22" s="45"/>
      <c r="L22" s="48">
        <v>0</v>
      </c>
      <c r="M22" s="45"/>
      <c r="N22" s="53">
        <v>0</v>
      </c>
      <c r="O22" s="53">
        <v>0</v>
      </c>
      <c r="P22" s="53">
        <v>0</v>
      </c>
      <c r="Q22" s="49">
        <v>77504.41</v>
      </c>
    </row>
    <row r="23" spans="1:17" s="25" customFormat="1" ht="90.75" customHeight="1" x14ac:dyDescent="0.2">
      <c r="A23" s="128"/>
      <c r="B23" s="73" t="s">
        <v>37</v>
      </c>
      <c r="C23" s="92" t="s">
        <v>46</v>
      </c>
      <c r="D23" s="88" t="s">
        <v>38</v>
      </c>
      <c r="E23" s="89" t="s">
        <v>44</v>
      </c>
      <c r="F23" s="90">
        <v>45505</v>
      </c>
      <c r="G23" s="83">
        <v>142672732</v>
      </c>
      <c r="H23" s="83">
        <v>142672732</v>
      </c>
      <c r="I23" s="16">
        <v>57</v>
      </c>
      <c r="J23" s="75">
        <v>0</v>
      </c>
      <c r="K23" s="45"/>
      <c r="L23" s="48">
        <v>79598.98</v>
      </c>
      <c r="M23" s="45" t="s">
        <v>6</v>
      </c>
      <c r="N23" s="53">
        <v>0</v>
      </c>
      <c r="O23" s="53">
        <v>0</v>
      </c>
      <c r="P23" s="53">
        <v>0</v>
      </c>
      <c r="Q23" s="49">
        <v>67742.67</v>
      </c>
    </row>
    <row r="24" spans="1:17" s="25" customFormat="1" ht="108" customHeight="1" thickBot="1" x14ac:dyDescent="0.25">
      <c r="A24" s="129"/>
      <c r="B24" s="68" t="s">
        <v>37</v>
      </c>
      <c r="C24" s="93" t="s">
        <v>40</v>
      </c>
      <c r="D24" s="69" t="s">
        <v>38</v>
      </c>
      <c r="E24" s="94" t="s">
        <v>41</v>
      </c>
      <c r="F24" s="79" t="s">
        <v>42</v>
      </c>
      <c r="G24" s="80" t="s">
        <v>45</v>
      </c>
      <c r="H24" s="80" t="s">
        <v>45</v>
      </c>
      <c r="I24" s="35">
        <v>57</v>
      </c>
      <c r="J24" s="70">
        <v>0</v>
      </c>
      <c r="K24" s="56"/>
      <c r="L24" s="50">
        <v>151938.72</v>
      </c>
      <c r="M24" s="46" t="s">
        <v>6</v>
      </c>
      <c r="N24" s="55">
        <v>0</v>
      </c>
      <c r="O24" s="55">
        <v>0</v>
      </c>
      <c r="P24" s="55">
        <v>0</v>
      </c>
      <c r="Q24" s="51">
        <v>9004.1200000000008</v>
      </c>
    </row>
    <row r="25" spans="1:17" s="52" customFormat="1" ht="16.5" thickBot="1" x14ac:dyDescent="0.25">
      <c r="A25" s="99" t="s">
        <v>7</v>
      </c>
      <c r="B25" s="100"/>
      <c r="C25" s="100"/>
      <c r="D25" s="100"/>
      <c r="E25" s="100"/>
      <c r="F25" s="100"/>
      <c r="G25" s="100"/>
      <c r="H25" s="100"/>
      <c r="I25" s="101"/>
      <c r="J25" s="108">
        <f>SUM(J23:J24)</f>
        <v>0</v>
      </c>
      <c r="K25" s="109"/>
      <c r="L25" s="108">
        <f>SUM(L23:L24)</f>
        <v>231537.7</v>
      </c>
      <c r="M25" s="109"/>
      <c r="N25" s="60">
        <f>SUM(N22:N24)</f>
        <v>0</v>
      </c>
      <c r="O25" s="60">
        <f>SUM(O22:O24)</f>
        <v>0</v>
      </c>
      <c r="P25" s="60">
        <f>SUM(P22:P24)</f>
        <v>0</v>
      </c>
      <c r="Q25" s="60">
        <f>SUM(Q22:Q24)</f>
        <v>154251.20000000001</v>
      </c>
    </row>
    <row r="26" spans="1:17" s="52" customFormat="1" ht="15.75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8"/>
      <c r="K26" s="78"/>
      <c r="L26" s="78"/>
      <c r="M26" s="78"/>
      <c r="N26" s="78"/>
      <c r="O26" s="78"/>
      <c r="P26" s="78"/>
      <c r="Q26" s="78"/>
    </row>
    <row r="27" spans="1:17" s="52" customFormat="1" ht="16.5" thickBot="1" x14ac:dyDescent="0.25">
      <c r="A27" s="61"/>
      <c r="B27" s="57"/>
      <c r="C27" s="58"/>
      <c r="D27" s="62"/>
      <c r="E27" s="62"/>
      <c r="F27" s="63"/>
      <c r="G27" s="64"/>
      <c r="H27" s="64"/>
      <c r="I27" s="63"/>
      <c r="J27" s="65"/>
      <c r="K27" s="66"/>
      <c r="L27" s="67"/>
      <c r="M27" s="65"/>
      <c r="N27" s="65"/>
      <c r="O27" s="65"/>
      <c r="P27" s="65"/>
    </row>
    <row r="28" spans="1:17" s="52" customFormat="1" ht="16.5" thickBot="1" x14ac:dyDescent="0.25">
      <c r="A28" s="114" t="s">
        <v>33</v>
      </c>
      <c r="B28" s="115"/>
      <c r="C28" s="115"/>
      <c r="D28" s="115"/>
      <c r="E28" s="115"/>
      <c r="F28" s="115"/>
      <c r="G28" s="115"/>
      <c r="H28" s="115"/>
      <c r="I28" s="116"/>
      <c r="J28" s="122">
        <f>J25+J17+J9</f>
        <v>0</v>
      </c>
      <c r="K28" s="123"/>
      <c r="L28" s="122">
        <f>L25+L17+L9</f>
        <v>567299.52</v>
      </c>
      <c r="M28" s="123"/>
      <c r="N28" s="59">
        <f>N25+N17+N9</f>
        <v>0</v>
      </c>
      <c r="O28" s="59">
        <f>O25+O17+O9</f>
        <v>0</v>
      </c>
      <c r="P28" s="59">
        <f>P25+P17+P9</f>
        <v>0</v>
      </c>
      <c r="Q28" s="59">
        <f>Q25+Q17+Q9</f>
        <v>289023.68000000005</v>
      </c>
    </row>
    <row r="29" spans="1:17" s="36" customFormat="1" ht="18" customHeight="1" x14ac:dyDescent="0.2">
      <c r="A29" s="44"/>
      <c r="C29" s="37"/>
      <c r="D29" s="38"/>
      <c r="E29" s="38"/>
      <c r="F29" s="39"/>
      <c r="G29" s="39"/>
      <c r="H29" s="39"/>
      <c r="I29" s="39"/>
      <c r="J29" s="40"/>
      <c r="K29" s="40"/>
      <c r="L29" s="40"/>
      <c r="M29" s="40"/>
      <c r="N29" s="40"/>
      <c r="O29" s="40"/>
      <c r="P29" s="40"/>
      <c r="Q29" s="40"/>
    </row>
    <row r="30" spans="1:17" ht="110.25" customHeight="1" x14ac:dyDescent="0.2">
      <c r="A30" s="103" t="s">
        <v>47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</row>
    <row r="31" spans="1:17" ht="12.75" x14ac:dyDescent="0.2">
      <c r="A31" s="102" t="s">
        <v>34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</row>
    <row r="32" spans="1:17" ht="12.75" x14ac:dyDescent="0.2">
      <c r="A32" s="103" t="s">
        <v>48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ht="12.75" x14ac:dyDescent="0.2">
      <c r="A33" s="102" t="s">
        <v>49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</row>
    <row r="34" spans="1:17" ht="12.75" x14ac:dyDescent="0.2">
      <c r="A34" s="102" t="s">
        <v>35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</row>
  </sheetData>
  <mergeCells count="65">
    <mergeCell ref="A7:A8"/>
    <mergeCell ref="A14:A16"/>
    <mergeCell ref="A22:A24"/>
    <mergeCell ref="B12:B13"/>
    <mergeCell ref="A12:A13"/>
    <mergeCell ref="A17:I17"/>
    <mergeCell ref="B20:B21"/>
    <mergeCell ref="F20:F21"/>
    <mergeCell ref="G20:G21"/>
    <mergeCell ref="P12:Q12"/>
    <mergeCell ref="O12:O13"/>
    <mergeCell ref="F12:F13"/>
    <mergeCell ref="D12:D13"/>
    <mergeCell ref="C12:C13"/>
    <mergeCell ref="L12:M12"/>
    <mergeCell ref="A33:Q33"/>
    <mergeCell ref="A20:A21"/>
    <mergeCell ref="A1:Q1"/>
    <mergeCell ref="P5:Q5"/>
    <mergeCell ref="N5:N6"/>
    <mergeCell ref="A5:A6"/>
    <mergeCell ref="B5:B6"/>
    <mergeCell ref="A3:Q3"/>
    <mergeCell ref="A30:Q30"/>
    <mergeCell ref="L28:M28"/>
    <mergeCell ref="A4:Q4"/>
    <mergeCell ref="D5:D6"/>
    <mergeCell ref="F5:F6"/>
    <mergeCell ref="H5:H6"/>
    <mergeCell ref="J5:K5"/>
    <mergeCell ref="J20:K20"/>
    <mergeCell ref="J12:K12"/>
    <mergeCell ref="N20:N21"/>
    <mergeCell ref="I12:I13"/>
    <mergeCell ref="G12:G13"/>
    <mergeCell ref="H12:H13"/>
    <mergeCell ref="C5:C6"/>
    <mergeCell ref="A28:I28"/>
    <mergeCell ref="I5:I6"/>
    <mergeCell ref="O5:O6"/>
    <mergeCell ref="G5:G6"/>
    <mergeCell ref="J28:K28"/>
    <mergeCell ref="A25:I25"/>
    <mergeCell ref="C20:C21"/>
    <mergeCell ref="H20:H21"/>
    <mergeCell ref="I20:I21"/>
    <mergeCell ref="L5:M5"/>
    <mergeCell ref="E5:E6"/>
    <mergeCell ref="A34:Q34"/>
    <mergeCell ref="E12:E13"/>
    <mergeCell ref="E20:E21"/>
    <mergeCell ref="J9:K9"/>
    <mergeCell ref="J17:K17"/>
    <mergeCell ref="N12:N13"/>
    <mergeCell ref="L17:M17"/>
    <mergeCell ref="L20:M20"/>
    <mergeCell ref="P20:Q20"/>
    <mergeCell ref="L9:M9"/>
    <mergeCell ref="A9:I9"/>
    <mergeCell ref="A31:Q31"/>
    <mergeCell ref="A32:Q32"/>
    <mergeCell ref="D20:D21"/>
    <mergeCell ref="O20:O21"/>
    <mergeCell ref="L25:M25"/>
    <mergeCell ref="J25:K2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Q18"/>
  <sheetViews>
    <sheetView workbookViewId="0">
      <selection activeCell="C12" sqref="C12:D12"/>
    </sheetView>
  </sheetViews>
  <sheetFormatPr defaultRowHeight="12.75" x14ac:dyDescent="0.2"/>
  <cols>
    <col min="1" max="1" width="14.140625" bestFit="1" customWidth="1"/>
    <col min="2" max="2" width="20" bestFit="1" customWidth="1"/>
    <col min="3" max="3" width="14.7109375" bestFit="1" customWidth="1"/>
    <col min="4" max="4" width="15.7109375" bestFit="1" customWidth="1"/>
    <col min="5" max="5" width="15.7109375" customWidth="1"/>
    <col min="6" max="8" width="15.7109375" bestFit="1" customWidth="1"/>
    <col min="10" max="10" width="15.7109375" bestFit="1" customWidth="1"/>
    <col min="13" max="13" width="15.7109375" bestFit="1" customWidth="1"/>
  </cols>
  <sheetData>
    <row r="1" spans="1:17" x14ac:dyDescent="0.2">
      <c r="A1" s="130" t="s">
        <v>9</v>
      </c>
      <c r="B1" s="130"/>
      <c r="C1" s="130"/>
      <c r="D1" s="130"/>
      <c r="E1" s="130"/>
      <c r="F1" s="130"/>
      <c r="G1" s="130"/>
      <c r="H1" s="130"/>
      <c r="I1" s="13"/>
    </row>
    <row r="2" spans="1:17" x14ac:dyDescent="0.2">
      <c r="A2" s="1"/>
    </row>
    <row r="3" spans="1:17" x14ac:dyDescent="0.2">
      <c r="A3" s="133" t="s">
        <v>10</v>
      </c>
      <c r="B3" s="15" t="s">
        <v>11</v>
      </c>
      <c r="C3" s="137" t="s">
        <v>12</v>
      </c>
      <c r="D3" s="137"/>
      <c r="E3" s="134" t="s">
        <v>13</v>
      </c>
      <c r="F3" s="135"/>
      <c r="G3" s="135"/>
      <c r="H3" s="136"/>
    </row>
    <row r="4" spans="1:17" x14ac:dyDescent="0.2">
      <c r="A4" s="133"/>
      <c r="B4" s="12"/>
      <c r="C4" s="12" t="s">
        <v>14</v>
      </c>
      <c r="D4" s="12">
        <v>2023</v>
      </c>
      <c r="E4" s="12">
        <v>2023</v>
      </c>
      <c r="F4" s="12" t="s">
        <v>15</v>
      </c>
      <c r="G4" s="12" t="s">
        <v>4</v>
      </c>
      <c r="H4" s="12" t="s">
        <v>5</v>
      </c>
      <c r="I4" s="2"/>
    </row>
    <row r="5" spans="1:17" x14ac:dyDescent="0.2">
      <c r="A5" s="133" t="s">
        <v>16</v>
      </c>
      <c r="B5" s="9">
        <v>0</v>
      </c>
      <c r="C5" s="9">
        <v>480142.76</v>
      </c>
      <c r="D5" s="9">
        <v>0</v>
      </c>
      <c r="E5" s="8">
        <v>0</v>
      </c>
      <c r="F5" s="8">
        <v>0</v>
      </c>
      <c r="G5" s="8">
        <v>0</v>
      </c>
      <c r="H5" s="8">
        <v>376376.88</v>
      </c>
      <c r="J5" s="3"/>
    </row>
    <row r="6" spans="1:17" x14ac:dyDescent="0.2">
      <c r="A6" s="133"/>
      <c r="B6" s="5">
        <f>SUM(B5:B5)</f>
        <v>0</v>
      </c>
      <c r="C6" s="132">
        <f>SUM(C5:D5)</f>
        <v>480142.76</v>
      </c>
      <c r="D6" s="132"/>
      <c r="E6" s="4">
        <f>E5</f>
        <v>0</v>
      </c>
      <c r="F6" s="4">
        <f>F5</f>
        <v>0</v>
      </c>
      <c r="G6" s="14">
        <f>G5</f>
        <v>0</v>
      </c>
      <c r="H6" s="14">
        <f>H5</f>
        <v>376376.88</v>
      </c>
      <c r="J6" s="3"/>
    </row>
    <row r="7" spans="1:17" x14ac:dyDescent="0.2">
      <c r="A7" s="10"/>
      <c r="B7" s="11"/>
      <c r="C7" s="7"/>
      <c r="D7" s="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">
      <c r="A8" s="131" t="s">
        <v>17</v>
      </c>
      <c r="B8" s="9">
        <v>0</v>
      </c>
      <c r="C8" s="9">
        <v>1159906.3</v>
      </c>
      <c r="D8" s="9">
        <v>0</v>
      </c>
      <c r="E8" s="8">
        <v>0</v>
      </c>
      <c r="F8" s="8">
        <v>0</v>
      </c>
      <c r="G8" s="8">
        <v>239.2</v>
      </c>
      <c r="H8" s="8">
        <v>749654.97</v>
      </c>
      <c r="I8" s="3"/>
      <c r="J8" s="3"/>
      <c r="K8" s="3"/>
      <c r="L8" s="3"/>
      <c r="M8" s="3"/>
      <c r="N8" s="3"/>
      <c r="O8" s="3"/>
      <c r="P8" s="3"/>
      <c r="Q8" s="3"/>
    </row>
    <row r="9" spans="1:17" x14ac:dyDescent="0.2">
      <c r="A9" s="131"/>
      <c r="B9" s="5">
        <f>B8</f>
        <v>0</v>
      </c>
      <c r="C9" s="132">
        <f>C8+D8</f>
        <v>1159906.3</v>
      </c>
      <c r="D9" s="132"/>
      <c r="E9" s="4">
        <f>E8</f>
        <v>0</v>
      </c>
      <c r="F9" s="4">
        <f>F8</f>
        <v>0</v>
      </c>
      <c r="G9" s="4">
        <f>G8</f>
        <v>239.2</v>
      </c>
      <c r="H9" s="4">
        <f>H8</f>
        <v>749654.97</v>
      </c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A10" s="10"/>
      <c r="B10" s="7"/>
      <c r="C10" s="7"/>
      <c r="D10" s="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A11" s="131" t="s">
        <v>18</v>
      </c>
      <c r="B11" s="9">
        <v>0</v>
      </c>
      <c r="C11" s="9">
        <v>234207.75</v>
      </c>
      <c r="D11" s="9">
        <v>0</v>
      </c>
      <c r="E11" s="8">
        <v>0</v>
      </c>
      <c r="F11" s="8">
        <v>0</v>
      </c>
      <c r="G11" s="8">
        <v>0</v>
      </c>
      <c r="H11" s="8">
        <v>715687.04</v>
      </c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">
      <c r="A12" s="131"/>
      <c r="B12" s="5">
        <f>B11</f>
        <v>0</v>
      </c>
      <c r="C12" s="132">
        <f>C11+D11</f>
        <v>234207.75</v>
      </c>
      <c r="D12" s="132"/>
      <c r="E12" s="4">
        <f>E11</f>
        <v>0</v>
      </c>
      <c r="F12" s="4">
        <f>F11</f>
        <v>0</v>
      </c>
      <c r="G12" s="4">
        <f>G11</f>
        <v>0</v>
      </c>
      <c r="H12" s="4">
        <f>H11</f>
        <v>715687.04</v>
      </c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A13" s="7"/>
      <c r="B13" s="7"/>
      <c r="C13" s="7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">
      <c r="A14" s="6" t="s">
        <v>8</v>
      </c>
      <c r="B14" s="5">
        <f>SUM(B12+B9+B6)</f>
        <v>0</v>
      </c>
      <c r="C14" s="138">
        <f>C12+C9+C6</f>
        <v>1874256.81</v>
      </c>
      <c r="D14" s="139"/>
      <c r="E14" s="4">
        <f>E12+E9+E6</f>
        <v>0</v>
      </c>
      <c r="F14" s="4">
        <f>F12+F9+F6</f>
        <v>0</v>
      </c>
      <c r="G14" s="4">
        <f>G12+G9+G6</f>
        <v>239.2</v>
      </c>
      <c r="H14" s="4">
        <f>H12+H9+H6</f>
        <v>1841718.8900000001</v>
      </c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">
      <c r="M15" s="3"/>
    </row>
    <row r="18" spans="5:5" x14ac:dyDescent="0.2">
      <c r="E18" s="3"/>
    </row>
  </sheetData>
  <mergeCells count="11">
    <mergeCell ref="C14:D14"/>
    <mergeCell ref="C6:D6"/>
    <mergeCell ref="A1:H1"/>
    <mergeCell ref="A11:A12"/>
    <mergeCell ref="C12:D12"/>
    <mergeCell ref="A8:A9"/>
    <mergeCell ref="A3:A4"/>
    <mergeCell ref="A5:A6"/>
    <mergeCell ref="E3:H3"/>
    <mergeCell ref="C3:D3"/>
    <mergeCell ref="C9:D9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C0186C8E9FA74D83F277E9BE079231" ma:contentTypeVersion="15" ma:contentTypeDescription="Crie um novo documento." ma:contentTypeScope="" ma:versionID="d91a6d97ef2a92f3b35ebda3ad107dc9">
  <xsd:schema xmlns:xsd="http://www.w3.org/2001/XMLSchema" xmlns:xs="http://www.w3.org/2001/XMLSchema" xmlns:p="http://schemas.microsoft.com/office/2006/metadata/properties" xmlns:ns2="ea675271-e153-4515-aa4c-f802e0710980" xmlns:ns3="414d09f0-56df-423b-92e5-75650b3356a2" targetNamespace="http://schemas.microsoft.com/office/2006/metadata/properties" ma:root="true" ma:fieldsID="ae172f969d8d5dc8bd5b912859ea987c" ns2:_="" ns3:_="">
    <xsd:import namespace="ea675271-e153-4515-aa4c-f802e0710980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75271-e153-4515-aa4c-f802e071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a3f6ed4-8a2e-456a-ab44-7edfe672c026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/>
    <lcf76f155ced4ddcb4097134ff3c332f xmlns="ea675271-e153-4515-aa4c-f802e07109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0372D9-AE27-473E-BBAB-E81C77594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675271-e153-4515-aa4c-f802e0710980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15A1E6-6AB4-4E4D-A044-B424B4D8BE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D39020-3D65-4912-8F3F-7801DB651804}">
  <ds:schemaRefs>
    <ds:schemaRef ds:uri="http://schemas.microsoft.com/office/2006/documentManagement/types"/>
    <ds:schemaRef ds:uri="414d09f0-56df-423b-92e5-75650b3356a2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ea675271-e153-4515-aa4c-f802e0710980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Publicação 1 trimestre SEJUSP</vt:lpstr>
      <vt:lpstr>Plan1</vt:lpstr>
      <vt:lpstr>'Publicação 1 trimestre SEJUSP'!Area_de_impressao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Gilmar Rodrigues de Oliveira (SEGOV)</dc:creator>
  <cp:keywords/>
  <dc:description/>
  <cp:lastModifiedBy>Ilton Lima do Amaral (SEJUSP)</cp:lastModifiedBy>
  <cp:revision/>
  <cp:lastPrinted>2025-02-14T16:15:59Z</cp:lastPrinted>
  <dcterms:created xsi:type="dcterms:W3CDTF">2015-04-16T18:28:32Z</dcterms:created>
  <dcterms:modified xsi:type="dcterms:W3CDTF">2026-02-05T14:23:20Z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0x010100AAC0186C8E9FA74D83F277E9BE079231</vt:lpwstr>
  </property>
  <property fmtid="{D5CDD505-2E9C-101B-9397-08002B2CF9AE}" pid="3" name="Order">
    <vt:r8>22571800</vt:r8>
  </property>
  <property fmtid="{D5CDD505-2E9C-101B-9397-08002B2CF9AE}" pid="4" name="MediaServiceImageTags">
    <vt:lpwstr/>
  </property>
</Properties>
</file>