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EstaPasta_de_trabalho" defaultThemeVersion="124226"/>
  <mc:AlternateContent xmlns:mc="http://schemas.openxmlformats.org/markup-compatibility/2006">
    <mc:Choice Requires="x15">
      <x15ac:absPath xmlns:x15ac="http://schemas.microsoft.com/office/spreadsheetml/2010/11/ac" url="C:\Users\Fábio\Google Drive\Teletrabalho\III Termo Aditivo\"/>
    </mc:Choice>
  </mc:AlternateContent>
  <bookViews>
    <workbookView xWindow="0" yWindow="0" windowWidth="20490" windowHeight="8655" tabRatio="839" activeTab="4"/>
  </bookViews>
  <sheets>
    <sheet name="Capa" sheetId="11" r:id="rId1"/>
    <sheet name="Sintético" sheetId="4" r:id="rId2"/>
    <sheet name="Gastos das Atividades" sheetId="21" r:id="rId3"/>
    <sheet name="Analítico" sheetId="17" r:id="rId4"/>
    <sheet name="Encargos e Benefícios" sheetId="18" r:id="rId5"/>
    <sheet name="Gastos com Pessoal" sheetId="14" r:id="rId6"/>
    <sheet name="Bens" sheetId="8" r:id="rId7"/>
    <sheet name="Gastos Gerais" sheetId="22" r:id="rId8"/>
    <sheet name="Desmobilização" sheetId="23" r:id="rId9"/>
    <sheet name="Assinatura" sheetId="12" r:id="rId10"/>
    <sheet name="Plano" sheetId="24" state="hidden" r:id="rId11"/>
  </sheets>
  <externalReferences>
    <externalReference r:id="rId12"/>
  </externalReferences>
  <definedNames>
    <definedName name="_xlnm._FilterDatabase" localSheetId="8" hidden="1">Desmobilização!$A$3:$H$204</definedName>
    <definedName name="_xlnm._FilterDatabase" localSheetId="7" hidden="1">'Gastos Gerais'!$A$3:$H$1004</definedName>
    <definedName name="_ftn1" localSheetId="1">Sintético!#REF!</definedName>
    <definedName name="_ftnref1" localSheetId="1">Sintético!#REF!</definedName>
    <definedName name="Aquisição_de_Bens_Permanentes">Plano!$E$2:$E$14</definedName>
    <definedName name="Area">'Gastos com Pessoal'!#REF!</definedName>
    <definedName name="_xlnm.Print_Area" localSheetId="3">Analítico!$A$2:$AN$139</definedName>
    <definedName name="_xlnm.Print_Area" localSheetId="9">Assinatura!$A$1:$F$13</definedName>
    <definedName name="_xlnm.Print_Area" localSheetId="6">Bens!$A$1:$H$104</definedName>
    <definedName name="_xlnm.Print_Area" localSheetId="0">Capa!$A$1:$A$7</definedName>
    <definedName name="_xlnm.Print_Area" localSheetId="8">Desmobilização!$A$1:$H$204</definedName>
    <definedName name="_xlnm.Print_Area" localSheetId="4">'Encargos e Benefícios'!$A$1:$W$138</definedName>
    <definedName name="_xlnm.Print_Area" localSheetId="5">'Gastos com Pessoal'!$A$1:$AB$132</definedName>
    <definedName name="_xlnm.Print_Area" localSheetId="2">'Gastos das Atividades'!$A$2:$AT$37</definedName>
    <definedName name="_xlnm.Print_Area" localSheetId="7">'Gastos Gerais'!$A$1:$H$1004</definedName>
    <definedName name="_xlnm.Print_Area" localSheetId="1">Sintético!$A$1:$AN$26</definedName>
    <definedName name="área_destinada">Plano!$I$2:$I$3</definedName>
    <definedName name="Benefícios">Analítico!$B$44:$B$51</definedName>
    <definedName name="Beneficios2">Analítico!$B$45:$B$51</definedName>
    <definedName name="Beneficios3">'Gastos com Pessoal'!$BF$1:$BF$8</definedName>
    <definedName name="Bens">Analítico!$B$123:$B$135</definedName>
    <definedName name="Categorias">Plano!$C$1:$D$1</definedName>
    <definedName name="Dropdown1" localSheetId="1">Sintético!#REF!</definedName>
    <definedName name="Gastos_com_Pessoal">Plano!$C$2:$C$28</definedName>
    <definedName name="Gastos_Gerais">Plano!$D$2:$D$63</definedName>
    <definedName name="Gerais">Analítico!$B$55:$B$120</definedName>
    <definedName name="Ocorrência">Plano!$H$2:$H$3</definedName>
    <definedName name="Receitas">Plano!$A$2:$A$4</definedName>
    <definedName name="Rendimentos_de_Aplicações_Fin.">Plano!$B$1</definedName>
    <definedName name="Reserva">Plano!$F$1:$F$3</definedName>
    <definedName name="_xlnm.Print_Titles" localSheetId="3">Analítico!$A:$B,Analítico!$3:$4</definedName>
    <definedName name="_xlnm.Print_Titles" localSheetId="8">Desmobilização!$2:$3</definedName>
    <definedName name="_xlnm.Print_Titles" localSheetId="4">'Encargos e Benefícios'!$2:$5</definedName>
    <definedName name="_xlnm.Print_Titles" localSheetId="5">'Gastos com Pessoal'!$4:$6</definedName>
    <definedName name="_xlnm.Print_Titles" localSheetId="7">'Gastos Gerais'!$2:$3</definedName>
    <definedName name="_xlnm.Print_Titles" localSheetId="1">Sintético!$A:$B,Sintético!$2:$3</definedName>
    <definedName name="Transferência_para_Reserva_de_Recursos">Plano!$F$1:$F$1</definedName>
    <definedName name="VinculoPT" localSheetId="10">INDIRECT(CONCATENATE("'Gasto das Atividades'!$B$6:$B$",COUNTA([1]Atividades!$B$4:$B$35)+5))</definedName>
    <definedName name="VinculoPT">INDIRECT(CONCATENATE("'Gastos das Atividades'!$B$5:$B$",COUNTA('Gastos das Atividades'!$B$5:$B$34)+4))</definedName>
  </definedNames>
  <calcPr calcId="152511"/>
</workbook>
</file>

<file path=xl/calcChain.xml><?xml version="1.0" encoding="utf-8"?>
<calcChain xmlns="http://schemas.openxmlformats.org/spreadsheetml/2006/main">
  <c r="D18" i="18" l="1"/>
  <c r="D8" i="18"/>
  <c r="C4" i="22" l="1"/>
  <c r="C29" i="22" l="1"/>
  <c r="C39" i="22"/>
  <c r="C38" i="22" l="1"/>
  <c r="C37" i="22"/>
  <c r="C36" i="22"/>
  <c r="C32" i="22"/>
  <c r="C31" i="22"/>
  <c r="C30" i="22"/>
  <c r="D21" i="18" l="1"/>
  <c r="D20" i="18"/>
  <c r="D19" i="18"/>
  <c r="U7" i="18"/>
  <c r="U8" i="18"/>
  <c r="U9" i="18"/>
  <c r="U10" i="18"/>
  <c r="U11" i="18"/>
  <c r="U12" i="18"/>
  <c r="U13" i="18"/>
  <c r="U14" i="18"/>
  <c r="U15" i="18"/>
  <c r="U16" i="18"/>
  <c r="U17" i="18"/>
  <c r="U18" i="18"/>
  <c r="U19" i="18"/>
  <c r="U20" i="18"/>
  <c r="U21" i="18"/>
  <c r="U6" i="18"/>
  <c r="T7" i="18"/>
  <c r="T8" i="18"/>
  <c r="T9" i="18"/>
  <c r="T10" i="18"/>
  <c r="T11" i="18"/>
  <c r="T12" i="18"/>
  <c r="T13" i="18"/>
  <c r="T14" i="18"/>
  <c r="T15" i="18"/>
  <c r="T16" i="18"/>
  <c r="T17" i="18"/>
  <c r="T18" i="18"/>
  <c r="T19" i="18"/>
  <c r="T20" i="18"/>
  <c r="T21" i="18"/>
  <c r="T6" i="18"/>
  <c r="S7" i="18"/>
  <c r="S8" i="18"/>
  <c r="S9" i="18"/>
  <c r="S10" i="18"/>
  <c r="S11" i="18"/>
  <c r="S12" i="18"/>
  <c r="S13" i="18"/>
  <c r="S14" i="18"/>
  <c r="S15" i="18"/>
  <c r="S16" i="18"/>
  <c r="S17" i="18"/>
  <c r="S18" i="18"/>
  <c r="S19" i="18"/>
  <c r="S20" i="18"/>
  <c r="S21" i="18"/>
  <c r="R7" i="18"/>
  <c r="R8" i="18"/>
  <c r="R9" i="18"/>
  <c r="R10" i="18"/>
  <c r="R11" i="18"/>
  <c r="R12" i="18"/>
  <c r="R13" i="18"/>
  <c r="R14" i="18"/>
  <c r="R15" i="18"/>
  <c r="R16" i="18"/>
  <c r="R17" i="18"/>
  <c r="R18" i="18"/>
  <c r="R19" i="18"/>
  <c r="R20" i="18"/>
  <c r="R21" i="18"/>
  <c r="R6" i="18"/>
  <c r="Q7" i="18"/>
  <c r="Q8" i="18"/>
  <c r="Q9" i="18"/>
  <c r="Q10" i="18"/>
  <c r="Q11" i="18"/>
  <c r="Q12" i="18"/>
  <c r="Q13" i="18"/>
  <c r="Q14" i="18"/>
  <c r="Q15" i="18"/>
  <c r="Q16" i="18"/>
  <c r="Q17" i="18"/>
  <c r="Q18" i="18"/>
  <c r="Q19" i="18"/>
  <c r="Q20" i="18"/>
  <c r="Q21" i="18"/>
  <c r="P7" i="18"/>
  <c r="P10" i="18"/>
  <c r="P11" i="18"/>
  <c r="P12" i="18"/>
  <c r="P16" i="18"/>
  <c r="P17" i="18"/>
  <c r="M15" i="18"/>
  <c r="M12" i="18"/>
  <c r="M7" i="18"/>
  <c r="L7" i="18"/>
  <c r="L9" i="18"/>
  <c r="L10" i="18"/>
  <c r="L11" i="18"/>
  <c r="L12" i="18"/>
  <c r="L16" i="18"/>
  <c r="L17" i="18"/>
  <c r="K7" i="18"/>
  <c r="K9" i="18"/>
  <c r="K10" i="18"/>
  <c r="K11" i="18"/>
  <c r="K12" i="18"/>
  <c r="K16" i="18"/>
  <c r="K17" i="18"/>
  <c r="J7" i="18"/>
  <c r="J9" i="18"/>
  <c r="J10" i="18"/>
  <c r="J11" i="18"/>
  <c r="J12" i="18"/>
  <c r="J16" i="18"/>
  <c r="J17" i="18"/>
  <c r="H6" i="18"/>
  <c r="G6" i="18"/>
  <c r="F6" i="18"/>
  <c r="D9" i="18" l="1"/>
  <c r="M16" i="18" l="1"/>
  <c r="C119" i="17" l="1"/>
  <c r="G119" i="17"/>
  <c r="K119" i="17"/>
  <c r="O119" i="17"/>
  <c r="S119" i="17"/>
  <c r="W119" i="17"/>
  <c r="AA119" i="17"/>
  <c r="AE119" i="17"/>
  <c r="AI119" i="17"/>
  <c r="D119" i="17"/>
  <c r="H119" i="17"/>
  <c r="L119" i="17"/>
  <c r="P119" i="17"/>
  <c r="T119" i="17"/>
  <c r="X119" i="17"/>
  <c r="AB119" i="17"/>
  <c r="AF119" i="17"/>
  <c r="AJ119" i="17"/>
  <c r="E119" i="17"/>
  <c r="I119" i="17"/>
  <c r="M119" i="17"/>
  <c r="Q119" i="17"/>
  <c r="U119" i="17"/>
  <c r="Y119" i="17"/>
  <c r="AC119" i="17"/>
  <c r="AG119" i="17"/>
  <c r="AK119" i="17"/>
  <c r="F119" i="17"/>
  <c r="J119" i="17"/>
  <c r="N119" i="17"/>
  <c r="R119" i="17"/>
  <c r="V119" i="17"/>
  <c r="Z119" i="17"/>
  <c r="AD119" i="17"/>
  <c r="AH119" i="17"/>
  <c r="AL119" i="17"/>
  <c r="K27" i="14"/>
  <c r="K28" i="14"/>
  <c r="K29" i="14"/>
  <c r="K30" i="14"/>
  <c r="K31" i="14"/>
  <c r="K32" i="14"/>
  <c r="K33" i="14"/>
  <c r="K34" i="14"/>
  <c r="K35" i="14"/>
  <c r="K36" i="14"/>
  <c r="K37" i="14"/>
  <c r="K38" i="14"/>
  <c r="K39" i="14"/>
  <c r="K40" i="14"/>
  <c r="K41" i="14"/>
  <c r="K42" i="14"/>
  <c r="K43" i="14"/>
  <c r="K44" i="14"/>
  <c r="K45" i="14"/>
  <c r="K46" i="14"/>
  <c r="K47" i="14"/>
  <c r="K48" i="14"/>
  <c r="K49" i="14"/>
  <c r="K50" i="14"/>
  <c r="K51" i="14"/>
  <c r="K52" i="14"/>
  <c r="K53" i="14"/>
  <c r="K54" i="14"/>
  <c r="K55" i="14"/>
  <c r="K56" i="14"/>
  <c r="K57" i="14"/>
  <c r="K58" i="14"/>
  <c r="K59" i="14"/>
  <c r="K60" i="14"/>
  <c r="K61" i="14"/>
  <c r="K62" i="14"/>
  <c r="K63" i="14"/>
  <c r="K64" i="14"/>
  <c r="K65" i="14"/>
  <c r="K66" i="14"/>
  <c r="K67" i="14"/>
  <c r="K68" i="14"/>
  <c r="K69" i="14"/>
  <c r="K70" i="14"/>
  <c r="K71" i="14"/>
  <c r="K72" i="14"/>
  <c r="K73" i="14"/>
  <c r="K74" i="14"/>
  <c r="K75" i="14"/>
  <c r="K76" i="14"/>
  <c r="K77" i="14"/>
  <c r="K78" i="14"/>
  <c r="K79" i="14"/>
  <c r="K80" i="14"/>
  <c r="K81" i="14"/>
  <c r="K82" i="14"/>
  <c r="K83" i="14"/>
  <c r="K84" i="14"/>
  <c r="K85" i="14"/>
  <c r="K86" i="14"/>
  <c r="K87" i="14"/>
  <c r="K88" i="14"/>
  <c r="K89" i="14"/>
  <c r="K90" i="14"/>
  <c r="K91" i="14"/>
  <c r="K92" i="14"/>
  <c r="K93" i="14"/>
  <c r="K94" i="14"/>
  <c r="K95" i="14"/>
  <c r="K96" i="14"/>
  <c r="K97" i="14"/>
  <c r="K98" i="14"/>
  <c r="K99" i="14"/>
  <c r="K100" i="14"/>
  <c r="K101" i="14"/>
  <c r="K102" i="14"/>
  <c r="K103" i="14"/>
  <c r="K104" i="14"/>
  <c r="K105" i="14"/>
  <c r="K106" i="14"/>
  <c r="S6" i="18"/>
  <c r="AM119" i="17" l="1"/>
  <c r="D13" i="23"/>
  <c r="D12" i="23"/>
  <c r="D11" i="23"/>
  <c r="D10" i="23"/>
  <c r="D9" i="23"/>
  <c r="D8" i="23"/>
  <c r="H114" i="18" l="1"/>
  <c r="H113" i="18"/>
  <c r="H112" i="18"/>
  <c r="T22" i="18" l="1"/>
  <c r="T23" i="18"/>
  <c r="T24" i="18"/>
  <c r="T25" i="18"/>
  <c r="T26" i="18"/>
  <c r="T27" i="18"/>
  <c r="T28" i="18"/>
  <c r="T29" i="18"/>
  <c r="T30" i="18"/>
  <c r="T31" i="18"/>
  <c r="T32" i="18"/>
  <c r="T33" i="18"/>
  <c r="T34" i="18"/>
  <c r="T35" i="18"/>
  <c r="T36" i="18"/>
  <c r="T37" i="18"/>
  <c r="T38" i="18"/>
  <c r="T39" i="18"/>
  <c r="T40" i="18"/>
  <c r="T41" i="18"/>
  <c r="T42" i="18"/>
  <c r="T43" i="18"/>
  <c r="T44" i="18"/>
  <c r="T45" i="18"/>
  <c r="T46" i="18"/>
  <c r="T47" i="18"/>
  <c r="T48" i="18"/>
  <c r="T49" i="18"/>
  <c r="T50" i="18"/>
  <c r="T51" i="18"/>
  <c r="T52" i="18"/>
  <c r="T53" i="18"/>
  <c r="T54" i="18"/>
  <c r="T55" i="18"/>
  <c r="T56" i="18"/>
  <c r="T57" i="18"/>
  <c r="T58" i="18"/>
  <c r="T59" i="18"/>
  <c r="T60" i="18"/>
  <c r="T61" i="18"/>
  <c r="T62" i="18"/>
  <c r="T63" i="18"/>
  <c r="T64" i="18"/>
  <c r="T65" i="18"/>
  <c r="T66" i="18"/>
  <c r="T67" i="18"/>
  <c r="T68" i="18"/>
  <c r="T69" i="18"/>
  <c r="T70" i="18"/>
  <c r="T71" i="18"/>
  <c r="T72" i="18"/>
  <c r="T73" i="18"/>
  <c r="T74" i="18"/>
  <c r="T75" i="18"/>
  <c r="T76" i="18"/>
  <c r="T77" i="18"/>
  <c r="T78" i="18"/>
  <c r="T79" i="18"/>
  <c r="T80" i="18"/>
  <c r="T81" i="18"/>
  <c r="T82" i="18"/>
  <c r="T83" i="18"/>
  <c r="T84" i="18"/>
  <c r="T85" i="18"/>
  <c r="T86" i="18"/>
  <c r="T87" i="18"/>
  <c r="T88" i="18"/>
  <c r="T89" i="18"/>
  <c r="T90" i="18"/>
  <c r="T91" i="18"/>
  <c r="T92" i="18"/>
  <c r="T93" i="18"/>
  <c r="T94" i="18"/>
  <c r="T95" i="18"/>
  <c r="T96" i="18"/>
  <c r="T97" i="18"/>
  <c r="T98" i="18"/>
  <c r="T99" i="18"/>
  <c r="T100" i="18"/>
  <c r="T101" i="18"/>
  <c r="T102" i="18"/>
  <c r="T103" i="18"/>
  <c r="T104" i="18"/>
  <c r="T105" i="18"/>
  <c r="M14" i="18" l="1"/>
  <c r="M13" i="18"/>
  <c r="M11" i="18"/>
  <c r="M6" i="18" l="1"/>
  <c r="AS6" i="14" l="1"/>
  <c r="AT6" i="14" s="1"/>
  <c r="AZ49" i="17" s="1"/>
  <c r="AU6" i="14"/>
  <c r="AV6" i="14" s="1"/>
  <c r="BA49" i="17" s="1"/>
  <c r="AW6" i="14"/>
  <c r="AX6" i="14" s="1"/>
  <c r="BB49" i="17" s="1"/>
  <c r="AY6" i="14"/>
  <c r="AZ6" i="14" s="1"/>
  <c r="BC49" i="17" s="1"/>
  <c r="BA6" i="14"/>
  <c r="BB6" i="14" s="1"/>
  <c r="BD49" i="17" s="1"/>
  <c r="BC6" i="14"/>
  <c r="BD6" i="14" s="1"/>
  <c r="BE49" i="17" s="1"/>
  <c r="S106" i="18"/>
  <c r="AA6" i="18"/>
  <c r="AB6" i="18" s="1"/>
  <c r="AX49" i="17" s="1"/>
  <c r="AC6" i="18"/>
  <c r="AD6" i="18" s="1"/>
  <c r="AY49" i="17" s="1"/>
  <c r="AA7" i="18"/>
  <c r="AB7" i="18" s="1"/>
  <c r="AC7" i="18"/>
  <c r="AD7" i="18" s="1"/>
  <c r="E38" i="17" l="1"/>
  <c r="F38" i="17" s="1"/>
  <c r="G38" i="17" s="1"/>
  <c r="H38" i="17" s="1"/>
  <c r="I38" i="17" s="1"/>
  <c r="L38" i="17" s="1"/>
  <c r="M38" i="17" s="1"/>
  <c r="N38" i="17" s="1"/>
  <c r="L49" i="17" a="1"/>
  <c r="Z49" i="17" a="1"/>
  <c r="R49" i="17" a="1"/>
  <c r="N49" i="17" a="1"/>
  <c r="AL49" i="17" a="1"/>
  <c r="X49" i="17" a="1"/>
  <c r="U49" i="17" a="1"/>
  <c r="AI49" i="17" a="1"/>
  <c r="AK49" i="17" a="1"/>
  <c r="AH49" i="17" a="1"/>
  <c r="AJ49" i="17" a="1"/>
  <c r="E49" i="17" a="1"/>
  <c r="P49" i="17" a="1"/>
  <c r="AC49" i="17" a="1"/>
  <c r="AA49" i="17" a="1"/>
  <c r="Q49" i="17" a="1"/>
  <c r="AE49" i="17" a="1"/>
  <c r="C49" i="17" a="1"/>
  <c r="AG49" i="17" a="1"/>
  <c r="S49" i="17" a="1"/>
  <c r="AD49" i="17" a="1"/>
  <c r="J49" i="17" a="1"/>
  <c r="W49" i="17" a="1"/>
  <c r="G49" i="17" a="1"/>
  <c r="O49" i="17" a="1"/>
  <c r="D49" i="17" a="1"/>
  <c r="V49" i="17" a="1"/>
  <c r="H49" i="17" a="1"/>
  <c r="T49" i="17" a="1"/>
  <c r="M49" i="17" a="1"/>
  <c r="AF49" i="17" a="1"/>
  <c r="Y49" i="17" a="1"/>
  <c r="AB49" i="17" a="1"/>
  <c r="F49" i="17" a="1"/>
  <c r="I49" i="17" a="1"/>
  <c r="K49" i="17" a="1"/>
  <c r="AI49" i="17" l="1"/>
  <c r="AL49" i="17"/>
  <c r="AJ49" i="17"/>
  <c r="AH49" i="17"/>
  <c r="AF49" i="17"/>
  <c r="AD49" i="17"/>
  <c r="AB49" i="17"/>
  <c r="Z49" i="17"/>
  <c r="X49" i="17"/>
  <c r="V49" i="17"/>
  <c r="T49" i="17"/>
  <c r="R49" i="17"/>
  <c r="P49" i="17"/>
  <c r="N49" i="17"/>
  <c r="L49" i="17"/>
  <c r="J49" i="17"/>
  <c r="H49" i="17"/>
  <c r="F49" i="17"/>
  <c r="D49" i="17"/>
  <c r="AK49" i="17"/>
  <c r="AG49" i="17"/>
  <c r="AE49" i="17"/>
  <c r="AC49" i="17"/>
  <c r="AA49" i="17"/>
  <c r="Y49" i="17"/>
  <c r="W49" i="17"/>
  <c r="U49" i="17"/>
  <c r="S49" i="17"/>
  <c r="Q49" i="17"/>
  <c r="O49" i="17"/>
  <c r="M49" i="17"/>
  <c r="K49" i="17"/>
  <c r="I49" i="17"/>
  <c r="G49" i="17"/>
  <c r="E49" i="17"/>
  <c r="C49" i="17"/>
  <c r="AM49" i="17" l="1"/>
  <c r="R38" i="17" l="1"/>
  <c r="S38" i="17" s="1"/>
  <c r="T38" i="17" s="1"/>
  <c r="U38" i="17" s="1"/>
  <c r="V38" i="17" s="1"/>
  <c r="W38" i="17" s="1"/>
  <c r="X38" i="17" s="1"/>
  <c r="Y38" i="17" s="1"/>
  <c r="Z38" i="17" s="1"/>
  <c r="AA38" i="17" l="1"/>
  <c r="AB38" i="17" s="1"/>
  <c r="AC38" i="17" s="1"/>
  <c r="AD38" i="17" s="1"/>
  <c r="AE38" i="17" s="1"/>
  <c r="AF38" i="17" s="1"/>
  <c r="AG38" i="17" s="1"/>
  <c r="AH38" i="17" s="1"/>
  <c r="AI38" i="17" s="1"/>
  <c r="AJ38" i="17" s="1"/>
  <c r="AK38" i="17" s="1"/>
  <c r="AL38" i="17" s="1"/>
  <c r="C116" i="17" l="1"/>
  <c r="D116" i="17"/>
  <c r="E116" i="17"/>
  <c r="F116" i="17"/>
  <c r="G116" i="17"/>
  <c r="H116" i="17"/>
  <c r="I116" i="17"/>
  <c r="J116" i="17"/>
  <c r="K116" i="17"/>
  <c r="L116" i="17"/>
  <c r="M116" i="17"/>
  <c r="N116" i="17"/>
  <c r="O116" i="17"/>
  <c r="P116" i="17"/>
  <c r="Q116" i="17"/>
  <c r="R116" i="17"/>
  <c r="S116" i="17"/>
  <c r="T116" i="17"/>
  <c r="U116" i="17"/>
  <c r="V116" i="17"/>
  <c r="W116" i="17"/>
  <c r="X116" i="17"/>
  <c r="Y116" i="17"/>
  <c r="Z116" i="17"/>
  <c r="AA116" i="17"/>
  <c r="AB116" i="17"/>
  <c r="AC116" i="17"/>
  <c r="AD116" i="17"/>
  <c r="AE116" i="17"/>
  <c r="AF116" i="17"/>
  <c r="AG116" i="17"/>
  <c r="AH116" i="17"/>
  <c r="AI116" i="17"/>
  <c r="AJ116" i="17"/>
  <c r="AK116" i="17"/>
  <c r="AL116" i="17"/>
  <c r="C117" i="17"/>
  <c r="D117" i="17"/>
  <c r="E117" i="17"/>
  <c r="F117" i="17"/>
  <c r="G117" i="17"/>
  <c r="H117" i="17"/>
  <c r="I117" i="17"/>
  <c r="J117" i="17"/>
  <c r="K117" i="17"/>
  <c r="L117" i="17"/>
  <c r="M117" i="17"/>
  <c r="N117" i="17"/>
  <c r="O117" i="17"/>
  <c r="P117" i="17"/>
  <c r="Q117" i="17"/>
  <c r="R117" i="17"/>
  <c r="S117" i="17"/>
  <c r="T117" i="17"/>
  <c r="U117" i="17"/>
  <c r="V117" i="17"/>
  <c r="W117" i="17"/>
  <c r="X117" i="17"/>
  <c r="Y117" i="17"/>
  <c r="Z117" i="17"/>
  <c r="AA117" i="17"/>
  <c r="AB117" i="17"/>
  <c r="AC117" i="17"/>
  <c r="AD117" i="17"/>
  <c r="AE117" i="17"/>
  <c r="AF117" i="17"/>
  <c r="AG117" i="17"/>
  <c r="AH117" i="17"/>
  <c r="AI117" i="17"/>
  <c r="AJ117" i="17"/>
  <c r="AK117" i="17"/>
  <c r="AL117" i="17"/>
  <c r="C118" i="17"/>
  <c r="D118" i="17"/>
  <c r="E118" i="17"/>
  <c r="F118" i="17"/>
  <c r="G118" i="17"/>
  <c r="H118" i="17"/>
  <c r="I118" i="17"/>
  <c r="J118" i="17"/>
  <c r="K118" i="17"/>
  <c r="L118" i="17"/>
  <c r="M118" i="17"/>
  <c r="N118" i="17"/>
  <c r="O118" i="17"/>
  <c r="P118" i="17"/>
  <c r="Q118" i="17"/>
  <c r="R118" i="17"/>
  <c r="S118" i="17"/>
  <c r="T118" i="17"/>
  <c r="U118" i="17"/>
  <c r="V118" i="17"/>
  <c r="W118" i="17"/>
  <c r="X118" i="17"/>
  <c r="Y118" i="17"/>
  <c r="Z118" i="17"/>
  <c r="AA118" i="17"/>
  <c r="AB118" i="17"/>
  <c r="AC118" i="17"/>
  <c r="AD118" i="17"/>
  <c r="AE118" i="17"/>
  <c r="AF118" i="17"/>
  <c r="AG118" i="17"/>
  <c r="AH118" i="17"/>
  <c r="AI118" i="17"/>
  <c r="AJ118" i="17"/>
  <c r="AK118" i="17"/>
  <c r="AL118" i="17"/>
  <c r="AM116" i="17" l="1"/>
  <c r="AM117" i="17"/>
  <c r="AM118" i="17"/>
  <c r="Q6" i="18" l="1"/>
  <c r="G114" i="18"/>
  <c r="I115" i="14" s="1"/>
  <c r="G113" i="18"/>
  <c r="I114" i="14" s="1"/>
  <c r="G112" i="18"/>
  <c r="I113" i="14" s="1"/>
  <c r="C7" i="21" l="1"/>
  <c r="D7" i="21"/>
  <c r="E7" i="21"/>
  <c r="F7" i="21"/>
  <c r="G7" i="21"/>
  <c r="H7" i="21"/>
  <c r="I7" i="21"/>
  <c r="J7" i="21"/>
  <c r="K7" i="21"/>
  <c r="L7" i="21"/>
  <c r="M7" i="21"/>
  <c r="N7" i="21"/>
  <c r="O7" i="21"/>
  <c r="P7" i="21"/>
  <c r="Q7" i="21"/>
  <c r="R7" i="21"/>
  <c r="S7" i="21"/>
  <c r="T7" i="21"/>
  <c r="U7" i="21"/>
  <c r="V7" i="21"/>
  <c r="W7" i="21"/>
  <c r="X7" i="21"/>
  <c r="Y7" i="21"/>
  <c r="Z7" i="21"/>
  <c r="AA7" i="21"/>
  <c r="AB7" i="21"/>
  <c r="AC7" i="21"/>
  <c r="AD7" i="21"/>
  <c r="AE7" i="21"/>
  <c r="AF7" i="21"/>
  <c r="AG7" i="21"/>
  <c r="AH7" i="21"/>
  <c r="AI7" i="21"/>
  <c r="AJ7" i="21"/>
  <c r="AK7" i="21"/>
  <c r="AL7" i="21"/>
  <c r="C6" i="21"/>
  <c r="D6" i="21"/>
  <c r="E6" i="21"/>
  <c r="F6" i="21"/>
  <c r="G6" i="21"/>
  <c r="H6" i="21"/>
  <c r="I6" i="21"/>
  <c r="J6" i="21"/>
  <c r="K6" i="21"/>
  <c r="L6" i="21"/>
  <c r="M6" i="21"/>
  <c r="N6" i="21"/>
  <c r="O6" i="21"/>
  <c r="P6" i="21"/>
  <c r="Q6" i="21"/>
  <c r="R6" i="21"/>
  <c r="S6" i="21"/>
  <c r="T6" i="21"/>
  <c r="U6" i="21"/>
  <c r="V6" i="21"/>
  <c r="W6" i="21"/>
  <c r="X6" i="21"/>
  <c r="Y6" i="21"/>
  <c r="Z6" i="21"/>
  <c r="AA6" i="21"/>
  <c r="AB6" i="21"/>
  <c r="AC6" i="21"/>
  <c r="AD6" i="21"/>
  <c r="AE6" i="21"/>
  <c r="AF6" i="21"/>
  <c r="AG6" i="21"/>
  <c r="AH6" i="21"/>
  <c r="AI6" i="21"/>
  <c r="AJ6" i="21"/>
  <c r="AK6" i="21"/>
  <c r="AL6" i="21"/>
  <c r="D24" i="4" l="1"/>
  <c r="E24" i="4"/>
  <c r="F24" i="4"/>
  <c r="G24" i="4"/>
  <c r="H24" i="4"/>
  <c r="I24" i="4"/>
  <c r="J24" i="4"/>
  <c r="K24" i="4"/>
  <c r="L24" i="4"/>
  <c r="M24" i="4"/>
  <c r="N24" i="4"/>
  <c r="O24" i="4"/>
  <c r="P24" i="4"/>
  <c r="Q24" i="4"/>
  <c r="R24" i="4"/>
  <c r="S24" i="4"/>
  <c r="T24" i="4"/>
  <c r="U24" i="4"/>
  <c r="V24" i="4"/>
  <c r="W24" i="4"/>
  <c r="X24" i="4"/>
  <c r="Y24" i="4"/>
  <c r="Z24" i="4"/>
  <c r="AA24" i="4"/>
  <c r="AB24" i="4"/>
  <c r="AC24" i="4"/>
  <c r="AD24" i="4"/>
  <c r="AE24" i="4"/>
  <c r="AF24" i="4"/>
  <c r="AG24" i="4"/>
  <c r="AH24" i="4"/>
  <c r="AI24" i="4"/>
  <c r="AJ24" i="4"/>
  <c r="AK24" i="4"/>
  <c r="AL24" i="4"/>
  <c r="C24" i="4"/>
  <c r="I203" i="23"/>
  <c r="I202" i="23"/>
  <c r="I201" i="23"/>
  <c r="I200" i="23"/>
  <c r="I199" i="23"/>
  <c r="I198" i="23"/>
  <c r="I197" i="23"/>
  <c r="I196" i="23"/>
  <c r="I195" i="23"/>
  <c r="I194" i="23"/>
  <c r="I193" i="23"/>
  <c r="I192" i="23"/>
  <c r="I191" i="23"/>
  <c r="I190" i="23"/>
  <c r="I189" i="23"/>
  <c r="I188" i="23"/>
  <c r="I187" i="23"/>
  <c r="I186" i="23"/>
  <c r="I185" i="23"/>
  <c r="I184" i="23"/>
  <c r="I183" i="23"/>
  <c r="I182" i="23"/>
  <c r="I181" i="23"/>
  <c r="I180" i="23"/>
  <c r="I179" i="23"/>
  <c r="I178" i="23"/>
  <c r="I177" i="23"/>
  <c r="I176" i="23"/>
  <c r="I175" i="23"/>
  <c r="I174" i="23"/>
  <c r="I173" i="23"/>
  <c r="I172" i="23"/>
  <c r="I171" i="23"/>
  <c r="I170" i="23"/>
  <c r="I169" i="23"/>
  <c r="I168" i="23"/>
  <c r="I167" i="23"/>
  <c r="I166" i="23"/>
  <c r="I165" i="23"/>
  <c r="I164" i="23"/>
  <c r="I163" i="23"/>
  <c r="I162" i="23"/>
  <c r="I161" i="23"/>
  <c r="I160" i="23"/>
  <c r="I159" i="23"/>
  <c r="I158" i="23"/>
  <c r="I157" i="23"/>
  <c r="I156" i="23"/>
  <c r="I155" i="23"/>
  <c r="I154" i="23"/>
  <c r="I153" i="23"/>
  <c r="I152" i="23"/>
  <c r="I151" i="23"/>
  <c r="I150" i="23"/>
  <c r="I149" i="23"/>
  <c r="I148" i="23"/>
  <c r="I147" i="23"/>
  <c r="I146" i="23"/>
  <c r="I145" i="23"/>
  <c r="I144" i="23"/>
  <c r="I143" i="23"/>
  <c r="I142" i="23"/>
  <c r="I141" i="23"/>
  <c r="I140" i="23"/>
  <c r="I139" i="23"/>
  <c r="I138" i="23"/>
  <c r="I137" i="23"/>
  <c r="I136" i="23"/>
  <c r="I135" i="23"/>
  <c r="I134" i="23"/>
  <c r="I133" i="23"/>
  <c r="I132" i="23"/>
  <c r="I131" i="23"/>
  <c r="I130" i="23"/>
  <c r="I129" i="23"/>
  <c r="I128" i="23"/>
  <c r="I127" i="23"/>
  <c r="I126" i="23"/>
  <c r="I125" i="23"/>
  <c r="I124" i="23"/>
  <c r="I123" i="23"/>
  <c r="I122" i="23"/>
  <c r="I121" i="23"/>
  <c r="I120" i="23"/>
  <c r="I119" i="23"/>
  <c r="I118" i="23"/>
  <c r="I117" i="23"/>
  <c r="I116" i="23"/>
  <c r="I115" i="23"/>
  <c r="I114" i="23"/>
  <c r="I113" i="23"/>
  <c r="I112" i="23"/>
  <c r="I111" i="23"/>
  <c r="I110" i="23"/>
  <c r="I109" i="23"/>
  <c r="I108" i="23"/>
  <c r="I107" i="23"/>
  <c r="I106" i="23"/>
  <c r="I105" i="23"/>
  <c r="I104" i="23"/>
  <c r="I103" i="23"/>
  <c r="I102" i="23"/>
  <c r="I101" i="23"/>
  <c r="I100" i="23"/>
  <c r="I99" i="23"/>
  <c r="I98" i="23"/>
  <c r="I97" i="23"/>
  <c r="I96" i="23"/>
  <c r="I95" i="23"/>
  <c r="I94" i="23"/>
  <c r="I93" i="23"/>
  <c r="I92" i="23"/>
  <c r="I91" i="23"/>
  <c r="I90" i="23"/>
  <c r="I89" i="23"/>
  <c r="I88" i="23"/>
  <c r="I87" i="23"/>
  <c r="I86" i="23"/>
  <c r="I85" i="23"/>
  <c r="I84" i="23"/>
  <c r="I83" i="23"/>
  <c r="I82" i="23"/>
  <c r="I81" i="23"/>
  <c r="I80" i="23"/>
  <c r="I79" i="23"/>
  <c r="I78" i="23"/>
  <c r="I77" i="23"/>
  <c r="I76" i="23"/>
  <c r="I75" i="23"/>
  <c r="I74" i="23"/>
  <c r="I73" i="23"/>
  <c r="I72" i="23"/>
  <c r="I71" i="23"/>
  <c r="I70" i="23"/>
  <c r="I69" i="23"/>
  <c r="I68" i="23"/>
  <c r="I67" i="23"/>
  <c r="I66" i="23"/>
  <c r="I65" i="23"/>
  <c r="I64" i="23"/>
  <c r="I63" i="23"/>
  <c r="I62" i="23"/>
  <c r="I61" i="23"/>
  <c r="I60" i="23"/>
  <c r="I59" i="23"/>
  <c r="I58" i="23"/>
  <c r="I57" i="23"/>
  <c r="I56" i="23"/>
  <c r="I55" i="23"/>
  <c r="I54" i="23"/>
  <c r="I53" i="23"/>
  <c r="I52" i="23"/>
  <c r="I51" i="23"/>
  <c r="I50" i="23"/>
  <c r="I49" i="23"/>
  <c r="I48" i="23"/>
  <c r="I47" i="23"/>
  <c r="I46" i="23"/>
  <c r="I45" i="23"/>
  <c r="I44" i="23"/>
  <c r="I43" i="23"/>
  <c r="I42" i="23"/>
  <c r="I41" i="23"/>
  <c r="I40" i="23"/>
  <c r="I39" i="23"/>
  <c r="I38" i="23"/>
  <c r="I37" i="23"/>
  <c r="I36" i="23"/>
  <c r="I35" i="23"/>
  <c r="I34" i="23"/>
  <c r="I33" i="23"/>
  <c r="I32" i="23"/>
  <c r="I31" i="23"/>
  <c r="I30" i="23"/>
  <c r="I29" i="23"/>
  <c r="I28" i="23"/>
  <c r="I27" i="23"/>
  <c r="I26" i="23"/>
  <c r="I25" i="23"/>
  <c r="I24" i="23"/>
  <c r="I23" i="23"/>
  <c r="I22" i="23"/>
  <c r="I21" i="23"/>
  <c r="I20" i="23"/>
  <c r="I19" i="23"/>
  <c r="I18" i="23"/>
  <c r="I17" i="23"/>
  <c r="I16" i="23"/>
  <c r="I15" i="23"/>
  <c r="I14" i="23"/>
  <c r="I13" i="23"/>
  <c r="I12" i="23"/>
  <c r="I11" i="23"/>
  <c r="I10" i="23"/>
  <c r="I9" i="23"/>
  <c r="I8" i="23"/>
  <c r="I7" i="23"/>
  <c r="I6" i="23"/>
  <c r="I5" i="23"/>
  <c r="I4" i="23"/>
  <c r="AM24" i="4" l="1"/>
  <c r="H203" i="23"/>
  <c r="H202" i="23"/>
  <c r="H201" i="23"/>
  <c r="H200" i="23"/>
  <c r="H199" i="23"/>
  <c r="H198" i="23"/>
  <c r="H197" i="23"/>
  <c r="H196" i="23"/>
  <c r="H195" i="23"/>
  <c r="H194" i="23"/>
  <c r="H193" i="23"/>
  <c r="H192" i="23"/>
  <c r="H191" i="23"/>
  <c r="H190" i="23"/>
  <c r="H189" i="23"/>
  <c r="H188" i="23"/>
  <c r="H187" i="23"/>
  <c r="H186" i="23"/>
  <c r="H185" i="23"/>
  <c r="H184" i="23"/>
  <c r="H183" i="23"/>
  <c r="H182" i="23"/>
  <c r="H181" i="23"/>
  <c r="H180" i="23"/>
  <c r="H179" i="23"/>
  <c r="H178" i="23"/>
  <c r="H177" i="23"/>
  <c r="H176" i="23"/>
  <c r="H175" i="23"/>
  <c r="H174" i="23"/>
  <c r="H173" i="23"/>
  <c r="H172" i="23"/>
  <c r="H171" i="23"/>
  <c r="H170" i="23"/>
  <c r="H169" i="23"/>
  <c r="H168" i="23"/>
  <c r="H167" i="23"/>
  <c r="H166" i="23"/>
  <c r="H165" i="23"/>
  <c r="H164" i="23"/>
  <c r="H163" i="23"/>
  <c r="H162" i="23"/>
  <c r="H161" i="23"/>
  <c r="H160" i="23"/>
  <c r="H159" i="23"/>
  <c r="H158" i="23"/>
  <c r="H157" i="23"/>
  <c r="H156" i="23"/>
  <c r="H155" i="23"/>
  <c r="H154" i="23"/>
  <c r="H153" i="23"/>
  <c r="H152" i="23"/>
  <c r="H151" i="23"/>
  <c r="H150" i="23"/>
  <c r="H149" i="23"/>
  <c r="H148" i="23"/>
  <c r="H147" i="23"/>
  <c r="H146" i="23"/>
  <c r="H145" i="23"/>
  <c r="H144" i="23"/>
  <c r="H143" i="23"/>
  <c r="H142" i="23"/>
  <c r="H141" i="23"/>
  <c r="H140" i="23"/>
  <c r="H139" i="23"/>
  <c r="H138" i="23"/>
  <c r="H137" i="23"/>
  <c r="H136" i="23"/>
  <c r="H135" i="23"/>
  <c r="H134" i="23"/>
  <c r="H133" i="23"/>
  <c r="H132" i="23"/>
  <c r="H131" i="23"/>
  <c r="H130" i="23"/>
  <c r="H129" i="23"/>
  <c r="H128" i="23"/>
  <c r="H127" i="23"/>
  <c r="H126" i="23"/>
  <c r="H125" i="23"/>
  <c r="H124" i="23"/>
  <c r="H123" i="23"/>
  <c r="H122" i="23"/>
  <c r="H121" i="23"/>
  <c r="H120" i="23"/>
  <c r="H119" i="23"/>
  <c r="H118" i="23"/>
  <c r="H117" i="23"/>
  <c r="H116" i="23"/>
  <c r="H115" i="23"/>
  <c r="H114" i="23"/>
  <c r="H113" i="23"/>
  <c r="H112" i="23"/>
  <c r="H111" i="23"/>
  <c r="H110" i="23"/>
  <c r="H109" i="23"/>
  <c r="H108" i="23"/>
  <c r="H107" i="23"/>
  <c r="H106" i="23"/>
  <c r="H105" i="23"/>
  <c r="H104" i="23"/>
  <c r="H103" i="23"/>
  <c r="H102" i="23"/>
  <c r="H101" i="23"/>
  <c r="H100" i="23"/>
  <c r="H99" i="23"/>
  <c r="H98" i="23"/>
  <c r="H97" i="23"/>
  <c r="H96" i="23"/>
  <c r="H95" i="23"/>
  <c r="H94" i="23"/>
  <c r="H93" i="23"/>
  <c r="H92" i="23"/>
  <c r="H91" i="23"/>
  <c r="H90" i="23"/>
  <c r="H89" i="23"/>
  <c r="H88" i="23"/>
  <c r="H87" i="23"/>
  <c r="H86" i="23"/>
  <c r="H85" i="23"/>
  <c r="H84" i="23"/>
  <c r="H83" i="23"/>
  <c r="H82" i="23"/>
  <c r="H81" i="23"/>
  <c r="H80" i="23"/>
  <c r="H79" i="23"/>
  <c r="H78" i="23"/>
  <c r="H77" i="23"/>
  <c r="H76" i="23"/>
  <c r="H75" i="23"/>
  <c r="H74" i="23"/>
  <c r="H73" i="23"/>
  <c r="H72" i="23"/>
  <c r="H71" i="23"/>
  <c r="H70" i="23"/>
  <c r="H69" i="23"/>
  <c r="H68" i="23"/>
  <c r="H67" i="23"/>
  <c r="H66" i="23"/>
  <c r="H65" i="23"/>
  <c r="H64" i="23"/>
  <c r="H63" i="23"/>
  <c r="H62" i="23"/>
  <c r="H61" i="23"/>
  <c r="H60" i="23"/>
  <c r="H59" i="23"/>
  <c r="H58" i="23"/>
  <c r="H57" i="23"/>
  <c r="H56" i="23"/>
  <c r="H55" i="23"/>
  <c r="H54" i="23"/>
  <c r="H53" i="23"/>
  <c r="H52" i="23"/>
  <c r="H51" i="23"/>
  <c r="H50" i="23"/>
  <c r="H49" i="23"/>
  <c r="H48" i="23"/>
  <c r="H47" i="23"/>
  <c r="H46" i="23"/>
  <c r="H45" i="23"/>
  <c r="H44" i="23"/>
  <c r="H43" i="23"/>
  <c r="H42" i="23"/>
  <c r="H41" i="23"/>
  <c r="H40" i="23"/>
  <c r="H39" i="23"/>
  <c r="H38" i="23"/>
  <c r="H37" i="23"/>
  <c r="H36" i="23"/>
  <c r="H35" i="23"/>
  <c r="H34" i="23"/>
  <c r="H33" i="23"/>
  <c r="H32" i="23"/>
  <c r="H31" i="23"/>
  <c r="H30" i="23"/>
  <c r="H29" i="23"/>
  <c r="H28" i="23"/>
  <c r="H27" i="23"/>
  <c r="H26" i="23"/>
  <c r="H25" i="23"/>
  <c r="H24" i="23"/>
  <c r="H23" i="23"/>
  <c r="H22" i="23"/>
  <c r="H21" i="23"/>
  <c r="H20" i="23"/>
  <c r="H19" i="23"/>
  <c r="H18" i="23"/>
  <c r="H17" i="23"/>
  <c r="H16" i="23"/>
  <c r="H15" i="23"/>
  <c r="H14" i="23"/>
  <c r="H13" i="23"/>
  <c r="H12" i="23"/>
  <c r="H11" i="23"/>
  <c r="H10" i="23"/>
  <c r="H9" i="23"/>
  <c r="H8" i="23"/>
  <c r="A1" i="23"/>
  <c r="AP6" i="21" l="1"/>
  <c r="AM6" i="21"/>
  <c r="AN6" i="21"/>
  <c r="AO6" i="21"/>
  <c r="AH5" i="21" l="1"/>
  <c r="AI5" i="21"/>
  <c r="AJ5" i="21"/>
  <c r="AK5" i="21"/>
  <c r="AL5" i="21"/>
  <c r="AH8" i="21"/>
  <c r="AI8" i="21"/>
  <c r="AJ8" i="21"/>
  <c r="AK8" i="21"/>
  <c r="AL8" i="21"/>
  <c r="AH9" i="21"/>
  <c r="AI9" i="21"/>
  <c r="AJ9" i="21"/>
  <c r="AK9" i="21"/>
  <c r="AL9" i="21"/>
  <c r="AH10" i="21"/>
  <c r="AI10" i="21"/>
  <c r="AJ10" i="21"/>
  <c r="AK10" i="21"/>
  <c r="AL10" i="21"/>
  <c r="AH11" i="21"/>
  <c r="AI11" i="21"/>
  <c r="AJ11" i="21"/>
  <c r="AK11" i="21"/>
  <c r="AL11" i="21"/>
  <c r="AH12" i="21"/>
  <c r="AI12" i="21"/>
  <c r="AJ12" i="21"/>
  <c r="AK12" i="21"/>
  <c r="AL12" i="21"/>
  <c r="AH13" i="21"/>
  <c r="AI13" i="21"/>
  <c r="AJ13" i="21"/>
  <c r="AK13" i="21"/>
  <c r="AL13" i="21"/>
  <c r="AH14" i="21"/>
  <c r="AI14" i="21"/>
  <c r="AJ14" i="21"/>
  <c r="AK14" i="21"/>
  <c r="AL14" i="21"/>
  <c r="AH15" i="21"/>
  <c r="AI15" i="21"/>
  <c r="AJ15" i="21"/>
  <c r="AK15" i="21"/>
  <c r="AL15" i="21"/>
  <c r="AH16" i="21"/>
  <c r="AI16" i="21"/>
  <c r="AJ16" i="21"/>
  <c r="AK16" i="21"/>
  <c r="AL16" i="21"/>
  <c r="AH17" i="21"/>
  <c r="AI17" i="21"/>
  <c r="AJ17" i="21"/>
  <c r="AK17" i="21"/>
  <c r="AL17" i="21"/>
  <c r="AH18" i="21"/>
  <c r="AI18" i="21"/>
  <c r="AJ18" i="21"/>
  <c r="AK18" i="21"/>
  <c r="AL18" i="21"/>
  <c r="AH19" i="21"/>
  <c r="AI19" i="21"/>
  <c r="AJ19" i="21"/>
  <c r="AK19" i="21"/>
  <c r="AL19" i="21"/>
  <c r="AH20" i="21"/>
  <c r="AI20" i="21"/>
  <c r="AJ20" i="21"/>
  <c r="AK20" i="21"/>
  <c r="AL20" i="21"/>
  <c r="AH21" i="21"/>
  <c r="AI21" i="21"/>
  <c r="AJ21" i="21"/>
  <c r="AK21" i="21"/>
  <c r="AL21" i="21"/>
  <c r="AH22" i="21"/>
  <c r="AI22" i="21"/>
  <c r="AJ22" i="21"/>
  <c r="AK22" i="21"/>
  <c r="AL22" i="21"/>
  <c r="AH23" i="21"/>
  <c r="AI23" i="21"/>
  <c r="AJ23" i="21"/>
  <c r="AK23" i="21"/>
  <c r="AL23" i="21"/>
  <c r="AH24" i="21"/>
  <c r="AI24" i="21"/>
  <c r="AJ24" i="21"/>
  <c r="AK24" i="21"/>
  <c r="AL24" i="21"/>
  <c r="AH25" i="21"/>
  <c r="AI25" i="21"/>
  <c r="AJ25" i="21"/>
  <c r="AK25" i="21"/>
  <c r="AL25" i="21"/>
  <c r="AH26" i="21"/>
  <c r="AI26" i="21"/>
  <c r="AJ26" i="21"/>
  <c r="AK26" i="21"/>
  <c r="AL26" i="21"/>
  <c r="AH27" i="21"/>
  <c r="AI27" i="21"/>
  <c r="AJ27" i="21"/>
  <c r="AK27" i="21"/>
  <c r="AL27" i="21"/>
  <c r="AH28" i="21"/>
  <c r="AI28" i="21"/>
  <c r="AJ28" i="21"/>
  <c r="AK28" i="21"/>
  <c r="AL28" i="21"/>
  <c r="AH29" i="21"/>
  <c r="AI29" i="21"/>
  <c r="AJ29" i="21"/>
  <c r="AK29" i="21"/>
  <c r="AL29" i="21"/>
  <c r="AH30" i="21"/>
  <c r="AI30" i="21"/>
  <c r="AJ30" i="21"/>
  <c r="AK30" i="21"/>
  <c r="AL30" i="21"/>
  <c r="AH31" i="21"/>
  <c r="AI31" i="21"/>
  <c r="AJ31" i="21"/>
  <c r="AK31" i="21"/>
  <c r="AL31" i="21"/>
  <c r="AH32" i="21"/>
  <c r="AI32" i="21"/>
  <c r="AJ32" i="21"/>
  <c r="AK32" i="21"/>
  <c r="AL32" i="21"/>
  <c r="AH33" i="21"/>
  <c r="AI33" i="21"/>
  <c r="AJ33" i="21"/>
  <c r="AK33" i="21"/>
  <c r="AL33" i="21"/>
  <c r="AH34" i="21"/>
  <c r="AI34" i="21"/>
  <c r="AJ34" i="21"/>
  <c r="AK34" i="21"/>
  <c r="AL34" i="21"/>
  <c r="AJ35" i="21" l="1"/>
  <c r="AI35" i="21"/>
  <c r="AL35" i="21"/>
  <c r="AH35" i="21"/>
  <c r="AK35" i="21"/>
  <c r="A4" i="12" l="1"/>
  <c r="A1" i="8" l="1"/>
  <c r="A1" i="14"/>
  <c r="A1" i="18"/>
  <c r="B2" i="21" l="1"/>
  <c r="D5" i="21"/>
  <c r="E5" i="21"/>
  <c r="F5" i="21"/>
  <c r="G5" i="21"/>
  <c r="H5" i="21"/>
  <c r="I5" i="21"/>
  <c r="J5" i="21"/>
  <c r="K5" i="21"/>
  <c r="L5" i="21"/>
  <c r="M5" i="21"/>
  <c r="N5" i="21"/>
  <c r="O5" i="21"/>
  <c r="P5" i="21"/>
  <c r="Q5" i="21"/>
  <c r="R5" i="21"/>
  <c r="S5" i="21"/>
  <c r="T5" i="21"/>
  <c r="U5" i="21"/>
  <c r="V5" i="21"/>
  <c r="W5" i="21"/>
  <c r="X5" i="21"/>
  <c r="Y5" i="21"/>
  <c r="Z5" i="21"/>
  <c r="AA5" i="21"/>
  <c r="AB5" i="21"/>
  <c r="AC5" i="21"/>
  <c r="AD5" i="21"/>
  <c r="AE5" i="21"/>
  <c r="AF5" i="21"/>
  <c r="AG5" i="21"/>
  <c r="D8" i="21"/>
  <c r="E8" i="21"/>
  <c r="F8" i="21"/>
  <c r="G8" i="21"/>
  <c r="H8" i="21"/>
  <c r="I8" i="21"/>
  <c r="J8" i="21"/>
  <c r="K8" i="21"/>
  <c r="L8" i="21"/>
  <c r="M8" i="21"/>
  <c r="N8" i="21"/>
  <c r="O8" i="21"/>
  <c r="P8" i="21"/>
  <c r="Q8" i="21"/>
  <c r="R8" i="21"/>
  <c r="S8" i="21"/>
  <c r="T8" i="21"/>
  <c r="U8" i="21"/>
  <c r="V8" i="21"/>
  <c r="W8" i="21"/>
  <c r="X8" i="21"/>
  <c r="Y8" i="21"/>
  <c r="Z8" i="21"/>
  <c r="AA8" i="21"/>
  <c r="AB8" i="21"/>
  <c r="AC8" i="21"/>
  <c r="AD8" i="21"/>
  <c r="AE8" i="21"/>
  <c r="AF8" i="21"/>
  <c r="AG8" i="21"/>
  <c r="D9" i="21"/>
  <c r="E9" i="21"/>
  <c r="F9" i="21"/>
  <c r="G9" i="21"/>
  <c r="H9" i="21"/>
  <c r="I9" i="21"/>
  <c r="J9" i="21"/>
  <c r="K9" i="21"/>
  <c r="L9" i="21"/>
  <c r="M9" i="21"/>
  <c r="N9" i="21"/>
  <c r="O9" i="21"/>
  <c r="P9" i="21"/>
  <c r="Q9" i="21"/>
  <c r="R9" i="21"/>
  <c r="S9" i="21"/>
  <c r="T9" i="21"/>
  <c r="U9" i="21"/>
  <c r="V9" i="21"/>
  <c r="W9" i="21"/>
  <c r="X9" i="21"/>
  <c r="Y9" i="21"/>
  <c r="Z9" i="21"/>
  <c r="AA9" i="21"/>
  <c r="AB9" i="21"/>
  <c r="AC9" i="21"/>
  <c r="AD9" i="21"/>
  <c r="AE9" i="21"/>
  <c r="AF9" i="21"/>
  <c r="AG9" i="21"/>
  <c r="D10" i="21"/>
  <c r="E10" i="21"/>
  <c r="F10" i="21"/>
  <c r="G10" i="21"/>
  <c r="H10" i="21"/>
  <c r="I10" i="21"/>
  <c r="J10" i="21"/>
  <c r="K10" i="21"/>
  <c r="L10" i="21"/>
  <c r="M10" i="21"/>
  <c r="N10" i="21"/>
  <c r="O10" i="21"/>
  <c r="P10" i="21"/>
  <c r="Q10" i="21"/>
  <c r="R10" i="21"/>
  <c r="S10" i="21"/>
  <c r="T10" i="21"/>
  <c r="U10" i="21"/>
  <c r="V10" i="21"/>
  <c r="W10" i="21"/>
  <c r="X10" i="21"/>
  <c r="Y10" i="21"/>
  <c r="Z10" i="21"/>
  <c r="AA10" i="21"/>
  <c r="AB10" i="21"/>
  <c r="AC10" i="21"/>
  <c r="AD10" i="21"/>
  <c r="AE10" i="21"/>
  <c r="AF10" i="21"/>
  <c r="AG10" i="21"/>
  <c r="D11" i="21"/>
  <c r="E11" i="21"/>
  <c r="F11" i="21"/>
  <c r="G11" i="21"/>
  <c r="H11" i="21"/>
  <c r="I11" i="21"/>
  <c r="J11" i="21"/>
  <c r="K11" i="21"/>
  <c r="L11" i="21"/>
  <c r="M11" i="21"/>
  <c r="N11" i="21"/>
  <c r="O11" i="21"/>
  <c r="P11" i="21"/>
  <c r="Q11" i="21"/>
  <c r="R11" i="21"/>
  <c r="S11" i="21"/>
  <c r="T11" i="21"/>
  <c r="U11" i="21"/>
  <c r="V11" i="21"/>
  <c r="W11" i="21"/>
  <c r="X11" i="21"/>
  <c r="Y11" i="21"/>
  <c r="Z11" i="21"/>
  <c r="AA11" i="21"/>
  <c r="AB11" i="21"/>
  <c r="AC11" i="21"/>
  <c r="AD11" i="21"/>
  <c r="AE11" i="21"/>
  <c r="AF11" i="21"/>
  <c r="AG11" i="21"/>
  <c r="D12" i="21"/>
  <c r="E12" i="21"/>
  <c r="F12" i="21"/>
  <c r="G12" i="21"/>
  <c r="H12" i="21"/>
  <c r="I12" i="21"/>
  <c r="J12" i="21"/>
  <c r="K12" i="21"/>
  <c r="L12" i="21"/>
  <c r="M12" i="21"/>
  <c r="N12" i="21"/>
  <c r="O12" i="21"/>
  <c r="P12" i="21"/>
  <c r="Q12" i="21"/>
  <c r="R12" i="21"/>
  <c r="S12" i="21"/>
  <c r="T12" i="21"/>
  <c r="U12" i="21"/>
  <c r="V12" i="21"/>
  <c r="W12" i="21"/>
  <c r="X12" i="21"/>
  <c r="Y12" i="21"/>
  <c r="Z12" i="21"/>
  <c r="AA12" i="21"/>
  <c r="AB12" i="21"/>
  <c r="AC12" i="21"/>
  <c r="AD12" i="21"/>
  <c r="AE12" i="21"/>
  <c r="AF12" i="21"/>
  <c r="AG12" i="21"/>
  <c r="D13" i="21"/>
  <c r="E13" i="21"/>
  <c r="F13" i="21"/>
  <c r="G13" i="21"/>
  <c r="H13" i="21"/>
  <c r="I13" i="21"/>
  <c r="J13" i="21"/>
  <c r="K13" i="21"/>
  <c r="L13" i="21"/>
  <c r="M13" i="21"/>
  <c r="N13" i="21"/>
  <c r="O13" i="21"/>
  <c r="P13" i="21"/>
  <c r="Q13" i="21"/>
  <c r="R13" i="21"/>
  <c r="S13" i="21"/>
  <c r="T13" i="21"/>
  <c r="U13" i="21"/>
  <c r="V13" i="21"/>
  <c r="W13" i="21"/>
  <c r="X13" i="21"/>
  <c r="Y13" i="21"/>
  <c r="Z13" i="21"/>
  <c r="AA13" i="21"/>
  <c r="AB13" i="21"/>
  <c r="AC13" i="21"/>
  <c r="AD13" i="21"/>
  <c r="AE13" i="21"/>
  <c r="AF13" i="21"/>
  <c r="AG13" i="21"/>
  <c r="D14" i="21"/>
  <c r="E14" i="21"/>
  <c r="F14" i="21"/>
  <c r="G14" i="21"/>
  <c r="H14" i="21"/>
  <c r="I14" i="21"/>
  <c r="J14" i="21"/>
  <c r="K14" i="21"/>
  <c r="L14" i="21"/>
  <c r="M14" i="21"/>
  <c r="N14" i="21"/>
  <c r="O14" i="21"/>
  <c r="P14" i="21"/>
  <c r="Q14" i="21"/>
  <c r="R14" i="21"/>
  <c r="S14" i="21"/>
  <c r="T14" i="21"/>
  <c r="U14" i="21"/>
  <c r="V14" i="21"/>
  <c r="W14" i="21"/>
  <c r="X14" i="21"/>
  <c r="Y14" i="21"/>
  <c r="Z14" i="21"/>
  <c r="AA14" i="21"/>
  <c r="AB14" i="21"/>
  <c r="AC14" i="21"/>
  <c r="AD14" i="21"/>
  <c r="AE14" i="21"/>
  <c r="AF14" i="21"/>
  <c r="AG14" i="21"/>
  <c r="D15" i="21"/>
  <c r="E15" i="21"/>
  <c r="F15" i="21"/>
  <c r="G15" i="21"/>
  <c r="H15" i="21"/>
  <c r="I15" i="21"/>
  <c r="J15" i="21"/>
  <c r="K15" i="21"/>
  <c r="L15" i="21"/>
  <c r="M15" i="21"/>
  <c r="N15" i="21"/>
  <c r="O15" i="21"/>
  <c r="P15" i="21"/>
  <c r="Q15" i="21"/>
  <c r="R15" i="21"/>
  <c r="S15" i="21"/>
  <c r="T15" i="21"/>
  <c r="U15" i="21"/>
  <c r="V15" i="21"/>
  <c r="W15" i="21"/>
  <c r="X15" i="21"/>
  <c r="Y15" i="21"/>
  <c r="Z15" i="21"/>
  <c r="AA15" i="21"/>
  <c r="AB15" i="21"/>
  <c r="AC15" i="21"/>
  <c r="AD15" i="21"/>
  <c r="AE15" i="21"/>
  <c r="AF15" i="21"/>
  <c r="AG15" i="21"/>
  <c r="D16" i="21"/>
  <c r="E16" i="21"/>
  <c r="F16" i="21"/>
  <c r="G16" i="21"/>
  <c r="H16" i="21"/>
  <c r="I16" i="21"/>
  <c r="J16" i="21"/>
  <c r="K16" i="21"/>
  <c r="L16" i="21"/>
  <c r="M16" i="21"/>
  <c r="N16" i="21"/>
  <c r="O16" i="21"/>
  <c r="P16" i="21"/>
  <c r="Q16" i="21"/>
  <c r="R16" i="21"/>
  <c r="S16" i="21"/>
  <c r="T16" i="21"/>
  <c r="U16" i="21"/>
  <c r="V16" i="21"/>
  <c r="W16" i="21"/>
  <c r="X16" i="21"/>
  <c r="Y16" i="21"/>
  <c r="Z16" i="21"/>
  <c r="AA16" i="21"/>
  <c r="AB16" i="21"/>
  <c r="AC16" i="21"/>
  <c r="AD16" i="21"/>
  <c r="AE16" i="21"/>
  <c r="AF16" i="21"/>
  <c r="AG16" i="21"/>
  <c r="D17" i="21"/>
  <c r="E17" i="21"/>
  <c r="F17" i="21"/>
  <c r="G17" i="21"/>
  <c r="H17" i="21"/>
  <c r="I17" i="21"/>
  <c r="J17" i="21"/>
  <c r="K17" i="21"/>
  <c r="L17" i="21"/>
  <c r="M17" i="21"/>
  <c r="N17" i="21"/>
  <c r="O17" i="21"/>
  <c r="P17" i="21"/>
  <c r="Q17" i="21"/>
  <c r="R17" i="21"/>
  <c r="S17" i="21"/>
  <c r="T17" i="21"/>
  <c r="U17" i="21"/>
  <c r="V17" i="21"/>
  <c r="W17" i="21"/>
  <c r="X17" i="21"/>
  <c r="Y17" i="21"/>
  <c r="Z17" i="21"/>
  <c r="AA17" i="21"/>
  <c r="AB17" i="21"/>
  <c r="AC17" i="21"/>
  <c r="AD17" i="21"/>
  <c r="AE17" i="21"/>
  <c r="AF17" i="21"/>
  <c r="AG17" i="21"/>
  <c r="D18" i="21"/>
  <c r="E18" i="21"/>
  <c r="F18" i="21"/>
  <c r="G18" i="21"/>
  <c r="H18" i="21"/>
  <c r="I18" i="21"/>
  <c r="J18" i="21"/>
  <c r="K18" i="21"/>
  <c r="L18" i="21"/>
  <c r="M18" i="21"/>
  <c r="N18" i="21"/>
  <c r="O18" i="21"/>
  <c r="P18" i="21"/>
  <c r="Q18" i="21"/>
  <c r="R18" i="21"/>
  <c r="S18" i="21"/>
  <c r="T18" i="21"/>
  <c r="U18" i="21"/>
  <c r="V18" i="21"/>
  <c r="W18" i="21"/>
  <c r="X18" i="21"/>
  <c r="Y18" i="21"/>
  <c r="Z18" i="21"/>
  <c r="AA18" i="21"/>
  <c r="AB18" i="21"/>
  <c r="AC18" i="21"/>
  <c r="AD18" i="21"/>
  <c r="AE18" i="21"/>
  <c r="AF18" i="21"/>
  <c r="AG18" i="21"/>
  <c r="D19" i="21"/>
  <c r="E19" i="21"/>
  <c r="F19" i="21"/>
  <c r="G19" i="21"/>
  <c r="H19" i="21"/>
  <c r="I19" i="21"/>
  <c r="J19" i="21"/>
  <c r="K19" i="21"/>
  <c r="L19" i="21"/>
  <c r="M19" i="21"/>
  <c r="N19" i="21"/>
  <c r="O19" i="21"/>
  <c r="P19" i="21"/>
  <c r="Q19" i="21"/>
  <c r="R19" i="21"/>
  <c r="S19" i="21"/>
  <c r="T19" i="21"/>
  <c r="U19" i="21"/>
  <c r="V19" i="21"/>
  <c r="W19" i="21"/>
  <c r="X19" i="21"/>
  <c r="Y19" i="21"/>
  <c r="Z19" i="21"/>
  <c r="AA19" i="21"/>
  <c r="AB19" i="21"/>
  <c r="AC19" i="21"/>
  <c r="AD19" i="21"/>
  <c r="AE19" i="21"/>
  <c r="AF19" i="21"/>
  <c r="AG19" i="21"/>
  <c r="D20" i="21"/>
  <c r="E20" i="21"/>
  <c r="F20" i="21"/>
  <c r="G20" i="21"/>
  <c r="H20" i="21"/>
  <c r="I20" i="21"/>
  <c r="J20" i="21"/>
  <c r="K20" i="21"/>
  <c r="L20" i="21"/>
  <c r="M20" i="21"/>
  <c r="N20" i="21"/>
  <c r="O20" i="21"/>
  <c r="P20" i="21"/>
  <c r="Q20" i="21"/>
  <c r="R20" i="21"/>
  <c r="S20" i="21"/>
  <c r="T20" i="21"/>
  <c r="U20" i="21"/>
  <c r="V20" i="21"/>
  <c r="W20" i="21"/>
  <c r="X20" i="21"/>
  <c r="Y20" i="21"/>
  <c r="Z20" i="21"/>
  <c r="AA20" i="21"/>
  <c r="AB20" i="21"/>
  <c r="AC20" i="21"/>
  <c r="AD20" i="21"/>
  <c r="AE20" i="21"/>
  <c r="AF20" i="21"/>
  <c r="AG20" i="21"/>
  <c r="D21" i="21"/>
  <c r="E21" i="21"/>
  <c r="F21" i="21"/>
  <c r="G21" i="21"/>
  <c r="H21" i="21"/>
  <c r="I21" i="21"/>
  <c r="J21" i="21"/>
  <c r="K21" i="21"/>
  <c r="L21" i="21"/>
  <c r="M21" i="21"/>
  <c r="N21" i="21"/>
  <c r="O21" i="21"/>
  <c r="P21" i="21"/>
  <c r="Q21" i="21"/>
  <c r="R21" i="21"/>
  <c r="S21" i="21"/>
  <c r="T21" i="21"/>
  <c r="U21" i="21"/>
  <c r="V21" i="21"/>
  <c r="W21" i="21"/>
  <c r="X21" i="21"/>
  <c r="Y21" i="21"/>
  <c r="Z21" i="21"/>
  <c r="AA21" i="21"/>
  <c r="AB21" i="21"/>
  <c r="AC21" i="21"/>
  <c r="AD21" i="21"/>
  <c r="AE21" i="21"/>
  <c r="AF21" i="21"/>
  <c r="AG21" i="21"/>
  <c r="D22" i="21"/>
  <c r="E22" i="21"/>
  <c r="F22" i="21"/>
  <c r="G22" i="21"/>
  <c r="H22" i="21"/>
  <c r="I22" i="21"/>
  <c r="J22" i="21"/>
  <c r="K22" i="21"/>
  <c r="L22" i="21"/>
  <c r="M22" i="21"/>
  <c r="N22" i="21"/>
  <c r="O22" i="21"/>
  <c r="P22" i="21"/>
  <c r="Q22" i="21"/>
  <c r="R22" i="21"/>
  <c r="S22" i="21"/>
  <c r="T22" i="21"/>
  <c r="U22" i="21"/>
  <c r="V22" i="21"/>
  <c r="W22" i="21"/>
  <c r="X22" i="21"/>
  <c r="Y22" i="21"/>
  <c r="Z22" i="21"/>
  <c r="AA22" i="21"/>
  <c r="AB22" i="21"/>
  <c r="AC22" i="21"/>
  <c r="AD22" i="21"/>
  <c r="AE22" i="21"/>
  <c r="AF22" i="21"/>
  <c r="AG22" i="21"/>
  <c r="D23" i="21"/>
  <c r="E23" i="21"/>
  <c r="F23" i="21"/>
  <c r="G23" i="21"/>
  <c r="H23" i="21"/>
  <c r="I23" i="21"/>
  <c r="J23" i="21"/>
  <c r="K23" i="21"/>
  <c r="L23" i="21"/>
  <c r="M23" i="21"/>
  <c r="N23" i="21"/>
  <c r="O23" i="21"/>
  <c r="P23" i="21"/>
  <c r="Q23" i="21"/>
  <c r="R23" i="21"/>
  <c r="S23" i="21"/>
  <c r="T23" i="21"/>
  <c r="U23" i="21"/>
  <c r="V23" i="21"/>
  <c r="W23" i="21"/>
  <c r="X23" i="21"/>
  <c r="Y23" i="21"/>
  <c r="Z23" i="21"/>
  <c r="AA23" i="21"/>
  <c r="AB23" i="21"/>
  <c r="AC23" i="21"/>
  <c r="AD23" i="21"/>
  <c r="AE23" i="21"/>
  <c r="AF23" i="21"/>
  <c r="AG23" i="21"/>
  <c r="D24" i="21"/>
  <c r="E24" i="21"/>
  <c r="F24" i="21"/>
  <c r="G24" i="21"/>
  <c r="H24" i="21"/>
  <c r="I24" i="21"/>
  <c r="J24" i="21"/>
  <c r="K24" i="21"/>
  <c r="L24" i="21"/>
  <c r="M24" i="21"/>
  <c r="N24" i="21"/>
  <c r="O24" i="21"/>
  <c r="P24" i="21"/>
  <c r="Q24" i="21"/>
  <c r="R24" i="21"/>
  <c r="S24" i="21"/>
  <c r="T24" i="21"/>
  <c r="U24" i="21"/>
  <c r="V24" i="21"/>
  <c r="W24" i="21"/>
  <c r="X24" i="21"/>
  <c r="Y24" i="21"/>
  <c r="Z24" i="21"/>
  <c r="AA24" i="21"/>
  <c r="AB24" i="21"/>
  <c r="AC24" i="21"/>
  <c r="AD24" i="21"/>
  <c r="AE24" i="21"/>
  <c r="AF24" i="21"/>
  <c r="AG24" i="21"/>
  <c r="D25" i="21"/>
  <c r="E25" i="21"/>
  <c r="F25" i="21"/>
  <c r="G25" i="21"/>
  <c r="H25" i="21"/>
  <c r="I25" i="21"/>
  <c r="J25" i="21"/>
  <c r="K25" i="21"/>
  <c r="L25" i="21"/>
  <c r="M25" i="21"/>
  <c r="N25" i="21"/>
  <c r="O25" i="21"/>
  <c r="P25" i="21"/>
  <c r="Q25" i="21"/>
  <c r="R25" i="21"/>
  <c r="S25" i="21"/>
  <c r="T25" i="21"/>
  <c r="U25" i="21"/>
  <c r="V25" i="21"/>
  <c r="W25" i="21"/>
  <c r="X25" i="21"/>
  <c r="Y25" i="21"/>
  <c r="Z25" i="21"/>
  <c r="AA25" i="21"/>
  <c r="AB25" i="21"/>
  <c r="AC25" i="21"/>
  <c r="AD25" i="21"/>
  <c r="AE25" i="21"/>
  <c r="AF25" i="21"/>
  <c r="AG25" i="21"/>
  <c r="D26" i="21"/>
  <c r="E26" i="21"/>
  <c r="F26" i="21"/>
  <c r="G26" i="21"/>
  <c r="H26" i="21"/>
  <c r="I26" i="21"/>
  <c r="J26" i="21"/>
  <c r="K26" i="21"/>
  <c r="L26" i="21"/>
  <c r="M26" i="21"/>
  <c r="N26" i="21"/>
  <c r="O26" i="21"/>
  <c r="P26" i="21"/>
  <c r="Q26" i="21"/>
  <c r="R26" i="21"/>
  <c r="S26" i="21"/>
  <c r="T26" i="21"/>
  <c r="U26" i="21"/>
  <c r="V26" i="21"/>
  <c r="W26" i="21"/>
  <c r="X26" i="21"/>
  <c r="Y26" i="21"/>
  <c r="Z26" i="21"/>
  <c r="AA26" i="21"/>
  <c r="AB26" i="21"/>
  <c r="AC26" i="21"/>
  <c r="AD26" i="21"/>
  <c r="AE26" i="21"/>
  <c r="AF26" i="21"/>
  <c r="AG26" i="21"/>
  <c r="D27" i="21"/>
  <c r="E27" i="21"/>
  <c r="F27" i="21"/>
  <c r="G27" i="21"/>
  <c r="H27" i="21"/>
  <c r="I27" i="21"/>
  <c r="J27" i="21"/>
  <c r="K27" i="21"/>
  <c r="L27" i="21"/>
  <c r="M27" i="21"/>
  <c r="N27" i="21"/>
  <c r="O27" i="21"/>
  <c r="P27" i="21"/>
  <c r="Q27" i="21"/>
  <c r="R27" i="21"/>
  <c r="S27" i="21"/>
  <c r="T27" i="21"/>
  <c r="U27" i="21"/>
  <c r="V27" i="21"/>
  <c r="W27" i="21"/>
  <c r="X27" i="21"/>
  <c r="Y27" i="21"/>
  <c r="Z27" i="21"/>
  <c r="AA27" i="21"/>
  <c r="AB27" i="21"/>
  <c r="AC27" i="21"/>
  <c r="AD27" i="21"/>
  <c r="AE27" i="21"/>
  <c r="AF27" i="21"/>
  <c r="AG27" i="21"/>
  <c r="D28" i="21"/>
  <c r="E28" i="21"/>
  <c r="F28" i="21"/>
  <c r="G28" i="21"/>
  <c r="H28" i="21"/>
  <c r="I28" i="21"/>
  <c r="J28" i="21"/>
  <c r="K28" i="21"/>
  <c r="L28" i="21"/>
  <c r="M28" i="21"/>
  <c r="N28" i="21"/>
  <c r="O28" i="21"/>
  <c r="P28" i="21"/>
  <c r="Q28" i="21"/>
  <c r="R28" i="21"/>
  <c r="S28" i="21"/>
  <c r="T28" i="21"/>
  <c r="U28" i="21"/>
  <c r="V28" i="21"/>
  <c r="W28" i="21"/>
  <c r="X28" i="21"/>
  <c r="Y28" i="21"/>
  <c r="Z28" i="21"/>
  <c r="AA28" i="21"/>
  <c r="AB28" i="21"/>
  <c r="AC28" i="21"/>
  <c r="AD28" i="21"/>
  <c r="AE28" i="21"/>
  <c r="AF28" i="21"/>
  <c r="AG28" i="21"/>
  <c r="D29" i="21"/>
  <c r="E29" i="21"/>
  <c r="F29" i="21"/>
  <c r="G29" i="21"/>
  <c r="H29" i="21"/>
  <c r="I29" i="21"/>
  <c r="J29" i="21"/>
  <c r="K29" i="21"/>
  <c r="L29" i="21"/>
  <c r="M29" i="21"/>
  <c r="N29" i="21"/>
  <c r="O29" i="21"/>
  <c r="P29" i="21"/>
  <c r="Q29" i="21"/>
  <c r="R29" i="21"/>
  <c r="S29" i="21"/>
  <c r="T29" i="21"/>
  <c r="U29" i="21"/>
  <c r="V29" i="21"/>
  <c r="W29" i="21"/>
  <c r="X29" i="21"/>
  <c r="Y29" i="21"/>
  <c r="Z29" i="21"/>
  <c r="AA29" i="21"/>
  <c r="AB29" i="21"/>
  <c r="AC29" i="21"/>
  <c r="AD29" i="21"/>
  <c r="AE29" i="21"/>
  <c r="AF29" i="21"/>
  <c r="AG29" i="21"/>
  <c r="D30" i="21"/>
  <c r="E30" i="21"/>
  <c r="F30" i="21"/>
  <c r="G30" i="21"/>
  <c r="H30" i="21"/>
  <c r="I30" i="21"/>
  <c r="J30" i="21"/>
  <c r="K30" i="21"/>
  <c r="L30" i="21"/>
  <c r="M30" i="21"/>
  <c r="N30" i="21"/>
  <c r="O30" i="21"/>
  <c r="P30" i="21"/>
  <c r="Q30" i="21"/>
  <c r="R30" i="21"/>
  <c r="S30" i="21"/>
  <c r="T30" i="21"/>
  <c r="U30" i="21"/>
  <c r="V30" i="21"/>
  <c r="W30" i="21"/>
  <c r="X30" i="21"/>
  <c r="Y30" i="21"/>
  <c r="Z30" i="21"/>
  <c r="AA30" i="21"/>
  <c r="AB30" i="21"/>
  <c r="AC30" i="21"/>
  <c r="AD30" i="21"/>
  <c r="AE30" i="21"/>
  <c r="AF30" i="21"/>
  <c r="AG30" i="21"/>
  <c r="D31" i="21"/>
  <c r="E31" i="21"/>
  <c r="F31" i="21"/>
  <c r="G31" i="21"/>
  <c r="H31" i="21"/>
  <c r="I31" i="21"/>
  <c r="J31" i="21"/>
  <c r="K31" i="21"/>
  <c r="L31" i="21"/>
  <c r="M31" i="21"/>
  <c r="N31" i="21"/>
  <c r="O31" i="21"/>
  <c r="P31" i="21"/>
  <c r="Q31" i="21"/>
  <c r="R31" i="21"/>
  <c r="S31" i="21"/>
  <c r="T31" i="21"/>
  <c r="U31" i="21"/>
  <c r="V31" i="21"/>
  <c r="W31" i="21"/>
  <c r="X31" i="21"/>
  <c r="Y31" i="21"/>
  <c r="Z31" i="21"/>
  <c r="AA31" i="21"/>
  <c r="AB31" i="21"/>
  <c r="AC31" i="21"/>
  <c r="AD31" i="21"/>
  <c r="AE31" i="21"/>
  <c r="AF31" i="21"/>
  <c r="AG31" i="21"/>
  <c r="D32" i="21"/>
  <c r="E32" i="21"/>
  <c r="F32" i="21"/>
  <c r="G32" i="21"/>
  <c r="H32" i="21"/>
  <c r="I32" i="21"/>
  <c r="J32" i="21"/>
  <c r="K32" i="21"/>
  <c r="L32" i="21"/>
  <c r="M32" i="21"/>
  <c r="N32" i="21"/>
  <c r="O32" i="21"/>
  <c r="P32" i="21"/>
  <c r="Q32" i="21"/>
  <c r="R32" i="21"/>
  <c r="S32" i="21"/>
  <c r="T32" i="21"/>
  <c r="U32" i="21"/>
  <c r="V32" i="21"/>
  <c r="W32" i="21"/>
  <c r="X32" i="21"/>
  <c r="Y32" i="21"/>
  <c r="Z32" i="21"/>
  <c r="AA32" i="21"/>
  <c r="AB32" i="21"/>
  <c r="AC32" i="21"/>
  <c r="AD32" i="21"/>
  <c r="AE32" i="21"/>
  <c r="AF32" i="21"/>
  <c r="AG32" i="21"/>
  <c r="D33" i="21"/>
  <c r="E33" i="21"/>
  <c r="F33" i="21"/>
  <c r="G33" i="21"/>
  <c r="H33" i="21"/>
  <c r="I33" i="21"/>
  <c r="J33" i="21"/>
  <c r="K33" i="21"/>
  <c r="L33" i="21"/>
  <c r="M33" i="21"/>
  <c r="N33" i="21"/>
  <c r="O33" i="21"/>
  <c r="P33" i="21"/>
  <c r="Q33" i="21"/>
  <c r="R33" i="21"/>
  <c r="S33" i="21"/>
  <c r="T33" i="21"/>
  <c r="U33" i="21"/>
  <c r="V33" i="21"/>
  <c r="W33" i="21"/>
  <c r="X33" i="21"/>
  <c r="Y33" i="21"/>
  <c r="Z33" i="21"/>
  <c r="AA33" i="21"/>
  <c r="AB33" i="21"/>
  <c r="AC33" i="21"/>
  <c r="AD33" i="21"/>
  <c r="AE33" i="21"/>
  <c r="AF33" i="21"/>
  <c r="AG33" i="21"/>
  <c r="D34" i="21"/>
  <c r="E34" i="21"/>
  <c r="F34" i="21"/>
  <c r="G34" i="21"/>
  <c r="H34" i="21"/>
  <c r="I34" i="21"/>
  <c r="J34" i="21"/>
  <c r="K34" i="21"/>
  <c r="L34" i="21"/>
  <c r="M34" i="21"/>
  <c r="N34" i="21"/>
  <c r="O34" i="21"/>
  <c r="P34" i="21"/>
  <c r="Q34" i="21"/>
  <c r="R34" i="21"/>
  <c r="S34" i="21"/>
  <c r="T34" i="21"/>
  <c r="U34" i="21"/>
  <c r="V34" i="21"/>
  <c r="W34" i="21"/>
  <c r="X34" i="21"/>
  <c r="Y34" i="21"/>
  <c r="Z34" i="21"/>
  <c r="AA34" i="21"/>
  <c r="AB34" i="21"/>
  <c r="AC34" i="21"/>
  <c r="AD34" i="21"/>
  <c r="AE34" i="21"/>
  <c r="AF34" i="21"/>
  <c r="AG34"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5" i="21"/>
  <c r="AP31" i="21" l="1"/>
  <c r="AM31" i="21"/>
  <c r="AP19" i="21"/>
  <c r="AM19" i="21"/>
  <c r="AN29" i="21"/>
  <c r="AO27" i="21"/>
  <c r="AN27" i="21"/>
  <c r="AO25" i="21"/>
  <c r="AN25" i="21"/>
  <c r="AO23" i="21"/>
  <c r="AN23" i="21"/>
  <c r="AO21" i="21"/>
  <c r="AN21" i="21"/>
  <c r="AO19" i="21"/>
  <c r="AN19" i="21"/>
  <c r="AO17" i="21"/>
  <c r="AN17" i="21"/>
  <c r="AO15" i="21"/>
  <c r="AN15" i="21"/>
  <c r="AO13" i="21"/>
  <c r="AN13" i="21"/>
  <c r="AO11" i="21"/>
  <c r="AN11" i="21"/>
  <c r="AP23" i="21"/>
  <c r="AM23" i="21"/>
  <c r="AP11" i="21"/>
  <c r="AM11" i="21"/>
  <c r="AP34" i="21"/>
  <c r="AM34" i="21"/>
  <c r="AP30" i="21"/>
  <c r="AM30" i="21"/>
  <c r="AP26" i="21"/>
  <c r="AM26" i="21"/>
  <c r="AP22" i="21"/>
  <c r="AM22" i="21"/>
  <c r="AP18" i="21"/>
  <c r="AM18" i="21"/>
  <c r="AP14" i="21"/>
  <c r="AM14" i="21"/>
  <c r="AO33" i="21"/>
  <c r="AN33" i="21"/>
  <c r="AO31" i="21"/>
  <c r="AN31" i="21"/>
  <c r="AO29" i="21"/>
  <c r="AP33" i="21"/>
  <c r="AM33" i="21"/>
  <c r="AP29" i="21"/>
  <c r="AM29" i="21"/>
  <c r="AP25" i="21"/>
  <c r="AM25" i="21"/>
  <c r="AP21" i="21"/>
  <c r="AM21" i="21"/>
  <c r="AP17" i="21"/>
  <c r="AM17" i="21"/>
  <c r="AP13" i="21"/>
  <c r="AM13" i="21"/>
  <c r="AP5" i="21"/>
  <c r="AM5" i="21"/>
  <c r="AP27" i="21"/>
  <c r="AM27" i="21"/>
  <c r="AP15" i="21"/>
  <c r="AM15" i="21"/>
  <c r="AM32" i="21"/>
  <c r="AP32" i="21"/>
  <c r="AM28" i="21"/>
  <c r="AP28" i="21"/>
  <c r="AM24" i="21"/>
  <c r="AP24" i="21"/>
  <c r="AM20" i="21"/>
  <c r="AP20" i="21"/>
  <c r="AM16" i="21"/>
  <c r="AP16" i="21"/>
  <c r="AM12" i="21"/>
  <c r="AP12" i="21"/>
  <c r="AO34" i="21"/>
  <c r="AN34" i="21"/>
  <c r="AO32" i="21"/>
  <c r="AN32" i="21"/>
  <c r="AO30" i="21"/>
  <c r="AN30" i="21"/>
  <c r="AO28" i="21"/>
  <c r="AN28" i="21"/>
  <c r="AO26" i="21"/>
  <c r="AN26" i="21"/>
  <c r="AO24" i="21"/>
  <c r="AN24" i="21"/>
  <c r="AO22" i="21"/>
  <c r="AN22" i="21"/>
  <c r="AO20" i="21"/>
  <c r="AN20" i="21"/>
  <c r="AO18" i="21"/>
  <c r="AN18" i="21"/>
  <c r="AO16" i="21"/>
  <c r="AN16" i="21"/>
  <c r="AO14" i="21"/>
  <c r="AN14" i="21"/>
  <c r="AO12" i="21"/>
  <c r="AN12" i="21"/>
  <c r="AO5" i="21"/>
  <c r="AN5" i="21"/>
  <c r="AO10" i="21"/>
  <c r="AN10" i="21"/>
  <c r="AP10" i="21"/>
  <c r="AM10" i="21"/>
  <c r="AP9" i="21"/>
  <c r="AM9" i="21"/>
  <c r="AO9" i="21"/>
  <c r="AN9" i="21"/>
  <c r="AO8" i="21"/>
  <c r="AN8" i="21"/>
  <c r="AM8" i="21"/>
  <c r="AP8" i="21"/>
  <c r="AP7" i="21"/>
  <c r="AM7" i="21"/>
  <c r="AO7" i="21"/>
  <c r="AN7" i="21"/>
  <c r="AE35" i="21"/>
  <c r="AA35" i="21"/>
  <c r="S35" i="21"/>
  <c r="O35" i="21"/>
  <c r="G35" i="21"/>
  <c r="AG35" i="21"/>
  <c r="AC35" i="21"/>
  <c r="Y35" i="21"/>
  <c r="U35" i="21"/>
  <c r="Q35" i="21"/>
  <c r="M35" i="21"/>
  <c r="I35" i="21"/>
  <c r="E35" i="21"/>
  <c r="AD35" i="21"/>
  <c r="Z35" i="21"/>
  <c r="V35" i="21"/>
  <c r="R35" i="21"/>
  <c r="N35" i="21"/>
  <c r="J35" i="21"/>
  <c r="F35" i="21"/>
  <c r="AF35" i="21"/>
  <c r="AB35" i="21"/>
  <c r="X35" i="21"/>
  <c r="T35" i="21"/>
  <c r="P35" i="21"/>
  <c r="L35" i="21"/>
  <c r="H35" i="21"/>
  <c r="D35" i="21"/>
  <c r="C35" i="21"/>
  <c r="K35" i="21"/>
  <c r="W35" i="21"/>
  <c r="AO35" i="21" l="1"/>
  <c r="AN35" i="21"/>
  <c r="AP35" i="21"/>
  <c r="AM35" i="21"/>
  <c r="AQ19" i="21" l="1"/>
  <c r="AQ5" i="21"/>
  <c r="AS7" i="21"/>
  <c r="AS19" i="21"/>
  <c r="AR21" i="21"/>
  <c r="AQ7" i="21"/>
  <c r="AR5" i="21"/>
  <c r="AS11" i="21"/>
  <c r="AS27" i="21"/>
  <c r="AR13" i="21"/>
  <c r="AR29" i="21"/>
  <c r="AQ15" i="21"/>
  <c r="AS15" i="21"/>
  <c r="AS31" i="21"/>
  <c r="AR17" i="21"/>
  <c r="AR33" i="21"/>
  <c r="AT35" i="21"/>
  <c r="AS23" i="21"/>
  <c r="AR9" i="21"/>
  <c r="AR25" i="21"/>
  <c r="AQ11" i="21"/>
  <c r="AQ27" i="21"/>
  <c r="AQ31" i="21"/>
  <c r="AQ23" i="21"/>
  <c r="AT9" i="21"/>
  <c r="AT13" i="21"/>
  <c r="AT5" i="21"/>
  <c r="AR8" i="21"/>
  <c r="AR16" i="21"/>
  <c r="AR24" i="21"/>
  <c r="AR32" i="21"/>
  <c r="AQ10" i="21"/>
  <c r="AQ18" i="21"/>
  <c r="AQ26" i="21"/>
  <c r="AT8" i="21"/>
  <c r="AT16" i="21"/>
  <c r="AT24" i="21"/>
  <c r="AT32" i="21"/>
  <c r="AS10" i="21"/>
  <c r="AS18" i="21"/>
  <c r="AS30" i="21"/>
  <c r="AQ9" i="21"/>
  <c r="AQ13" i="21"/>
  <c r="AQ17" i="21"/>
  <c r="AQ21" i="21"/>
  <c r="AQ25" i="21"/>
  <c r="AQ29" i="21"/>
  <c r="AQ33" i="21"/>
  <c r="AT7" i="21"/>
  <c r="AT11" i="21"/>
  <c r="AT15" i="21"/>
  <c r="AT19" i="21"/>
  <c r="AT23" i="21"/>
  <c r="AT27" i="21"/>
  <c r="AT31" i="21"/>
  <c r="AS5" i="21"/>
  <c r="AS9" i="21"/>
  <c r="AS13" i="21"/>
  <c r="AS17" i="21"/>
  <c r="AS21" i="21"/>
  <c r="AS25" i="21"/>
  <c r="AS29" i="21"/>
  <c r="AS33" i="21"/>
  <c r="AR7" i="21"/>
  <c r="AR11" i="21"/>
  <c r="AR15" i="21"/>
  <c r="AR19" i="21"/>
  <c r="AQ24" i="21"/>
  <c r="AQ32" i="21"/>
  <c r="AT17" i="21"/>
  <c r="AT21" i="21"/>
  <c r="AQ28" i="21"/>
  <c r="AR12" i="21"/>
  <c r="AR20" i="21"/>
  <c r="AR28" i="21"/>
  <c r="AQ6" i="21"/>
  <c r="AQ14" i="21"/>
  <c r="AQ22" i="21"/>
  <c r="AQ30" i="21"/>
  <c r="AQ34" i="21"/>
  <c r="AT12" i="21"/>
  <c r="AT20" i="21"/>
  <c r="AT28" i="21"/>
  <c r="AS6" i="21"/>
  <c r="AS14" i="21"/>
  <c r="AS22" i="21"/>
  <c r="AT6" i="21"/>
  <c r="AT10" i="21"/>
  <c r="AT14" i="21"/>
  <c r="AT18" i="21"/>
  <c r="AT22" i="21"/>
  <c r="AT26" i="21"/>
  <c r="AT30" i="21"/>
  <c r="AT34" i="21"/>
  <c r="AS8" i="21"/>
  <c r="AS12" i="21"/>
  <c r="AS16" i="21"/>
  <c r="AS20" i="21"/>
  <c r="AS24" i="21"/>
  <c r="AS28" i="21"/>
  <c r="AS32" i="21"/>
  <c r="AR6" i="21"/>
  <c r="AR10" i="21"/>
  <c r="AR14" i="21"/>
  <c r="AR18" i="21"/>
  <c r="AR22" i="21"/>
  <c r="AR26" i="21"/>
  <c r="AR30" i="21"/>
  <c r="AR34" i="21"/>
  <c r="AQ8" i="21"/>
  <c r="AQ12" i="21"/>
  <c r="AQ16" i="21"/>
  <c r="AQ20" i="21"/>
  <c r="AS26" i="21"/>
  <c r="AS34" i="21"/>
  <c r="AT25" i="21"/>
  <c r="AT29" i="21"/>
  <c r="AT33" i="21"/>
  <c r="AR23" i="21"/>
  <c r="AR27" i="21"/>
  <c r="AR31" i="21"/>
  <c r="AS35" i="21" l="1"/>
  <c r="AR35" i="21"/>
  <c r="AQ35" i="21"/>
  <c r="C120" i="17" l="1"/>
  <c r="D120" i="17"/>
  <c r="E120" i="17"/>
  <c r="F120" i="17"/>
  <c r="G120" i="17"/>
  <c r="H120" i="17"/>
  <c r="I120" i="17"/>
  <c r="J120" i="17"/>
  <c r="K120" i="17"/>
  <c r="L120" i="17"/>
  <c r="M120" i="17"/>
  <c r="N120" i="17"/>
  <c r="O120" i="17"/>
  <c r="P120" i="17"/>
  <c r="Q120" i="17"/>
  <c r="R120" i="17"/>
  <c r="S120" i="17"/>
  <c r="T120" i="17"/>
  <c r="U120" i="17"/>
  <c r="V120" i="17"/>
  <c r="W120" i="17"/>
  <c r="X120" i="17"/>
  <c r="Y120" i="17"/>
  <c r="Z120" i="17"/>
  <c r="AA120" i="17"/>
  <c r="AB120" i="17"/>
  <c r="AC120" i="17"/>
  <c r="AD120" i="17"/>
  <c r="AE120" i="17"/>
  <c r="AF120" i="17"/>
  <c r="AG120" i="17"/>
  <c r="AH120" i="17"/>
  <c r="AI120" i="17"/>
  <c r="AJ120" i="17"/>
  <c r="AK120" i="17"/>
  <c r="AL120" i="17"/>
  <c r="AM120" i="17" l="1"/>
  <c r="AO122" i="14" l="1"/>
  <c r="AN122" i="14"/>
  <c r="AK122" i="14"/>
  <c r="AJ122" i="14"/>
  <c r="AG122" i="14"/>
  <c r="AF122" i="14"/>
  <c r="AO121" i="14"/>
  <c r="AN121" i="14"/>
  <c r="AK121" i="14"/>
  <c r="AJ121" i="14"/>
  <c r="AG121" i="14"/>
  <c r="AF121" i="14"/>
  <c r="AO120" i="14"/>
  <c r="AN120" i="14"/>
  <c r="AK120" i="14"/>
  <c r="AJ120" i="14"/>
  <c r="AG120" i="14"/>
  <c r="AF120" i="14"/>
  <c r="AO119" i="14"/>
  <c r="AN119" i="14"/>
  <c r="AK119" i="14"/>
  <c r="AJ119" i="14"/>
  <c r="AG119" i="14"/>
  <c r="AF119" i="14"/>
  <c r="AO118" i="14"/>
  <c r="AN118" i="14"/>
  <c r="AK118" i="14"/>
  <c r="AJ118" i="14"/>
  <c r="AG118" i="14"/>
  <c r="AF118" i="14"/>
  <c r="AO117" i="14"/>
  <c r="AN117" i="14"/>
  <c r="AK117" i="14"/>
  <c r="AJ117" i="14"/>
  <c r="AG117" i="14"/>
  <c r="AF117" i="14"/>
  <c r="AO116" i="14"/>
  <c r="AN116" i="14"/>
  <c r="AK116" i="14"/>
  <c r="AJ116" i="14"/>
  <c r="AG116" i="14"/>
  <c r="AF116" i="14"/>
  <c r="AO106" i="14"/>
  <c r="AN106" i="14"/>
  <c r="AK106" i="14"/>
  <c r="AJ106" i="14"/>
  <c r="AG106" i="14"/>
  <c r="AF106" i="14"/>
  <c r="AO105" i="14"/>
  <c r="AN105" i="14"/>
  <c r="AK105" i="14"/>
  <c r="AJ105" i="14"/>
  <c r="AG105" i="14"/>
  <c r="AF105" i="14"/>
  <c r="AO104" i="14"/>
  <c r="AN104" i="14"/>
  <c r="AK104" i="14"/>
  <c r="AJ104" i="14"/>
  <c r="AG104" i="14"/>
  <c r="AF104" i="14"/>
  <c r="AO103" i="14"/>
  <c r="AN103" i="14"/>
  <c r="AK103" i="14"/>
  <c r="AJ103" i="14"/>
  <c r="AG103" i="14"/>
  <c r="AF103" i="14"/>
  <c r="AO102" i="14"/>
  <c r="AN102" i="14"/>
  <c r="AK102" i="14"/>
  <c r="AJ102" i="14"/>
  <c r="AG102" i="14"/>
  <c r="AF102" i="14"/>
  <c r="AO101" i="14"/>
  <c r="AN101" i="14"/>
  <c r="AK101" i="14"/>
  <c r="AJ101" i="14"/>
  <c r="AG101" i="14"/>
  <c r="AF101" i="14"/>
  <c r="AO100" i="14"/>
  <c r="AN100" i="14"/>
  <c r="AK100" i="14"/>
  <c r="AJ100" i="14"/>
  <c r="AG100" i="14"/>
  <c r="AF100" i="14"/>
  <c r="AO99" i="14"/>
  <c r="AN99" i="14"/>
  <c r="AK99" i="14"/>
  <c r="AJ99" i="14"/>
  <c r="AG99" i="14"/>
  <c r="AF99" i="14"/>
  <c r="AO98" i="14"/>
  <c r="AN98" i="14"/>
  <c r="AK98" i="14"/>
  <c r="AJ98" i="14"/>
  <c r="AG98" i="14"/>
  <c r="AF98" i="14"/>
  <c r="AO97" i="14"/>
  <c r="AN97" i="14"/>
  <c r="AK97" i="14"/>
  <c r="AJ97" i="14"/>
  <c r="AG97" i="14"/>
  <c r="AF97" i="14"/>
  <c r="AO96" i="14"/>
  <c r="AN96" i="14"/>
  <c r="AK96" i="14"/>
  <c r="AJ96" i="14"/>
  <c r="AG96" i="14"/>
  <c r="AF96" i="14"/>
  <c r="AO95" i="14"/>
  <c r="AN95" i="14"/>
  <c r="AK95" i="14"/>
  <c r="AJ95" i="14"/>
  <c r="AG95" i="14"/>
  <c r="AF95" i="14"/>
  <c r="AO94" i="14"/>
  <c r="AN94" i="14"/>
  <c r="AK94" i="14"/>
  <c r="AJ94" i="14"/>
  <c r="AG94" i="14"/>
  <c r="AF94" i="14"/>
  <c r="AO93" i="14"/>
  <c r="AN93" i="14"/>
  <c r="AK93" i="14"/>
  <c r="AJ93" i="14"/>
  <c r="AG93" i="14"/>
  <c r="AF93" i="14"/>
  <c r="AO92" i="14"/>
  <c r="AN92" i="14"/>
  <c r="AK92" i="14"/>
  <c r="AJ92" i="14"/>
  <c r="AG92" i="14"/>
  <c r="AF92" i="14"/>
  <c r="AO91" i="14"/>
  <c r="AN91" i="14"/>
  <c r="AK91" i="14"/>
  <c r="AJ91" i="14"/>
  <c r="AG91" i="14"/>
  <c r="AF91" i="14"/>
  <c r="AO90" i="14"/>
  <c r="AN90" i="14"/>
  <c r="AK90" i="14"/>
  <c r="AJ90" i="14"/>
  <c r="AG90" i="14"/>
  <c r="AF90" i="14"/>
  <c r="AO89" i="14"/>
  <c r="AN89" i="14"/>
  <c r="AK89" i="14"/>
  <c r="AJ89" i="14"/>
  <c r="AG89" i="14"/>
  <c r="AF89" i="14"/>
  <c r="AO88" i="14"/>
  <c r="AN88" i="14"/>
  <c r="AK88" i="14"/>
  <c r="AJ88" i="14"/>
  <c r="AG88" i="14"/>
  <c r="AF88" i="14"/>
  <c r="AO87" i="14"/>
  <c r="AN87" i="14"/>
  <c r="AK87" i="14"/>
  <c r="AJ87" i="14"/>
  <c r="AG87" i="14"/>
  <c r="AF87" i="14"/>
  <c r="AO86" i="14"/>
  <c r="AN86" i="14"/>
  <c r="AK86" i="14"/>
  <c r="AJ86" i="14"/>
  <c r="AG86" i="14"/>
  <c r="AF86" i="14"/>
  <c r="AO85" i="14"/>
  <c r="AN85" i="14"/>
  <c r="AK85" i="14"/>
  <c r="AJ85" i="14"/>
  <c r="AG85" i="14"/>
  <c r="AF85" i="14"/>
  <c r="AO84" i="14"/>
  <c r="AN84" i="14"/>
  <c r="AK84" i="14"/>
  <c r="AJ84" i="14"/>
  <c r="AG84" i="14"/>
  <c r="AF84" i="14"/>
  <c r="AO83" i="14"/>
  <c r="AN83" i="14"/>
  <c r="AK83" i="14"/>
  <c r="AJ83" i="14"/>
  <c r="AG83" i="14"/>
  <c r="AF83" i="14"/>
  <c r="AO82" i="14"/>
  <c r="AN82" i="14"/>
  <c r="AK82" i="14"/>
  <c r="AJ82" i="14"/>
  <c r="AG82" i="14"/>
  <c r="AF82" i="14"/>
  <c r="AO81" i="14"/>
  <c r="AN81" i="14"/>
  <c r="AK81" i="14"/>
  <c r="AJ81" i="14"/>
  <c r="AG81" i="14"/>
  <c r="AF81" i="14"/>
  <c r="AO80" i="14"/>
  <c r="AN80" i="14"/>
  <c r="AK80" i="14"/>
  <c r="AJ80" i="14"/>
  <c r="AG80" i="14"/>
  <c r="AF80" i="14"/>
  <c r="AO79" i="14"/>
  <c r="AN79" i="14"/>
  <c r="AK79" i="14"/>
  <c r="AJ79" i="14"/>
  <c r="AG79" i="14"/>
  <c r="AF79" i="14"/>
  <c r="AO78" i="14"/>
  <c r="AN78" i="14"/>
  <c r="AK78" i="14"/>
  <c r="AJ78" i="14"/>
  <c r="AG78" i="14"/>
  <c r="AF78" i="14"/>
  <c r="AO77" i="14"/>
  <c r="AN77" i="14"/>
  <c r="AK77" i="14"/>
  <c r="AJ77" i="14"/>
  <c r="AG77" i="14"/>
  <c r="AF77" i="14"/>
  <c r="AO76" i="14"/>
  <c r="AN76" i="14"/>
  <c r="AK76" i="14"/>
  <c r="AJ76" i="14"/>
  <c r="AG76" i="14"/>
  <c r="AF76" i="14"/>
  <c r="AO75" i="14"/>
  <c r="AN75" i="14"/>
  <c r="AK75" i="14"/>
  <c r="AJ75" i="14"/>
  <c r="AG75" i="14"/>
  <c r="AF75" i="14"/>
  <c r="AO74" i="14"/>
  <c r="AN74" i="14"/>
  <c r="AK74" i="14"/>
  <c r="AJ74" i="14"/>
  <c r="AG74" i="14"/>
  <c r="AF74" i="14"/>
  <c r="AO73" i="14"/>
  <c r="AN73" i="14"/>
  <c r="AK73" i="14"/>
  <c r="AJ73" i="14"/>
  <c r="AG73" i="14"/>
  <c r="AF73" i="14"/>
  <c r="AO72" i="14"/>
  <c r="AN72" i="14"/>
  <c r="AK72" i="14"/>
  <c r="AJ72" i="14"/>
  <c r="AG72" i="14"/>
  <c r="AF72" i="14"/>
  <c r="AO71" i="14"/>
  <c r="AN71" i="14"/>
  <c r="AK71" i="14"/>
  <c r="AJ71" i="14"/>
  <c r="AG71" i="14"/>
  <c r="AF71" i="14"/>
  <c r="AO70" i="14"/>
  <c r="AN70" i="14"/>
  <c r="AK70" i="14"/>
  <c r="AJ70" i="14"/>
  <c r="AG70" i="14"/>
  <c r="AF70" i="14"/>
  <c r="AO69" i="14"/>
  <c r="AN69" i="14"/>
  <c r="AK69" i="14"/>
  <c r="AJ69" i="14"/>
  <c r="AG69" i="14"/>
  <c r="AF69" i="14"/>
  <c r="AO68" i="14"/>
  <c r="AN68" i="14"/>
  <c r="AK68" i="14"/>
  <c r="AJ68" i="14"/>
  <c r="AG68" i="14"/>
  <c r="AF68" i="14"/>
  <c r="AO67" i="14"/>
  <c r="AN67" i="14"/>
  <c r="AK67" i="14"/>
  <c r="AJ67" i="14"/>
  <c r="AG67" i="14"/>
  <c r="AF67" i="14"/>
  <c r="AO66" i="14"/>
  <c r="AN66" i="14"/>
  <c r="AK66" i="14"/>
  <c r="AJ66" i="14"/>
  <c r="AG66" i="14"/>
  <c r="AF66" i="14"/>
  <c r="AO65" i="14"/>
  <c r="AN65" i="14"/>
  <c r="AK65" i="14"/>
  <c r="AJ65" i="14"/>
  <c r="AG65" i="14"/>
  <c r="AF65" i="14"/>
  <c r="AO64" i="14"/>
  <c r="AN64" i="14"/>
  <c r="AK64" i="14"/>
  <c r="AJ64" i="14"/>
  <c r="AG64" i="14"/>
  <c r="AF64" i="14"/>
  <c r="AO63" i="14"/>
  <c r="AN63" i="14"/>
  <c r="AK63" i="14"/>
  <c r="AJ63" i="14"/>
  <c r="AG63" i="14"/>
  <c r="AF63" i="14"/>
  <c r="AO62" i="14"/>
  <c r="AN62" i="14"/>
  <c r="AK62" i="14"/>
  <c r="AJ62" i="14"/>
  <c r="AG62" i="14"/>
  <c r="AF62" i="14"/>
  <c r="AO61" i="14"/>
  <c r="AN61" i="14"/>
  <c r="AK61" i="14"/>
  <c r="AJ61" i="14"/>
  <c r="AG61" i="14"/>
  <c r="AF61" i="14"/>
  <c r="AO60" i="14"/>
  <c r="AN60" i="14"/>
  <c r="AK60" i="14"/>
  <c r="AJ60" i="14"/>
  <c r="AG60" i="14"/>
  <c r="AF60" i="14"/>
  <c r="AO59" i="14"/>
  <c r="AN59" i="14"/>
  <c r="AK59" i="14"/>
  <c r="AJ59" i="14"/>
  <c r="AG59" i="14"/>
  <c r="AF59" i="14"/>
  <c r="AO58" i="14"/>
  <c r="AN58" i="14"/>
  <c r="AK58" i="14"/>
  <c r="AJ58" i="14"/>
  <c r="AG58" i="14"/>
  <c r="AF58" i="14"/>
  <c r="AO57" i="14"/>
  <c r="AN57" i="14"/>
  <c r="AK57" i="14"/>
  <c r="AJ57" i="14"/>
  <c r="AG57" i="14"/>
  <c r="AF57" i="14"/>
  <c r="AO56" i="14"/>
  <c r="AN56" i="14"/>
  <c r="AK56" i="14"/>
  <c r="AJ56" i="14"/>
  <c r="AG56" i="14"/>
  <c r="AF56" i="14"/>
  <c r="AO55" i="14"/>
  <c r="AN55" i="14"/>
  <c r="AK55" i="14"/>
  <c r="AJ55" i="14"/>
  <c r="AG55" i="14"/>
  <c r="AF55" i="14"/>
  <c r="AO54" i="14"/>
  <c r="AN54" i="14"/>
  <c r="AK54" i="14"/>
  <c r="AJ54" i="14"/>
  <c r="AG54" i="14"/>
  <c r="AF54" i="14"/>
  <c r="AO53" i="14"/>
  <c r="AN53" i="14"/>
  <c r="AK53" i="14"/>
  <c r="AJ53" i="14"/>
  <c r="AG53" i="14"/>
  <c r="AF53" i="14"/>
  <c r="AO52" i="14"/>
  <c r="AN52" i="14"/>
  <c r="AK52" i="14"/>
  <c r="AJ52" i="14"/>
  <c r="AG52" i="14"/>
  <c r="AF52" i="14"/>
  <c r="AO51" i="14"/>
  <c r="AN51" i="14"/>
  <c r="AK51" i="14"/>
  <c r="AJ51" i="14"/>
  <c r="AG51" i="14"/>
  <c r="AF51" i="14"/>
  <c r="AO50" i="14"/>
  <c r="AN50" i="14"/>
  <c r="AK50" i="14"/>
  <c r="AJ50" i="14"/>
  <c r="AG50" i="14"/>
  <c r="AF50" i="14"/>
  <c r="AO49" i="14"/>
  <c r="AN49" i="14"/>
  <c r="AK49" i="14"/>
  <c r="AJ49" i="14"/>
  <c r="AG49" i="14"/>
  <c r="AF49" i="14"/>
  <c r="AO48" i="14"/>
  <c r="AN48" i="14"/>
  <c r="AK48" i="14"/>
  <c r="AJ48" i="14"/>
  <c r="AG48" i="14"/>
  <c r="AF48" i="14"/>
  <c r="AO47" i="14"/>
  <c r="AN47" i="14"/>
  <c r="AK47" i="14"/>
  <c r="AJ47" i="14"/>
  <c r="AG47" i="14"/>
  <c r="AF47" i="14"/>
  <c r="AO46" i="14"/>
  <c r="AN46" i="14"/>
  <c r="AK46" i="14"/>
  <c r="AJ46" i="14"/>
  <c r="AG46" i="14"/>
  <c r="AF46" i="14"/>
  <c r="AO45" i="14"/>
  <c r="AN45" i="14"/>
  <c r="AK45" i="14"/>
  <c r="AJ45" i="14"/>
  <c r="AG45" i="14"/>
  <c r="AF45" i="14"/>
  <c r="AO44" i="14"/>
  <c r="AN44" i="14"/>
  <c r="AK44" i="14"/>
  <c r="AJ44" i="14"/>
  <c r="AG44" i="14"/>
  <c r="AF44" i="14"/>
  <c r="AO43" i="14"/>
  <c r="AN43" i="14"/>
  <c r="AK43" i="14"/>
  <c r="AJ43" i="14"/>
  <c r="AG43" i="14"/>
  <c r="AF43" i="14"/>
  <c r="AO42" i="14"/>
  <c r="AN42" i="14"/>
  <c r="AK42" i="14"/>
  <c r="AJ42" i="14"/>
  <c r="AG42" i="14"/>
  <c r="AF42" i="14"/>
  <c r="AO41" i="14"/>
  <c r="AN41" i="14"/>
  <c r="AK41" i="14"/>
  <c r="AJ41" i="14"/>
  <c r="AG41" i="14"/>
  <c r="AF41" i="14"/>
  <c r="AO40" i="14"/>
  <c r="AN40" i="14"/>
  <c r="AK40" i="14"/>
  <c r="AJ40" i="14"/>
  <c r="AG40" i="14"/>
  <c r="AF40" i="14"/>
  <c r="AO39" i="14"/>
  <c r="AN39" i="14"/>
  <c r="AK39" i="14"/>
  <c r="AJ39" i="14"/>
  <c r="AG39" i="14"/>
  <c r="AF39" i="14"/>
  <c r="AO38" i="14"/>
  <c r="AN38" i="14"/>
  <c r="AK38" i="14"/>
  <c r="AJ38" i="14"/>
  <c r="AG38" i="14"/>
  <c r="AF38" i="14"/>
  <c r="AO37" i="14"/>
  <c r="AN37" i="14"/>
  <c r="AK37" i="14"/>
  <c r="AJ37" i="14"/>
  <c r="AG37" i="14"/>
  <c r="AF37" i="14"/>
  <c r="AO36" i="14"/>
  <c r="AN36" i="14"/>
  <c r="AK36" i="14"/>
  <c r="AJ36" i="14"/>
  <c r="AG36" i="14"/>
  <c r="AF36" i="14"/>
  <c r="AO35" i="14"/>
  <c r="AN35" i="14"/>
  <c r="AK35" i="14"/>
  <c r="AJ35" i="14"/>
  <c r="AG35" i="14"/>
  <c r="AF35" i="14"/>
  <c r="AO34" i="14"/>
  <c r="AN34" i="14"/>
  <c r="AK34" i="14"/>
  <c r="AJ34" i="14"/>
  <c r="AG34" i="14"/>
  <c r="AF34" i="14"/>
  <c r="AO33" i="14"/>
  <c r="AN33" i="14"/>
  <c r="AK33" i="14"/>
  <c r="AJ33" i="14"/>
  <c r="AG33" i="14"/>
  <c r="AF33" i="14"/>
  <c r="AO32" i="14"/>
  <c r="AN32" i="14"/>
  <c r="AK32" i="14"/>
  <c r="AJ32" i="14"/>
  <c r="AG32" i="14"/>
  <c r="AF32" i="14"/>
  <c r="AO31" i="14"/>
  <c r="AN31" i="14"/>
  <c r="AK31" i="14"/>
  <c r="AJ31" i="14"/>
  <c r="AG31" i="14"/>
  <c r="AF31" i="14"/>
  <c r="AO30" i="14"/>
  <c r="AN30" i="14"/>
  <c r="AK30" i="14"/>
  <c r="AJ30" i="14"/>
  <c r="AG30" i="14"/>
  <c r="AF30" i="14"/>
  <c r="AO29" i="14"/>
  <c r="AN29" i="14"/>
  <c r="AK29" i="14"/>
  <c r="AJ29" i="14"/>
  <c r="AG29" i="14"/>
  <c r="AF29" i="14"/>
  <c r="AO28" i="14"/>
  <c r="AN28" i="14"/>
  <c r="AK28" i="14"/>
  <c r="AJ28" i="14"/>
  <c r="AG28" i="14"/>
  <c r="AF28" i="14"/>
  <c r="AO27" i="14"/>
  <c r="AN27" i="14"/>
  <c r="AK27" i="14"/>
  <c r="AJ27" i="14"/>
  <c r="AG27" i="14"/>
  <c r="AF27" i="14"/>
  <c r="AO26" i="14"/>
  <c r="AN26" i="14"/>
  <c r="AK26" i="14"/>
  <c r="AJ26" i="14"/>
  <c r="AG26" i="14"/>
  <c r="AF26" i="14"/>
  <c r="AO25" i="14"/>
  <c r="AN25" i="14"/>
  <c r="AK25" i="14"/>
  <c r="AJ25" i="14"/>
  <c r="AG25" i="14"/>
  <c r="AF25" i="14"/>
  <c r="AO24" i="14"/>
  <c r="AN24" i="14"/>
  <c r="AK24" i="14"/>
  <c r="AJ24" i="14"/>
  <c r="AG24" i="14"/>
  <c r="AF24" i="14"/>
  <c r="Y122" i="14"/>
  <c r="X122" i="14"/>
  <c r="W122" i="14"/>
  <c r="AE122" i="14" s="1"/>
  <c r="AI122" i="14" s="1"/>
  <c r="AM122" i="14" s="1"/>
  <c r="V122" i="14"/>
  <c r="AD122" i="14" s="1"/>
  <c r="AH122" i="14" s="1"/>
  <c r="AL122" i="14" s="1"/>
  <c r="Y121" i="14"/>
  <c r="X121" i="14"/>
  <c r="W121" i="14"/>
  <c r="AE121" i="14" s="1"/>
  <c r="AI121" i="14" s="1"/>
  <c r="AM121" i="14" s="1"/>
  <c r="V121" i="14"/>
  <c r="AD121" i="14" s="1"/>
  <c r="AH121" i="14" s="1"/>
  <c r="AL121" i="14" s="1"/>
  <c r="Y120" i="14"/>
  <c r="X120" i="14"/>
  <c r="W120" i="14"/>
  <c r="AE120" i="14" s="1"/>
  <c r="AI120" i="14" s="1"/>
  <c r="AM120" i="14" s="1"/>
  <c r="V120" i="14"/>
  <c r="AD120" i="14" s="1"/>
  <c r="AH120" i="14" s="1"/>
  <c r="AL120" i="14" s="1"/>
  <c r="Y119" i="14"/>
  <c r="X119" i="14"/>
  <c r="W119" i="14"/>
  <c r="AE119" i="14" s="1"/>
  <c r="AI119" i="14" s="1"/>
  <c r="AM119" i="14" s="1"/>
  <c r="V119" i="14"/>
  <c r="AD119" i="14" s="1"/>
  <c r="AH119" i="14" s="1"/>
  <c r="AL119" i="14" s="1"/>
  <c r="Y118" i="14"/>
  <c r="X118" i="14"/>
  <c r="W118" i="14"/>
  <c r="AE118" i="14" s="1"/>
  <c r="AI118" i="14" s="1"/>
  <c r="AM118" i="14" s="1"/>
  <c r="V118" i="14"/>
  <c r="AD118" i="14" s="1"/>
  <c r="AH118" i="14" s="1"/>
  <c r="AL118" i="14" s="1"/>
  <c r="Y117" i="14"/>
  <c r="X117" i="14"/>
  <c r="W117" i="14"/>
  <c r="AE117" i="14" s="1"/>
  <c r="AI117" i="14" s="1"/>
  <c r="AM117" i="14" s="1"/>
  <c r="V117" i="14"/>
  <c r="AD117" i="14" s="1"/>
  <c r="AH117" i="14" s="1"/>
  <c r="AL117" i="14" s="1"/>
  <c r="Y116" i="14"/>
  <c r="X116" i="14"/>
  <c r="W116" i="14"/>
  <c r="AE116" i="14" s="1"/>
  <c r="AI116" i="14" s="1"/>
  <c r="AM116" i="14" s="1"/>
  <c r="V116" i="14"/>
  <c r="AD116" i="14" s="1"/>
  <c r="AH116" i="14" s="1"/>
  <c r="AL116" i="14" s="1"/>
  <c r="V115" i="14"/>
  <c r="AD115" i="14" s="1"/>
  <c r="AH115" i="14" s="1"/>
  <c r="AL115" i="14" s="1"/>
  <c r="V114" i="14"/>
  <c r="AD114" i="14" s="1"/>
  <c r="AH114" i="14" s="1"/>
  <c r="AL114" i="14" s="1"/>
  <c r="V113" i="14"/>
  <c r="V123" i="14" l="1"/>
  <c r="AD113" i="14"/>
  <c r="AH113" i="14" s="1"/>
  <c r="AL113" i="14" s="1"/>
  <c r="AL123" i="14" s="1"/>
  <c r="AD123" i="14" l="1"/>
  <c r="AH123" i="14"/>
  <c r="C2" i="17"/>
  <c r="BC3" i="14" l="1"/>
  <c r="BD3" i="14" s="1"/>
  <c r="BE46" i="17" s="1"/>
  <c r="BC4" i="14"/>
  <c r="BD4" i="14" s="1"/>
  <c r="BE47" i="17" s="1"/>
  <c r="BC5" i="14"/>
  <c r="BD5" i="14" s="1"/>
  <c r="BE48" i="17" s="1"/>
  <c r="BC7" i="14"/>
  <c r="BD7" i="14" s="1"/>
  <c r="BE50" i="17" s="1"/>
  <c r="BC8" i="14"/>
  <c r="BD8" i="14" s="1"/>
  <c r="BC9" i="14"/>
  <c r="BD9" i="14" s="1"/>
  <c r="BC27" i="17" s="1"/>
  <c r="BC2" i="14"/>
  <c r="BD2" i="14" s="1"/>
  <c r="BE45" i="17" s="1"/>
  <c r="BA2" i="14"/>
  <c r="BB2" i="14" s="1"/>
  <c r="BD45" i="17" s="1"/>
  <c r="BA3" i="14"/>
  <c r="BB3" i="14" s="1"/>
  <c r="BD46" i="17" s="1"/>
  <c r="BA4" i="14"/>
  <c r="BB4" i="14" s="1"/>
  <c r="BD47" i="17" s="1"/>
  <c r="BA5" i="14"/>
  <c r="BB5" i="14" s="1"/>
  <c r="BD48" i="17" s="1"/>
  <c r="BA7" i="14"/>
  <c r="BB7" i="14" s="1"/>
  <c r="BD50" i="17" s="1"/>
  <c r="BA8" i="14"/>
  <c r="BB8" i="14" s="1"/>
  <c r="BA1" i="14"/>
  <c r="BB1" i="14" s="1"/>
  <c r="BD44" i="17" s="1"/>
  <c r="AY3" i="14"/>
  <c r="AZ3" i="14" s="1"/>
  <c r="BC46" i="17" s="1"/>
  <c r="AY4" i="14"/>
  <c r="AZ4" i="14" s="1"/>
  <c r="BC47" i="17" s="1"/>
  <c r="AY5" i="14"/>
  <c r="AZ5" i="14" s="1"/>
  <c r="BC48" i="17" s="1"/>
  <c r="AY7" i="14"/>
  <c r="AZ7" i="14" s="1"/>
  <c r="BC50" i="17" s="1"/>
  <c r="AY8" i="14"/>
  <c r="AZ8" i="14" s="1"/>
  <c r="AY9" i="14"/>
  <c r="AZ9" i="14" s="1"/>
  <c r="BB27" i="17" s="1"/>
  <c r="AY2" i="14"/>
  <c r="AZ2" i="14" s="1"/>
  <c r="BC45" i="17" s="1"/>
  <c r="AW9" i="14"/>
  <c r="AX9" i="14" s="1"/>
  <c r="AW2" i="14"/>
  <c r="AX2" i="14" s="1"/>
  <c r="BB45" i="17" s="1"/>
  <c r="AW3" i="14"/>
  <c r="AX3" i="14" s="1"/>
  <c r="BB46" i="17" s="1"/>
  <c r="AW4" i="14"/>
  <c r="AX4" i="14" s="1"/>
  <c r="BB47" i="17" s="1"/>
  <c r="AW5" i="14"/>
  <c r="AX5" i="14" s="1"/>
  <c r="BB48" i="17" s="1"/>
  <c r="AW7" i="14"/>
  <c r="AX7" i="14" s="1"/>
  <c r="BB50" i="17" s="1"/>
  <c r="AW8" i="14"/>
  <c r="AX8" i="14" s="1"/>
  <c r="AW1" i="14"/>
  <c r="AX1" i="14" s="1"/>
  <c r="BB44" i="17" s="1"/>
  <c r="U123" i="14"/>
  <c r="T123" i="14"/>
  <c r="S123" i="14"/>
  <c r="P123" i="14"/>
  <c r="V7" i="14"/>
  <c r="V8" i="14"/>
  <c r="AD8" i="14" s="1"/>
  <c r="V9" i="14"/>
  <c r="AD9" i="14" s="1"/>
  <c r="V10" i="14"/>
  <c r="AD10" i="14" s="1"/>
  <c r="V11" i="14"/>
  <c r="AD11" i="14" s="1"/>
  <c r="V12" i="14"/>
  <c r="AD12" i="14" s="1"/>
  <c r="V13" i="14"/>
  <c r="AD13" i="14" s="1"/>
  <c r="V14" i="14"/>
  <c r="AD14" i="14" s="1"/>
  <c r="V15" i="14"/>
  <c r="AD15" i="14" s="1"/>
  <c r="V16" i="14"/>
  <c r="AD16" i="14" s="1"/>
  <c r="V17" i="14"/>
  <c r="AD17" i="14" s="1"/>
  <c r="V18" i="14"/>
  <c r="AD18" i="14" s="1"/>
  <c r="V19" i="14"/>
  <c r="AD19" i="14" s="1"/>
  <c r="V20" i="14"/>
  <c r="AD20" i="14" s="1"/>
  <c r="V21" i="14"/>
  <c r="AD21" i="14" s="1"/>
  <c r="V22" i="14"/>
  <c r="AD22" i="14" s="1"/>
  <c r="AH22" i="14" s="1"/>
  <c r="AL22" i="14" s="1"/>
  <c r="V23" i="14"/>
  <c r="AD23" i="14" s="1"/>
  <c r="AH23" i="14" s="1"/>
  <c r="AL23" i="14" s="1"/>
  <c r="V24" i="14"/>
  <c r="AD24" i="14" s="1"/>
  <c r="AH24" i="14" s="1"/>
  <c r="AL24" i="14" s="1"/>
  <c r="W24" i="14"/>
  <c r="AE24" i="14" s="1"/>
  <c r="AI24" i="14" s="1"/>
  <c r="AM24" i="14" s="1"/>
  <c r="X24" i="14"/>
  <c r="Y24" i="14"/>
  <c r="V25" i="14"/>
  <c r="AD25" i="14" s="1"/>
  <c r="AH25" i="14" s="1"/>
  <c r="AL25" i="14" s="1"/>
  <c r="W25" i="14"/>
  <c r="AE25" i="14" s="1"/>
  <c r="AI25" i="14" s="1"/>
  <c r="AM25" i="14" s="1"/>
  <c r="X25" i="14"/>
  <c r="Y25" i="14"/>
  <c r="V26" i="14"/>
  <c r="AD26" i="14" s="1"/>
  <c r="AH26" i="14" s="1"/>
  <c r="AL26" i="14" s="1"/>
  <c r="W26" i="14"/>
  <c r="AE26" i="14" s="1"/>
  <c r="AI26" i="14" s="1"/>
  <c r="AM26" i="14" s="1"/>
  <c r="X26" i="14"/>
  <c r="Y26" i="14"/>
  <c r="V27" i="14"/>
  <c r="AD27" i="14" s="1"/>
  <c r="AH27" i="14" s="1"/>
  <c r="AL27" i="14" s="1"/>
  <c r="W27" i="14"/>
  <c r="AE27" i="14" s="1"/>
  <c r="AI27" i="14" s="1"/>
  <c r="AM27" i="14" s="1"/>
  <c r="X27" i="14"/>
  <c r="Y27" i="14"/>
  <c r="V28" i="14"/>
  <c r="AD28" i="14" s="1"/>
  <c r="AH28" i="14" s="1"/>
  <c r="AL28" i="14" s="1"/>
  <c r="W28" i="14"/>
  <c r="AE28" i="14" s="1"/>
  <c r="AI28" i="14" s="1"/>
  <c r="AM28" i="14" s="1"/>
  <c r="X28" i="14"/>
  <c r="Y28" i="14"/>
  <c r="V29" i="14"/>
  <c r="AD29" i="14" s="1"/>
  <c r="AH29" i="14" s="1"/>
  <c r="AL29" i="14" s="1"/>
  <c r="W29" i="14"/>
  <c r="AE29" i="14" s="1"/>
  <c r="AI29" i="14" s="1"/>
  <c r="AM29" i="14" s="1"/>
  <c r="X29" i="14"/>
  <c r="Y29" i="14"/>
  <c r="V30" i="14"/>
  <c r="AD30" i="14" s="1"/>
  <c r="AH30" i="14" s="1"/>
  <c r="AL30" i="14" s="1"/>
  <c r="W30" i="14"/>
  <c r="AE30" i="14" s="1"/>
  <c r="AI30" i="14" s="1"/>
  <c r="AM30" i="14" s="1"/>
  <c r="X30" i="14"/>
  <c r="Y30" i="14"/>
  <c r="V31" i="14"/>
  <c r="AD31" i="14" s="1"/>
  <c r="AH31" i="14" s="1"/>
  <c r="AL31" i="14" s="1"/>
  <c r="W31" i="14"/>
  <c r="AE31" i="14" s="1"/>
  <c r="AI31" i="14" s="1"/>
  <c r="AM31" i="14" s="1"/>
  <c r="X31" i="14"/>
  <c r="Y31" i="14"/>
  <c r="V32" i="14"/>
  <c r="AD32" i="14" s="1"/>
  <c r="AH32" i="14" s="1"/>
  <c r="AL32" i="14" s="1"/>
  <c r="W32" i="14"/>
  <c r="AE32" i="14" s="1"/>
  <c r="AI32" i="14" s="1"/>
  <c r="AM32" i="14" s="1"/>
  <c r="X32" i="14"/>
  <c r="Y32" i="14"/>
  <c r="V33" i="14"/>
  <c r="AD33" i="14" s="1"/>
  <c r="AH33" i="14" s="1"/>
  <c r="AL33" i="14" s="1"/>
  <c r="W33" i="14"/>
  <c r="AE33" i="14" s="1"/>
  <c r="AI33" i="14" s="1"/>
  <c r="AM33" i="14" s="1"/>
  <c r="X33" i="14"/>
  <c r="Y33" i="14"/>
  <c r="V34" i="14"/>
  <c r="AD34" i="14" s="1"/>
  <c r="AH34" i="14" s="1"/>
  <c r="AL34" i="14" s="1"/>
  <c r="W34" i="14"/>
  <c r="AE34" i="14" s="1"/>
  <c r="AI34" i="14" s="1"/>
  <c r="AM34" i="14" s="1"/>
  <c r="X34" i="14"/>
  <c r="Y34" i="14"/>
  <c r="V35" i="14"/>
  <c r="AD35" i="14" s="1"/>
  <c r="AH35" i="14" s="1"/>
  <c r="AL35" i="14" s="1"/>
  <c r="W35" i="14"/>
  <c r="AE35" i="14" s="1"/>
  <c r="AI35" i="14" s="1"/>
  <c r="AM35" i="14" s="1"/>
  <c r="X35" i="14"/>
  <c r="Y35" i="14"/>
  <c r="V36" i="14"/>
  <c r="AD36" i="14" s="1"/>
  <c r="AH36" i="14" s="1"/>
  <c r="AL36" i="14" s="1"/>
  <c r="W36" i="14"/>
  <c r="AE36" i="14" s="1"/>
  <c r="AI36" i="14" s="1"/>
  <c r="AM36" i="14" s="1"/>
  <c r="X36" i="14"/>
  <c r="Y36" i="14"/>
  <c r="V37" i="14"/>
  <c r="AD37" i="14" s="1"/>
  <c r="AH37" i="14" s="1"/>
  <c r="AL37" i="14" s="1"/>
  <c r="W37" i="14"/>
  <c r="AE37" i="14" s="1"/>
  <c r="AI37" i="14" s="1"/>
  <c r="AM37" i="14" s="1"/>
  <c r="X37" i="14"/>
  <c r="Y37" i="14"/>
  <c r="V38" i="14"/>
  <c r="AD38" i="14" s="1"/>
  <c r="AH38" i="14" s="1"/>
  <c r="AL38" i="14" s="1"/>
  <c r="W38" i="14"/>
  <c r="AE38" i="14" s="1"/>
  <c r="AI38" i="14" s="1"/>
  <c r="AM38" i="14" s="1"/>
  <c r="X38" i="14"/>
  <c r="Y38" i="14"/>
  <c r="V39" i="14"/>
  <c r="AD39" i="14" s="1"/>
  <c r="AH39" i="14" s="1"/>
  <c r="AL39" i="14" s="1"/>
  <c r="W39" i="14"/>
  <c r="AE39" i="14" s="1"/>
  <c r="AI39" i="14" s="1"/>
  <c r="AM39" i="14" s="1"/>
  <c r="X39" i="14"/>
  <c r="Y39" i="14"/>
  <c r="V40" i="14"/>
  <c r="AD40" i="14" s="1"/>
  <c r="AH40" i="14" s="1"/>
  <c r="AL40" i="14" s="1"/>
  <c r="W40" i="14"/>
  <c r="AE40" i="14" s="1"/>
  <c r="AI40" i="14" s="1"/>
  <c r="AM40" i="14" s="1"/>
  <c r="X40" i="14"/>
  <c r="Y40" i="14"/>
  <c r="V41" i="14"/>
  <c r="AD41" i="14" s="1"/>
  <c r="AH41" i="14" s="1"/>
  <c r="AL41" i="14" s="1"/>
  <c r="W41" i="14"/>
  <c r="AE41" i="14" s="1"/>
  <c r="AI41" i="14" s="1"/>
  <c r="AM41" i="14" s="1"/>
  <c r="X41" i="14"/>
  <c r="Y41" i="14"/>
  <c r="V42" i="14"/>
  <c r="AD42" i="14" s="1"/>
  <c r="AH42" i="14" s="1"/>
  <c r="AL42" i="14" s="1"/>
  <c r="W42" i="14"/>
  <c r="AE42" i="14" s="1"/>
  <c r="AI42" i="14" s="1"/>
  <c r="AM42" i="14" s="1"/>
  <c r="X42" i="14"/>
  <c r="Y42" i="14"/>
  <c r="V43" i="14"/>
  <c r="AD43" i="14" s="1"/>
  <c r="AH43" i="14" s="1"/>
  <c r="AL43" i="14" s="1"/>
  <c r="W43" i="14"/>
  <c r="AE43" i="14" s="1"/>
  <c r="AI43" i="14" s="1"/>
  <c r="AM43" i="14" s="1"/>
  <c r="X43" i="14"/>
  <c r="Y43" i="14"/>
  <c r="V44" i="14"/>
  <c r="AD44" i="14" s="1"/>
  <c r="AH44" i="14" s="1"/>
  <c r="AL44" i="14" s="1"/>
  <c r="W44" i="14"/>
  <c r="AE44" i="14" s="1"/>
  <c r="AI44" i="14" s="1"/>
  <c r="AM44" i="14" s="1"/>
  <c r="X44" i="14"/>
  <c r="Y44" i="14"/>
  <c r="V45" i="14"/>
  <c r="AD45" i="14" s="1"/>
  <c r="AH45" i="14" s="1"/>
  <c r="AL45" i="14" s="1"/>
  <c r="W45" i="14"/>
  <c r="AE45" i="14" s="1"/>
  <c r="AI45" i="14" s="1"/>
  <c r="AM45" i="14" s="1"/>
  <c r="X45" i="14"/>
  <c r="Y45" i="14"/>
  <c r="V46" i="14"/>
  <c r="AD46" i="14" s="1"/>
  <c r="AH46" i="14" s="1"/>
  <c r="AL46" i="14" s="1"/>
  <c r="W46" i="14"/>
  <c r="AE46" i="14" s="1"/>
  <c r="AI46" i="14" s="1"/>
  <c r="AM46" i="14" s="1"/>
  <c r="X46" i="14"/>
  <c r="Y46" i="14"/>
  <c r="V47" i="14"/>
  <c r="AD47" i="14" s="1"/>
  <c r="AH47" i="14" s="1"/>
  <c r="AL47" i="14" s="1"/>
  <c r="W47" i="14"/>
  <c r="AE47" i="14" s="1"/>
  <c r="AI47" i="14" s="1"/>
  <c r="AM47" i="14" s="1"/>
  <c r="X47" i="14"/>
  <c r="Y47" i="14"/>
  <c r="V48" i="14"/>
  <c r="AD48" i="14" s="1"/>
  <c r="AH48" i="14" s="1"/>
  <c r="AL48" i="14" s="1"/>
  <c r="W48" i="14"/>
  <c r="AE48" i="14" s="1"/>
  <c r="AI48" i="14" s="1"/>
  <c r="AM48" i="14" s="1"/>
  <c r="X48" i="14"/>
  <c r="Y48" i="14"/>
  <c r="V49" i="14"/>
  <c r="AD49" i="14" s="1"/>
  <c r="AH49" i="14" s="1"/>
  <c r="AL49" i="14" s="1"/>
  <c r="W49" i="14"/>
  <c r="AE49" i="14" s="1"/>
  <c r="AI49" i="14" s="1"/>
  <c r="AM49" i="14" s="1"/>
  <c r="X49" i="14"/>
  <c r="Y49" i="14"/>
  <c r="V50" i="14"/>
  <c r="AD50" i="14" s="1"/>
  <c r="AH50" i="14" s="1"/>
  <c r="AL50" i="14" s="1"/>
  <c r="W50" i="14"/>
  <c r="AE50" i="14" s="1"/>
  <c r="AI50" i="14" s="1"/>
  <c r="AM50" i="14" s="1"/>
  <c r="X50" i="14"/>
  <c r="Y50" i="14"/>
  <c r="V51" i="14"/>
  <c r="AD51" i="14" s="1"/>
  <c r="AH51" i="14" s="1"/>
  <c r="AL51" i="14" s="1"/>
  <c r="W51" i="14"/>
  <c r="AE51" i="14" s="1"/>
  <c r="AI51" i="14" s="1"/>
  <c r="AM51" i="14" s="1"/>
  <c r="X51" i="14"/>
  <c r="Y51" i="14"/>
  <c r="V52" i="14"/>
  <c r="AD52" i="14" s="1"/>
  <c r="AH52" i="14" s="1"/>
  <c r="AL52" i="14" s="1"/>
  <c r="W52" i="14"/>
  <c r="AE52" i="14" s="1"/>
  <c r="AI52" i="14" s="1"/>
  <c r="AM52" i="14" s="1"/>
  <c r="X52" i="14"/>
  <c r="Y52" i="14"/>
  <c r="V53" i="14"/>
  <c r="AD53" i="14" s="1"/>
  <c r="AH53" i="14" s="1"/>
  <c r="AL53" i="14" s="1"/>
  <c r="W53" i="14"/>
  <c r="AE53" i="14" s="1"/>
  <c r="AI53" i="14" s="1"/>
  <c r="AM53" i="14" s="1"/>
  <c r="X53" i="14"/>
  <c r="Y53" i="14"/>
  <c r="V54" i="14"/>
  <c r="AD54" i="14" s="1"/>
  <c r="AH54" i="14" s="1"/>
  <c r="AL54" i="14" s="1"/>
  <c r="W54" i="14"/>
  <c r="AE54" i="14" s="1"/>
  <c r="AI54" i="14" s="1"/>
  <c r="AM54" i="14" s="1"/>
  <c r="X54" i="14"/>
  <c r="Y54" i="14"/>
  <c r="V55" i="14"/>
  <c r="AD55" i="14" s="1"/>
  <c r="AH55" i="14" s="1"/>
  <c r="AL55" i="14" s="1"/>
  <c r="W55" i="14"/>
  <c r="AE55" i="14" s="1"/>
  <c r="AI55" i="14" s="1"/>
  <c r="AM55" i="14" s="1"/>
  <c r="X55" i="14"/>
  <c r="Y55" i="14"/>
  <c r="V56" i="14"/>
  <c r="AD56" i="14" s="1"/>
  <c r="AH56" i="14" s="1"/>
  <c r="AL56" i="14" s="1"/>
  <c r="W56" i="14"/>
  <c r="AE56" i="14" s="1"/>
  <c r="AI56" i="14" s="1"/>
  <c r="AM56" i="14" s="1"/>
  <c r="X56" i="14"/>
  <c r="Y56" i="14"/>
  <c r="V57" i="14"/>
  <c r="AD57" i="14" s="1"/>
  <c r="AH57" i="14" s="1"/>
  <c r="AL57" i="14" s="1"/>
  <c r="W57" i="14"/>
  <c r="AE57" i="14" s="1"/>
  <c r="AI57" i="14" s="1"/>
  <c r="AM57" i="14" s="1"/>
  <c r="X57" i="14"/>
  <c r="Y57" i="14"/>
  <c r="V58" i="14"/>
  <c r="AD58" i="14" s="1"/>
  <c r="AH58" i="14" s="1"/>
  <c r="AL58" i="14" s="1"/>
  <c r="W58" i="14"/>
  <c r="AE58" i="14" s="1"/>
  <c r="AI58" i="14" s="1"/>
  <c r="AM58" i="14" s="1"/>
  <c r="X58" i="14"/>
  <c r="Y58" i="14"/>
  <c r="V59" i="14"/>
  <c r="AD59" i="14" s="1"/>
  <c r="AH59" i="14" s="1"/>
  <c r="AL59" i="14" s="1"/>
  <c r="W59" i="14"/>
  <c r="AE59" i="14" s="1"/>
  <c r="AI59" i="14" s="1"/>
  <c r="AM59" i="14" s="1"/>
  <c r="X59" i="14"/>
  <c r="Y59" i="14"/>
  <c r="V60" i="14"/>
  <c r="AD60" i="14" s="1"/>
  <c r="AH60" i="14" s="1"/>
  <c r="AL60" i="14" s="1"/>
  <c r="W60" i="14"/>
  <c r="AE60" i="14" s="1"/>
  <c r="AI60" i="14" s="1"/>
  <c r="AM60" i="14" s="1"/>
  <c r="X60" i="14"/>
  <c r="Y60" i="14"/>
  <c r="V61" i="14"/>
  <c r="AD61" i="14" s="1"/>
  <c r="AH61" i="14" s="1"/>
  <c r="AL61" i="14" s="1"/>
  <c r="W61" i="14"/>
  <c r="AE61" i="14" s="1"/>
  <c r="AI61" i="14" s="1"/>
  <c r="AM61" i="14" s="1"/>
  <c r="X61" i="14"/>
  <c r="Y61" i="14"/>
  <c r="V62" i="14"/>
  <c r="AD62" i="14" s="1"/>
  <c r="AH62" i="14" s="1"/>
  <c r="AL62" i="14" s="1"/>
  <c r="W62" i="14"/>
  <c r="AE62" i="14" s="1"/>
  <c r="AI62" i="14" s="1"/>
  <c r="AM62" i="14" s="1"/>
  <c r="X62" i="14"/>
  <c r="Y62" i="14"/>
  <c r="V63" i="14"/>
  <c r="AD63" i="14" s="1"/>
  <c r="AH63" i="14" s="1"/>
  <c r="AL63" i="14" s="1"/>
  <c r="W63" i="14"/>
  <c r="AE63" i="14" s="1"/>
  <c r="AI63" i="14" s="1"/>
  <c r="AM63" i="14" s="1"/>
  <c r="X63" i="14"/>
  <c r="Y63" i="14"/>
  <c r="V64" i="14"/>
  <c r="AD64" i="14" s="1"/>
  <c r="AH64" i="14" s="1"/>
  <c r="AL64" i="14" s="1"/>
  <c r="W64" i="14"/>
  <c r="AE64" i="14" s="1"/>
  <c r="AI64" i="14" s="1"/>
  <c r="AM64" i="14" s="1"/>
  <c r="X64" i="14"/>
  <c r="Y64" i="14"/>
  <c r="V65" i="14"/>
  <c r="AD65" i="14" s="1"/>
  <c r="AH65" i="14" s="1"/>
  <c r="AL65" i="14" s="1"/>
  <c r="W65" i="14"/>
  <c r="AE65" i="14" s="1"/>
  <c r="AI65" i="14" s="1"/>
  <c r="AM65" i="14" s="1"/>
  <c r="X65" i="14"/>
  <c r="Y65" i="14"/>
  <c r="V66" i="14"/>
  <c r="AD66" i="14" s="1"/>
  <c r="AH66" i="14" s="1"/>
  <c r="AL66" i="14" s="1"/>
  <c r="W66" i="14"/>
  <c r="AE66" i="14" s="1"/>
  <c r="AI66" i="14" s="1"/>
  <c r="AM66" i="14" s="1"/>
  <c r="X66" i="14"/>
  <c r="Y66" i="14"/>
  <c r="V67" i="14"/>
  <c r="AD67" i="14" s="1"/>
  <c r="AH67" i="14" s="1"/>
  <c r="AL67" i="14" s="1"/>
  <c r="W67" i="14"/>
  <c r="AE67" i="14" s="1"/>
  <c r="AI67" i="14" s="1"/>
  <c r="AM67" i="14" s="1"/>
  <c r="X67" i="14"/>
  <c r="Y67" i="14"/>
  <c r="V68" i="14"/>
  <c r="AD68" i="14" s="1"/>
  <c r="AH68" i="14" s="1"/>
  <c r="AL68" i="14" s="1"/>
  <c r="W68" i="14"/>
  <c r="AE68" i="14" s="1"/>
  <c r="AI68" i="14" s="1"/>
  <c r="AM68" i="14" s="1"/>
  <c r="X68" i="14"/>
  <c r="Y68" i="14"/>
  <c r="V69" i="14"/>
  <c r="AD69" i="14" s="1"/>
  <c r="AH69" i="14" s="1"/>
  <c r="AL69" i="14" s="1"/>
  <c r="W69" i="14"/>
  <c r="AE69" i="14" s="1"/>
  <c r="AI69" i="14" s="1"/>
  <c r="AM69" i="14" s="1"/>
  <c r="X69" i="14"/>
  <c r="Y69" i="14"/>
  <c r="V70" i="14"/>
  <c r="AD70" i="14" s="1"/>
  <c r="AH70" i="14" s="1"/>
  <c r="AL70" i="14" s="1"/>
  <c r="W70" i="14"/>
  <c r="AE70" i="14" s="1"/>
  <c r="AI70" i="14" s="1"/>
  <c r="AM70" i="14" s="1"/>
  <c r="X70" i="14"/>
  <c r="Y70" i="14"/>
  <c r="V71" i="14"/>
  <c r="AD71" i="14" s="1"/>
  <c r="AH71" i="14" s="1"/>
  <c r="AL71" i="14" s="1"/>
  <c r="W71" i="14"/>
  <c r="AE71" i="14" s="1"/>
  <c r="AI71" i="14" s="1"/>
  <c r="AM71" i="14" s="1"/>
  <c r="X71" i="14"/>
  <c r="Y71" i="14"/>
  <c r="V72" i="14"/>
  <c r="AD72" i="14" s="1"/>
  <c r="AH72" i="14" s="1"/>
  <c r="AL72" i="14" s="1"/>
  <c r="W72" i="14"/>
  <c r="AE72" i="14" s="1"/>
  <c r="AI72" i="14" s="1"/>
  <c r="AM72" i="14" s="1"/>
  <c r="X72" i="14"/>
  <c r="Y72" i="14"/>
  <c r="V73" i="14"/>
  <c r="AD73" i="14" s="1"/>
  <c r="AH73" i="14" s="1"/>
  <c r="AL73" i="14" s="1"/>
  <c r="W73" i="14"/>
  <c r="AE73" i="14" s="1"/>
  <c r="AI73" i="14" s="1"/>
  <c r="AM73" i="14" s="1"/>
  <c r="X73" i="14"/>
  <c r="Y73" i="14"/>
  <c r="V74" i="14"/>
  <c r="AD74" i="14" s="1"/>
  <c r="AH74" i="14" s="1"/>
  <c r="AL74" i="14" s="1"/>
  <c r="W74" i="14"/>
  <c r="AE74" i="14" s="1"/>
  <c r="AI74" i="14" s="1"/>
  <c r="AM74" i="14" s="1"/>
  <c r="X74" i="14"/>
  <c r="Y74" i="14"/>
  <c r="V75" i="14"/>
  <c r="AD75" i="14" s="1"/>
  <c r="AH75" i="14" s="1"/>
  <c r="AL75" i="14" s="1"/>
  <c r="W75" i="14"/>
  <c r="AE75" i="14" s="1"/>
  <c r="AI75" i="14" s="1"/>
  <c r="AM75" i="14" s="1"/>
  <c r="X75" i="14"/>
  <c r="Y75" i="14"/>
  <c r="V76" i="14"/>
  <c r="AD76" i="14" s="1"/>
  <c r="AH76" i="14" s="1"/>
  <c r="AL76" i="14" s="1"/>
  <c r="W76" i="14"/>
  <c r="AE76" i="14" s="1"/>
  <c r="AI76" i="14" s="1"/>
  <c r="AM76" i="14" s="1"/>
  <c r="X76" i="14"/>
  <c r="Y76" i="14"/>
  <c r="V77" i="14"/>
  <c r="AD77" i="14" s="1"/>
  <c r="AH77" i="14" s="1"/>
  <c r="AL77" i="14" s="1"/>
  <c r="W77" i="14"/>
  <c r="AE77" i="14" s="1"/>
  <c r="AI77" i="14" s="1"/>
  <c r="AM77" i="14" s="1"/>
  <c r="X77" i="14"/>
  <c r="Y77" i="14"/>
  <c r="V78" i="14"/>
  <c r="AD78" i="14" s="1"/>
  <c r="AH78" i="14" s="1"/>
  <c r="AL78" i="14" s="1"/>
  <c r="W78" i="14"/>
  <c r="AE78" i="14" s="1"/>
  <c r="AI78" i="14" s="1"/>
  <c r="AM78" i="14" s="1"/>
  <c r="X78" i="14"/>
  <c r="Y78" i="14"/>
  <c r="V79" i="14"/>
  <c r="AD79" i="14" s="1"/>
  <c r="AH79" i="14" s="1"/>
  <c r="AL79" i="14" s="1"/>
  <c r="W79" i="14"/>
  <c r="AE79" i="14" s="1"/>
  <c r="AI79" i="14" s="1"/>
  <c r="AM79" i="14" s="1"/>
  <c r="X79" i="14"/>
  <c r="Y79" i="14"/>
  <c r="V80" i="14"/>
  <c r="AD80" i="14" s="1"/>
  <c r="AH80" i="14" s="1"/>
  <c r="AL80" i="14" s="1"/>
  <c r="W80" i="14"/>
  <c r="AE80" i="14" s="1"/>
  <c r="AI80" i="14" s="1"/>
  <c r="AM80" i="14" s="1"/>
  <c r="X80" i="14"/>
  <c r="Y80" i="14"/>
  <c r="V81" i="14"/>
  <c r="AD81" i="14" s="1"/>
  <c r="AH81" i="14" s="1"/>
  <c r="AL81" i="14" s="1"/>
  <c r="W81" i="14"/>
  <c r="AE81" i="14" s="1"/>
  <c r="AI81" i="14" s="1"/>
  <c r="AM81" i="14" s="1"/>
  <c r="X81" i="14"/>
  <c r="Y81" i="14"/>
  <c r="V82" i="14"/>
  <c r="AD82" i="14" s="1"/>
  <c r="AH82" i="14" s="1"/>
  <c r="AL82" i="14" s="1"/>
  <c r="W82" i="14"/>
  <c r="AE82" i="14" s="1"/>
  <c r="AI82" i="14" s="1"/>
  <c r="AM82" i="14" s="1"/>
  <c r="X82" i="14"/>
  <c r="Y82" i="14"/>
  <c r="V83" i="14"/>
  <c r="AD83" i="14" s="1"/>
  <c r="AH83" i="14" s="1"/>
  <c r="AL83" i="14" s="1"/>
  <c r="W83" i="14"/>
  <c r="AE83" i="14" s="1"/>
  <c r="AI83" i="14" s="1"/>
  <c r="AM83" i="14" s="1"/>
  <c r="X83" i="14"/>
  <c r="Y83" i="14"/>
  <c r="V84" i="14"/>
  <c r="AD84" i="14" s="1"/>
  <c r="AH84" i="14" s="1"/>
  <c r="AL84" i="14" s="1"/>
  <c r="W84" i="14"/>
  <c r="AE84" i="14" s="1"/>
  <c r="AI84" i="14" s="1"/>
  <c r="AM84" i="14" s="1"/>
  <c r="X84" i="14"/>
  <c r="Y84" i="14"/>
  <c r="V85" i="14"/>
  <c r="AD85" i="14" s="1"/>
  <c r="AH85" i="14" s="1"/>
  <c r="AL85" i="14" s="1"/>
  <c r="W85" i="14"/>
  <c r="AE85" i="14" s="1"/>
  <c r="AI85" i="14" s="1"/>
  <c r="AM85" i="14" s="1"/>
  <c r="X85" i="14"/>
  <c r="Y85" i="14"/>
  <c r="V86" i="14"/>
  <c r="AD86" i="14" s="1"/>
  <c r="AH86" i="14" s="1"/>
  <c r="AL86" i="14" s="1"/>
  <c r="W86" i="14"/>
  <c r="AE86" i="14" s="1"/>
  <c r="AI86" i="14" s="1"/>
  <c r="AM86" i="14" s="1"/>
  <c r="X86" i="14"/>
  <c r="Y86" i="14"/>
  <c r="V87" i="14"/>
  <c r="AD87" i="14" s="1"/>
  <c r="AH87" i="14" s="1"/>
  <c r="AL87" i="14" s="1"/>
  <c r="W87" i="14"/>
  <c r="AE87" i="14" s="1"/>
  <c r="AI87" i="14" s="1"/>
  <c r="AM87" i="14" s="1"/>
  <c r="X87" i="14"/>
  <c r="Y87" i="14"/>
  <c r="V88" i="14"/>
  <c r="AD88" i="14" s="1"/>
  <c r="AH88" i="14" s="1"/>
  <c r="AL88" i="14" s="1"/>
  <c r="W88" i="14"/>
  <c r="AE88" i="14" s="1"/>
  <c r="AI88" i="14" s="1"/>
  <c r="AM88" i="14" s="1"/>
  <c r="X88" i="14"/>
  <c r="Y88" i="14"/>
  <c r="V89" i="14"/>
  <c r="AD89" i="14" s="1"/>
  <c r="AH89" i="14" s="1"/>
  <c r="AL89" i="14" s="1"/>
  <c r="W89" i="14"/>
  <c r="AE89" i="14" s="1"/>
  <c r="AI89" i="14" s="1"/>
  <c r="AM89" i="14" s="1"/>
  <c r="X89" i="14"/>
  <c r="Y89" i="14"/>
  <c r="V90" i="14"/>
  <c r="AD90" i="14" s="1"/>
  <c r="AH90" i="14" s="1"/>
  <c r="AL90" i="14" s="1"/>
  <c r="W90" i="14"/>
  <c r="AE90" i="14" s="1"/>
  <c r="AI90" i="14" s="1"/>
  <c r="AM90" i="14" s="1"/>
  <c r="X90" i="14"/>
  <c r="Y90" i="14"/>
  <c r="V91" i="14"/>
  <c r="AD91" i="14" s="1"/>
  <c r="AH91" i="14" s="1"/>
  <c r="AL91" i="14" s="1"/>
  <c r="W91" i="14"/>
  <c r="AE91" i="14" s="1"/>
  <c r="AI91" i="14" s="1"/>
  <c r="AM91" i="14" s="1"/>
  <c r="X91" i="14"/>
  <c r="Y91" i="14"/>
  <c r="V92" i="14"/>
  <c r="AD92" i="14" s="1"/>
  <c r="AH92" i="14" s="1"/>
  <c r="AL92" i="14" s="1"/>
  <c r="W92" i="14"/>
  <c r="AE92" i="14" s="1"/>
  <c r="AI92" i="14" s="1"/>
  <c r="AM92" i="14" s="1"/>
  <c r="X92" i="14"/>
  <c r="Y92" i="14"/>
  <c r="V93" i="14"/>
  <c r="AD93" i="14" s="1"/>
  <c r="AH93" i="14" s="1"/>
  <c r="AL93" i="14" s="1"/>
  <c r="W93" i="14"/>
  <c r="AE93" i="14" s="1"/>
  <c r="AI93" i="14" s="1"/>
  <c r="AM93" i="14" s="1"/>
  <c r="X93" i="14"/>
  <c r="Y93" i="14"/>
  <c r="V94" i="14"/>
  <c r="AD94" i="14" s="1"/>
  <c r="AH94" i="14" s="1"/>
  <c r="AL94" i="14" s="1"/>
  <c r="W94" i="14"/>
  <c r="AE94" i="14" s="1"/>
  <c r="AI94" i="14" s="1"/>
  <c r="AM94" i="14" s="1"/>
  <c r="X94" i="14"/>
  <c r="Y94" i="14"/>
  <c r="V95" i="14"/>
  <c r="AD95" i="14" s="1"/>
  <c r="AH95" i="14" s="1"/>
  <c r="AL95" i="14" s="1"/>
  <c r="W95" i="14"/>
  <c r="AE95" i="14" s="1"/>
  <c r="AI95" i="14" s="1"/>
  <c r="AM95" i="14" s="1"/>
  <c r="X95" i="14"/>
  <c r="Y95" i="14"/>
  <c r="V96" i="14"/>
  <c r="AD96" i="14" s="1"/>
  <c r="AH96" i="14" s="1"/>
  <c r="AL96" i="14" s="1"/>
  <c r="W96" i="14"/>
  <c r="AE96" i="14" s="1"/>
  <c r="AI96" i="14" s="1"/>
  <c r="AM96" i="14" s="1"/>
  <c r="X96" i="14"/>
  <c r="Y96" i="14"/>
  <c r="V97" i="14"/>
  <c r="AD97" i="14" s="1"/>
  <c r="AH97" i="14" s="1"/>
  <c r="AL97" i="14" s="1"/>
  <c r="W97" i="14"/>
  <c r="AE97" i="14" s="1"/>
  <c r="AI97" i="14" s="1"/>
  <c r="AM97" i="14" s="1"/>
  <c r="X97" i="14"/>
  <c r="Y97" i="14"/>
  <c r="V98" i="14"/>
  <c r="AD98" i="14" s="1"/>
  <c r="AH98" i="14" s="1"/>
  <c r="AL98" i="14" s="1"/>
  <c r="W98" i="14"/>
  <c r="AE98" i="14" s="1"/>
  <c r="AI98" i="14" s="1"/>
  <c r="AM98" i="14" s="1"/>
  <c r="X98" i="14"/>
  <c r="Y98" i="14"/>
  <c r="V99" i="14"/>
  <c r="AD99" i="14" s="1"/>
  <c r="AH99" i="14" s="1"/>
  <c r="AL99" i="14" s="1"/>
  <c r="W99" i="14"/>
  <c r="AE99" i="14" s="1"/>
  <c r="AI99" i="14" s="1"/>
  <c r="AM99" i="14" s="1"/>
  <c r="X99" i="14"/>
  <c r="Y99" i="14"/>
  <c r="V100" i="14"/>
  <c r="AD100" i="14" s="1"/>
  <c r="AH100" i="14" s="1"/>
  <c r="AL100" i="14" s="1"/>
  <c r="W100" i="14"/>
  <c r="AE100" i="14" s="1"/>
  <c r="AI100" i="14" s="1"/>
  <c r="AM100" i="14" s="1"/>
  <c r="X100" i="14"/>
  <c r="Y100" i="14"/>
  <c r="V101" i="14"/>
  <c r="AD101" i="14" s="1"/>
  <c r="AH101" i="14" s="1"/>
  <c r="AL101" i="14" s="1"/>
  <c r="W101" i="14"/>
  <c r="AE101" i="14" s="1"/>
  <c r="AI101" i="14" s="1"/>
  <c r="AM101" i="14" s="1"/>
  <c r="X101" i="14"/>
  <c r="Y101" i="14"/>
  <c r="V102" i="14"/>
  <c r="AD102" i="14" s="1"/>
  <c r="AH102" i="14" s="1"/>
  <c r="AL102" i="14" s="1"/>
  <c r="W102" i="14"/>
  <c r="AE102" i="14" s="1"/>
  <c r="AI102" i="14" s="1"/>
  <c r="AM102" i="14" s="1"/>
  <c r="X102" i="14"/>
  <c r="Y102" i="14"/>
  <c r="V103" i="14"/>
  <c r="AD103" i="14" s="1"/>
  <c r="AH103" i="14" s="1"/>
  <c r="AL103" i="14" s="1"/>
  <c r="W103" i="14"/>
  <c r="AE103" i="14" s="1"/>
  <c r="AI103" i="14" s="1"/>
  <c r="AM103" i="14" s="1"/>
  <c r="X103" i="14"/>
  <c r="Y103" i="14"/>
  <c r="V104" i="14"/>
  <c r="AD104" i="14" s="1"/>
  <c r="AH104" i="14" s="1"/>
  <c r="AL104" i="14" s="1"/>
  <c r="W104" i="14"/>
  <c r="AE104" i="14" s="1"/>
  <c r="AI104" i="14" s="1"/>
  <c r="AM104" i="14" s="1"/>
  <c r="X104" i="14"/>
  <c r="Y104" i="14"/>
  <c r="V105" i="14"/>
  <c r="AD105" i="14" s="1"/>
  <c r="AH105" i="14" s="1"/>
  <c r="AL105" i="14" s="1"/>
  <c r="W105" i="14"/>
  <c r="AE105" i="14" s="1"/>
  <c r="AI105" i="14" s="1"/>
  <c r="AM105" i="14" s="1"/>
  <c r="X105" i="14"/>
  <c r="Y105" i="14"/>
  <c r="V106" i="14"/>
  <c r="AD106" i="14" s="1"/>
  <c r="AH106" i="14" s="1"/>
  <c r="AL106" i="14" s="1"/>
  <c r="W106" i="14"/>
  <c r="AE106" i="14" s="1"/>
  <c r="AI106" i="14" s="1"/>
  <c r="AM106" i="14" s="1"/>
  <c r="X106" i="14"/>
  <c r="Y106" i="14"/>
  <c r="Z3" i="4"/>
  <c r="AA3" i="4"/>
  <c r="AB3" i="4"/>
  <c r="AC3" i="4"/>
  <c r="AD3" i="4"/>
  <c r="AE3" i="4"/>
  <c r="AF3" i="4"/>
  <c r="AG3" i="4"/>
  <c r="AH3" i="4"/>
  <c r="AI3" i="4"/>
  <c r="AJ3" i="4"/>
  <c r="AK3" i="4"/>
  <c r="AL3" i="4"/>
  <c r="Z8" i="4"/>
  <c r="AB8" i="4"/>
  <c r="AC8" i="4"/>
  <c r="AF8" i="4"/>
  <c r="AH8" i="4"/>
  <c r="AI8" i="4"/>
  <c r="AK8" i="4"/>
  <c r="AL8" i="4"/>
  <c r="Z9" i="4"/>
  <c r="AA9" i="4"/>
  <c r="AB9" i="4"/>
  <c r="AC9" i="4"/>
  <c r="AD9" i="4"/>
  <c r="AE9" i="4"/>
  <c r="AF9" i="4"/>
  <c r="AG9" i="4"/>
  <c r="AH9" i="4"/>
  <c r="AI9" i="4"/>
  <c r="AJ9" i="4"/>
  <c r="AK9" i="4"/>
  <c r="AL9" i="4"/>
  <c r="Z10" i="4"/>
  <c r="AA10" i="4"/>
  <c r="AB10" i="4"/>
  <c r="AC10" i="4"/>
  <c r="AD10" i="4"/>
  <c r="AE10" i="4"/>
  <c r="AF10" i="4"/>
  <c r="AG10" i="4"/>
  <c r="AH10" i="4"/>
  <c r="AI10" i="4"/>
  <c r="AJ10" i="4"/>
  <c r="AK10" i="4"/>
  <c r="AL10" i="4"/>
  <c r="Z11" i="4"/>
  <c r="AA11" i="4"/>
  <c r="AB11" i="4"/>
  <c r="AC11" i="4"/>
  <c r="AD11" i="4"/>
  <c r="AE11" i="4"/>
  <c r="AF11" i="4"/>
  <c r="AG11" i="4"/>
  <c r="AH11" i="4"/>
  <c r="AI11" i="4"/>
  <c r="AJ11" i="4"/>
  <c r="AK11" i="4"/>
  <c r="AL11" i="4"/>
  <c r="M3" i="4"/>
  <c r="N3" i="4"/>
  <c r="O3" i="4"/>
  <c r="P3" i="4"/>
  <c r="Q3" i="4"/>
  <c r="R3" i="4"/>
  <c r="S3" i="4"/>
  <c r="T3" i="4"/>
  <c r="U3" i="4"/>
  <c r="V3" i="4"/>
  <c r="W3" i="4"/>
  <c r="X3" i="4"/>
  <c r="Y3" i="4"/>
  <c r="P8" i="4"/>
  <c r="Q8" i="4"/>
  <c r="T8" i="4"/>
  <c r="V8" i="4"/>
  <c r="Y8" i="4"/>
  <c r="M9" i="4"/>
  <c r="N9" i="4"/>
  <c r="O9" i="4"/>
  <c r="P9" i="4"/>
  <c r="Q9" i="4"/>
  <c r="R9" i="4"/>
  <c r="S9" i="4"/>
  <c r="T9" i="4"/>
  <c r="U9" i="4"/>
  <c r="V9" i="4"/>
  <c r="W9" i="4"/>
  <c r="X9" i="4"/>
  <c r="Y9" i="4"/>
  <c r="M10" i="4"/>
  <c r="N10" i="4"/>
  <c r="O10" i="4"/>
  <c r="P10" i="4"/>
  <c r="Q10" i="4"/>
  <c r="R10" i="4"/>
  <c r="S10" i="4"/>
  <c r="T10" i="4"/>
  <c r="U10" i="4"/>
  <c r="V10" i="4"/>
  <c r="W10" i="4"/>
  <c r="X10" i="4"/>
  <c r="Y10" i="4"/>
  <c r="M11" i="4"/>
  <c r="N11" i="4"/>
  <c r="O11" i="4"/>
  <c r="P11" i="4"/>
  <c r="Q11" i="4"/>
  <c r="R11" i="4"/>
  <c r="S11" i="4"/>
  <c r="T11" i="4"/>
  <c r="U11" i="4"/>
  <c r="V11" i="4"/>
  <c r="W11" i="4"/>
  <c r="X11" i="4"/>
  <c r="Y11" i="4"/>
  <c r="BB51" i="17" l="1"/>
  <c r="BC51" i="17"/>
  <c r="BD51" i="17"/>
  <c r="BE51" i="17"/>
  <c r="AH21" i="14"/>
  <c r="AH20" i="14"/>
  <c r="AH19" i="14"/>
  <c r="AH18" i="14"/>
  <c r="AH17" i="14"/>
  <c r="AH16" i="14"/>
  <c r="AH15" i="14"/>
  <c r="AH14" i="14"/>
  <c r="AH13" i="14"/>
  <c r="AH12" i="14"/>
  <c r="AH11" i="14"/>
  <c r="AH10" i="14"/>
  <c r="AH9" i="14"/>
  <c r="AH8" i="14"/>
  <c r="V107" i="14"/>
  <c r="AD7" i="14"/>
  <c r="AI12" i="4"/>
  <c r="AI13" i="4" s="1"/>
  <c r="AK12" i="4"/>
  <c r="AK13" i="4" s="1"/>
  <c r="AC12" i="4"/>
  <c r="AC13" i="4" s="1"/>
  <c r="AL12" i="4"/>
  <c r="AL13" i="4" s="1"/>
  <c r="AH12" i="4"/>
  <c r="AH13" i="4" s="1"/>
  <c r="Z12" i="4"/>
  <c r="Z13" i="4" s="1"/>
  <c r="AF12" i="4"/>
  <c r="AF13" i="4" s="1"/>
  <c r="AB12" i="4"/>
  <c r="AB13" i="4" s="1"/>
  <c r="T12" i="4"/>
  <c r="T13" i="4" s="1"/>
  <c r="Y12" i="4"/>
  <c r="Y13" i="4" s="1"/>
  <c r="Q12" i="4"/>
  <c r="Q13" i="4" s="1"/>
  <c r="P12" i="4"/>
  <c r="P13" i="4" s="1"/>
  <c r="V12" i="4"/>
  <c r="V13" i="4" s="1"/>
  <c r="Z13" i="17"/>
  <c r="Z14" i="17" s="1"/>
  <c r="AB13" i="17"/>
  <c r="AB14" i="17" s="1"/>
  <c r="AC13" i="17"/>
  <c r="AC14" i="17" s="1"/>
  <c r="AF13" i="17"/>
  <c r="AF14" i="17" s="1"/>
  <c r="AH13" i="17"/>
  <c r="AH14" i="17" s="1"/>
  <c r="AI13" i="17"/>
  <c r="AI14" i="17" s="1"/>
  <c r="AK13" i="17"/>
  <c r="AK14" i="17" s="1"/>
  <c r="AL13" i="17"/>
  <c r="AL14" i="17" s="1"/>
  <c r="AU9" i="14"/>
  <c r="AV9" i="14" s="1"/>
  <c r="AA1" i="18"/>
  <c r="AB1" i="18" s="1"/>
  <c r="AX44" i="17" s="1"/>
  <c r="AS1" i="14"/>
  <c r="AT1" i="14" s="1"/>
  <c r="AA2" i="18"/>
  <c r="AB2" i="18" s="1"/>
  <c r="AX45" i="17" s="1"/>
  <c r="AC2" i="18"/>
  <c r="AD2" i="18" s="1"/>
  <c r="AY45" i="17" s="1"/>
  <c r="AS2" i="14"/>
  <c r="AT2" i="14" s="1"/>
  <c r="AZ45" i="17" s="1"/>
  <c r="AU2" i="14"/>
  <c r="AV2" i="14" s="1"/>
  <c r="AA3" i="18"/>
  <c r="AB3" i="18" s="1"/>
  <c r="AX46" i="17" s="1"/>
  <c r="AC3" i="18"/>
  <c r="AD3" i="18" s="1"/>
  <c r="AY46" i="17" s="1"/>
  <c r="AS3" i="14"/>
  <c r="AT3" i="14" s="1"/>
  <c r="AZ46" i="17" s="1"/>
  <c r="AU3" i="14"/>
  <c r="AV3" i="14" s="1"/>
  <c r="AA4" i="18"/>
  <c r="AB4" i="18" s="1"/>
  <c r="AX47" i="17" s="1"/>
  <c r="AC4" i="18"/>
  <c r="AD4" i="18" s="1"/>
  <c r="AY47" i="17" s="1"/>
  <c r="AS4" i="14"/>
  <c r="AT4" i="14" s="1"/>
  <c r="AZ47" i="17" s="1"/>
  <c r="AU4" i="14"/>
  <c r="AV4" i="14" s="1"/>
  <c r="AA5" i="18"/>
  <c r="AB5" i="18" s="1"/>
  <c r="AX48" i="17" s="1"/>
  <c r="AC5" i="18"/>
  <c r="AD5" i="18" s="1"/>
  <c r="AY48" i="17" s="1"/>
  <c r="AS5" i="14"/>
  <c r="AT5" i="14" s="1"/>
  <c r="AZ48" i="17" s="1"/>
  <c r="AU5" i="14"/>
  <c r="AV5" i="14" s="1"/>
  <c r="AX50" i="17"/>
  <c r="AY50" i="17"/>
  <c r="AS7" i="14"/>
  <c r="AT7" i="14" s="1"/>
  <c r="AZ50" i="17" s="1"/>
  <c r="AU7" i="14"/>
  <c r="AV7" i="14" s="1"/>
  <c r="AA8" i="18"/>
  <c r="AB8" i="18" s="1"/>
  <c r="AC8" i="18"/>
  <c r="AD8" i="18" s="1"/>
  <c r="AS8" i="14"/>
  <c r="AT8" i="14" s="1"/>
  <c r="AU8" i="14"/>
  <c r="AV8" i="14" s="1"/>
  <c r="Z55" i="17"/>
  <c r="AA55" i="17"/>
  <c r="AB55" i="17"/>
  <c r="AC55" i="17"/>
  <c r="AD55" i="17"/>
  <c r="AE55" i="17"/>
  <c r="AF55" i="17"/>
  <c r="AG55" i="17"/>
  <c r="AH55" i="17"/>
  <c r="AI55" i="17"/>
  <c r="AJ55" i="17"/>
  <c r="AK55" i="17"/>
  <c r="AL55" i="17"/>
  <c r="Z56" i="17"/>
  <c r="AA56" i="17"/>
  <c r="AB56" i="17"/>
  <c r="AC56" i="17"/>
  <c r="AD56" i="17"/>
  <c r="AE56" i="17"/>
  <c r="AF56" i="17"/>
  <c r="AG56" i="17"/>
  <c r="AH56" i="17"/>
  <c r="AI56" i="17"/>
  <c r="AJ56" i="17"/>
  <c r="AK56" i="17"/>
  <c r="AL56" i="17"/>
  <c r="Z57" i="17"/>
  <c r="AA57" i="17"/>
  <c r="AB57" i="17"/>
  <c r="AC57" i="17"/>
  <c r="AD57" i="17"/>
  <c r="AE57" i="17"/>
  <c r="AF57" i="17"/>
  <c r="AG57" i="17"/>
  <c r="AH57" i="17"/>
  <c r="AI57" i="17"/>
  <c r="AJ57" i="17"/>
  <c r="AK57" i="17"/>
  <c r="AL57" i="17"/>
  <c r="Z58" i="17"/>
  <c r="AA58" i="17"/>
  <c r="AB58" i="17"/>
  <c r="AC58" i="17"/>
  <c r="AD58" i="17"/>
  <c r="AE58" i="17"/>
  <c r="AF58" i="17"/>
  <c r="AG58" i="17"/>
  <c r="AH58" i="17"/>
  <c r="AI58" i="17"/>
  <c r="AJ58" i="17"/>
  <c r="AK58" i="17"/>
  <c r="AL58" i="17"/>
  <c r="Z59" i="17"/>
  <c r="AA59" i="17"/>
  <c r="AB59" i="17"/>
  <c r="AC59" i="17"/>
  <c r="AD59" i="17"/>
  <c r="AE59" i="17"/>
  <c r="AF59" i="17"/>
  <c r="AG59" i="17"/>
  <c r="AH59" i="17"/>
  <c r="AI59" i="17"/>
  <c r="AJ59" i="17"/>
  <c r="AK59" i="17"/>
  <c r="AL59" i="17"/>
  <c r="Z60" i="17"/>
  <c r="AA60" i="17"/>
  <c r="AB60" i="17"/>
  <c r="AC60" i="17"/>
  <c r="AD60" i="17"/>
  <c r="AE60" i="17"/>
  <c r="AF60" i="17"/>
  <c r="AG60" i="17"/>
  <c r="AH60" i="17"/>
  <c r="AI60" i="17"/>
  <c r="AJ60" i="17"/>
  <c r="AK60" i="17"/>
  <c r="AL60" i="17"/>
  <c r="Z61" i="17"/>
  <c r="AA61" i="17"/>
  <c r="AB61" i="17"/>
  <c r="AC61" i="17"/>
  <c r="AD61" i="17"/>
  <c r="AE61" i="17"/>
  <c r="AF61" i="17"/>
  <c r="AG61" i="17"/>
  <c r="AH61" i="17"/>
  <c r="AI61" i="17"/>
  <c r="AJ61" i="17"/>
  <c r="AK61" i="17"/>
  <c r="AL61" i="17"/>
  <c r="Z62" i="17"/>
  <c r="AA62" i="17"/>
  <c r="AB62" i="17"/>
  <c r="AC62" i="17"/>
  <c r="AD62" i="17"/>
  <c r="AE62" i="17"/>
  <c r="AF62" i="17"/>
  <c r="AG62" i="17"/>
  <c r="AH62" i="17"/>
  <c r="AI62" i="17"/>
  <c r="AJ62" i="17"/>
  <c r="AK62" i="17"/>
  <c r="AL62" i="17"/>
  <c r="Z63" i="17"/>
  <c r="AA63" i="17"/>
  <c r="AB63" i="17"/>
  <c r="AC63" i="17"/>
  <c r="AD63" i="17"/>
  <c r="AE63" i="17"/>
  <c r="AF63" i="17"/>
  <c r="AG63" i="17"/>
  <c r="AH63" i="17"/>
  <c r="AI63" i="17"/>
  <c r="AJ63" i="17"/>
  <c r="AK63" i="17"/>
  <c r="AL63" i="17"/>
  <c r="Z64" i="17"/>
  <c r="AA64" i="17"/>
  <c r="AB64" i="17"/>
  <c r="AC64" i="17"/>
  <c r="AD64" i="17"/>
  <c r="AE64" i="17"/>
  <c r="AF64" i="17"/>
  <c r="AG64" i="17"/>
  <c r="AH64" i="17"/>
  <c r="AI64" i="17"/>
  <c r="AJ64" i="17"/>
  <c r="AK64" i="17"/>
  <c r="AL64" i="17"/>
  <c r="Z65" i="17"/>
  <c r="AA65" i="17"/>
  <c r="AB65" i="17"/>
  <c r="AC65" i="17"/>
  <c r="AD65" i="17"/>
  <c r="AE65" i="17"/>
  <c r="AF65" i="17"/>
  <c r="AG65" i="17"/>
  <c r="AH65" i="17"/>
  <c r="AI65" i="17"/>
  <c r="AJ65" i="17"/>
  <c r="AK65" i="17"/>
  <c r="AL65" i="17"/>
  <c r="Z66" i="17"/>
  <c r="AA66" i="17"/>
  <c r="AB66" i="17"/>
  <c r="AC66" i="17"/>
  <c r="AD66" i="17"/>
  <c r="AE66" i="17"/>
  <c r="AF66" i="17"/>
  <c r="AG66" i="17"/>
  <c r="AH66" i="17"/>
  <c r="AI66" i="17"/>
  <c r="AJ66" i="17"/>
  <c r="AK66" i="17"/>
  <c r="AL66" i="17"/>
  <c r="Z67" i="17"/>
  <c r="AA67" i="17"/>
  <c r="AB67" i="17"/>
  <c r="AC67" i="17"/>
  <c r="AD67" i="17"/>
  <c r="AE67" i="17"/>
  <c r="AF67" i="17"/>
  <c r="AG67" i="17"/>
  <c r="AH67" i="17"/>
  <c r="AI67" i="17"/>
  <c r="AJ67" i="17"/>
  <c r="AK67" i="17"/>
  <c r="AL67" i="17"/>
  <c r="Z68" i="17"/>
  <c r="AA68" i="17"/>
  <c r="AB68" i="17"/>
  <c r="AC68" i="17"/>
  <c r="AD68" i="17"/>
  <c r="AE68" i="17"/>
  <c r="AF68" i="17"/>
  <c r="AG68" i="17"/>
  <c r="AH68" i="17"/>
  <c r="AI68" i="17"/>
  <c r="AJ68" i="17"/>
  <c r="AK68" i="17"/>
  <c r="AL68" i="17"/>
  <c r="Z69" i="17"/>
  <c r="AA69" i="17"/>
  <c r="AB69" i="17"/>
  <c r="AC69" i="17"/>
  <c r="AD69" i="17"/>
  <c r="AE69" i="17"/>
  <c r="AF69" i="17"/>
  <c r="AG69" i="17"/>
  <c r="AH69" i="17"/>
  <c r="AI69" i="17"/>
  <c r="AJ69" i="17"/>
  <c r="AK69" i="17"/>
  <c r="AL69" i="17"/>
  <c r="Z70" i="17"/>
  <c r="AA70" i="17"/>
  <c r="AB70" i="17"/>
  <c r="AC70" i="17"/>
  <c r="AD70" i="17"/>
  <c r="AE70" i="17"/>
  <c r="AF70" i="17"/>
  <c r="AG70" i="17"/>
  <c r="AH70" i="17"/>
  <c r="AI70" i="17"/>
  <c r="AJ70" i="17"/>
  <c r="AK70" i="17"/>
  <c r="AL70" i="17"/>
  <c r="Z71" i="17"/>
  <c r="AA71" i="17"/>
  <c r="AB71" i="17"/>
  <c r="AC71" i="17"/>
  <c r="AD71" i="17"/>
  <c r="AE71" i="17"/>
  <c r="AF71" i="17"/>
  <c r="AG71" i="17"/>
  <c r="AH71" i="17"/>
  <c r="AI71" i="17"/>
  <c r="AJ71" i="17"/>
  <c r="AK71" i="17"/>
  <c r="AL71" i="17"/>
  <c r="Z72" i="17"/>
  <c r="AA72" i="17"/>
  <c r="AB72" i="17"/>
  <c r="AC72" i="17"/>
  <c r="AD72" i="17"/>
  <c r="AE72" i="17"/>
  <c r="AF72" i="17"/>
  <c r="AG72" i="17"/>
  <c r="AH72" i="17"/>
  <c r="AI72" i="17"/>
  <c r="AJ72" i="17"/>
  <c r="AK72" i="17"/>
  <c r="AL72" i="17"/>
  <c r="Z73" i="17"/>
  <c r="AA73" i="17"/>
  <c r="AB73" i="17"/>
  <c r="AC73" i="17"/>
  <c r="AD73" i="17"/>
  <c r="AE73" i="17"/>
  <c r="AF73" i="17"/>
  <c r="AG73" i="17"/>
  <c r="AH73" i="17"/>
  <c r="AI73" i="17"/>
  <c r="AJ73" i="17"/>
  <c r="AK73" i="17"/>
  <c r="AL73" i="17"/>
  <c r="Z74" i="17"/>
  <c r="AA74" i="17"/>
  <c r="AB74" i="17"/>
  <c r="AC74" i="17"/>
  <c r="AD74" i="17"/>
  <c r="AE74" i="17"/>
  <c r="AF74" i="17"/>
  <c r="AG74" i="17"/>
  <c r="AH74" i="17"/>
  <c r="AI74" i="17"/>
  <c r="AJ74" i="17"/>
  <c r="AK74" i="17"/>
  <c r="AL74" i="17"/>
  <c r="Z75" i="17"/>
  <c r="AA75" i="17"/>
  <c r="AB75" i="17"/>
  <c r="AC75" i="17"/>
  <c r="AD75" i="17"/>
  <c r="AE75" i="17"/>
  <c r="AF75" i="17"/>
  <c r="AG75" i="17"/>
  <c r="AH75" i="17"/>
  <c r="AI75" i="17"/>
  <c r="AJ75" i="17"/>
  <c r="AK75" i="17"/>
  <c r="AL75" i="17"/>
  <c r="Z76" i="17"/>
  <c r="AA76" i="17"/>
  <c r="AB76" i="17"/>
  <c r="AC76" i="17"/>
  <c r="AD76" i="17"/>
  <c r="AE76" i="17"/>
  <c r="AF76" i="17"/>
  <c r="AG76" i="17"/>
  <c r="AH76" i="17"/>
  <c r="AI76" i="17"/>
  <c r="AJ76" i="17"/>
  <c r="AK76" i="17"/>
  <c r="AL76" i="17"/>
  <c r="Z77" i="17"/>
  <c r="AA77" i="17"/>
  <c r="AB77" i="17"/>
  <c r="AC77" i="17"/>
  <c r="AD77" i="17"/>
  <c r="AE77" i="17"/>
  <c r="AF77" i="17"/>
  <c r="AG77" i="17"/>
  <c r="AH77" i="17"/>
  <c r="AI77" i="17"/>
  <c r="AJ77" i="17"/>
  <c r="AK77" i="17"/>
  <c r="AL77" i="17"/>
  <c r="Z78" i="17"/>
  <c r="AA78" i="17"/>
  <c r="AB78" i="17"/>
  <c r="AC78" i="17"/>
  <c r="AD78" i="17"/>
  <c r="AE78" i="17"/>
  <c r="AF78" i="17"/>
  <c r="AG78" i="17"/>
  <c r="AH78" i="17"/>
  <c r="AI78" i="17"/>
  <c r="AJ78" i="17"/>
  <c r="AK78" i="17"/>
  <c r="AL78" i="17"/>
  <c r="Z79" i="17"/>
  <c r="AA79" i="17"/>
  <c r="AB79" i="17"/>
  <c r="AC79" i="17"/>
  <c r="AD79" i="17"/>
  <c r="AE79" i="17"/>
  <c r="AF79" i="17"/>
  <c r="AG79" i="17"/>
  <c r="AH79" i="17"/>
  <c r="AI79" i="17"/>
  <c r="AJ79" i="17"/>
  <c r="AK79" i="17"/>
  <c r="AL79" i="17"/>
  <c r="Z80" i="17"/>
  <c r="AA80" i="17"/>
  <c r="AB80" i="17"/>
  <c r="AC80" i="17"/>
  <c r="AD80" i="17"/>
  <c r="AE80" i="17"/>
  <c r="AF80" i="17"/>
  <c r="AG80" i="17"/>
  <c r="AH80" i="17"/>
  <c r="AI80" i="17"/>
  <c r="AJ80" i="17"/>
  <c r="AK80" i="17"/>
  <c r="AL80" i="17"/>
  <c r="Z81" i="17"/>
  <c r="AA81" i="17"/>
  <c r="AB81" i="17"/>
  <c r="AC81" i="17"/>
  <c r="AD81" i="17"/>
  <c r="AE81" i="17"/>
  <c r="AF81" i="17"/>
  <c r="AG81" i="17"/>
  <c r="AH81" i="17"/>
  <c r="AI81" i="17"/>
  <c r="AJ81" i="17"/>
  <c r="AK81" i="17"/>
  <c r="AL81" i="17"/>
  <c r="Z82" i="17"/>
  <c r="AA82" i="17"/>
  <c r="AB82" i="17"/>
  <c r="AC82" i="17"/>
  <c r="AD82" i="17"/>
  <c r="AE82" i="17"/>
  <c r="AF82" i="17"/>
  <c r="AG82" i="17"/>
  <c r="AH82" i="17"/>
  <c r="AI82" i="17"/>
  <c r="AJ82" i="17"/>
  <c r="AK82" i="17"/>
  <c r="AL82" i="17"/>
  <c r="Z83" i="17"/>
  <c r="AA83" i="17"/>
  <c r="AB83" i="17"/>
  <c r="AC83" i="17"/>
  <c r="AD83" i="17"/>
  <c r="AE83" i="17"/>
  <c r="AF83" i="17"/>
  <c r="AG83" i="17"/>
  <c r="AH83" i="17"/>
  <c r="AI83" i="17"/>
  <c r="AJ83" i="17"/>
  <c r="AK83" i="17"/>
  <c r="AL83" i="17"/>
  <c r="Z84" i="17"/>
  <c r="AA84" i="17"/>
  <c r="AB84" i="17"/>
  <c r="AC84" i="17"/>
  <c r="AD84" i="17"/>
  <c r="AE84" i="17"/>
  <c r="AF84" i="17"/>
  <c r="AG84" i="17"/>
  <c r="AH84" i="17"/>
  <c r="AI84" i="17"/>
  <c r="AJ84" i="17"/>
  <c r="AK84" i="17"/>
  <c r="AL84" i="17"/>
  <c r="Z85" i="17"/>
  <c r="AA85" i="17"/>
  <c r="AB85" i="17"/>
  <c r="AC85" i="17"/>
  <c r="AD85" i="17"/>
  <c r="AE85" i="17"/>
  <c r="AF85" i="17"/>
  <c r="AG85" i="17"/>
  <c r="AH85" i="17"/>
  <c r="AI85" i="17"/>
  <c r="AJ85" i="17"/>
  <c r="AK85" i="17"/>
  <c r="AL85" i="17"/>
  <c r="Z86" i="17"/>
  <c r="AA86" i="17"/>
  <c r="AB86" i="17"/>
  <c r="AC86" i="17"/>
  <c r="AD86" i="17"/>
  <c r="AE86" i="17"/>
  <c r="AF86" i="17"/>
  <c r="AG86" i="17"/>
  <c r="AH86" i="17"/>
  <c r="AI86" i="17"/>
  <c r="AJ86" i="17"/>
  <c r="AK86" i="17"/>
  <c r="AL86" i="17"/>
  <c r="Z87" i="17"/>
  <c r="AA87" i="17"/>
  <c r="AB87" i="17"/>
  <c r="AC87" i="17"/>
  <c r="AD87" i="17"/>
  <c r="AE87" i="17"/>
  <c r="AF87" i="17"/>
  <c r="AG87" i="17"/>
  <c r="AH87" i="17"/>
  <c r="AI87" i="17"/>
  <c r="AJ87" i="17"/>
  <c r="AK87" i="17"/>
  <c r="AL87" i="17"/>
  <c r="Z88" i="17"/>
  <c r="AA88" i="17"/>
  <c r="AB88" i="17"/>
  <c r="AC88" i="17"/>
  <c r="AD88" i="17"/>
  <c r="AE88" i="17"/>
  <c r="AF88" i="17"/>
  <c r="AG88" i="17"/>
  <c r="AH88" i="17"/>
  <c r="AI88" i="17"/>
  <c r="AJ88" i="17"/>
  <c r="AK88" i="17"/>
  <c r="AL88" i="17"/>
  <c r="Z89" i="17"/>
  <c r="AA89" i="17"/>
  <c r="AB89" i="17"/>
  <c r="AC89" i="17"/>
  <c r="AD89" i="17"/>
  <c r="AE89" i="17"/>
  <c r="AF89" i="17"/>
  <c r="AG89" i="17"/>
  <c r="AH89" i="17"/>
  <c r="AI89" i="17"/>
  <c r="AJ89" i="17"/>
  <c r="AK89" i="17"/>
  <c r="AL89" i="17"/>
  <c r="Z90" i="17"/>
  <c r="AA90" i="17"/>
  <c r="AB90" i="17"/>
  <c r="AC90" i="17"/>
  <c r="AD90" i="17"/>
  <c r="AE90" i="17"/>
  <c r="AF90" i="17"/>
  <c r="AG90" i="17"/>
  <c r="AH90" i="17"/>
  <c r="AI90" i="17"/>
  <c r="AJ90" i="17"/>
  <c r="AK90" i="17"/>
  <c r="AL90" i="17"/>
  <c r="Z91" i="17"/>
  <c r="AA91" i="17"/>
  <c r="AB91" i="17"/>
  <c r="AC91" i="17"/>
  <c r="AD91" i="17"/>
  <c r="AE91" i="17"/>
  <c r="AF91" i="17"/>
  <c r="AG91" i="17"/>
  <c r="AH91" i="17"/>
  <c r="AI91" i="17"/>
  <c r="AJ91" i="17"/>
  <c r="AK91" i="17"/>
  <c r="AL91" i="17"/>
  <c r="Z92" i="17"/>
  <c r="AA92" i="17"/>
  <c r="AB92" i="17"/>
  <c r="AC92" i="17"/>
  <c r="AD92" i="17"/>
  <c r="AE92" i="17"/>
  <c r="AF92" i="17"/>
  <c r="AG92" i="17"/>
  <c r="AH92" i="17"/>
  <c r="AI92" i="17"/>
  <c r="AJ92" i="17"/>
  <c r="AK92" i="17"/>
  <c r="AL92" i="17"/>
  <c r="Z93" i="17"/>
  <c r="AA93" i="17"/>
  <c r="AB93" i="17"/>
  <c r="AC93" i="17"/>
  <c r="AD93" i="17"/>
  <c r="AE93" i="17"/>
  <c r="AF93" i="17"/>
  <c r="AG93" i="17"/>
  <c r="AH93" i="17"/>
  <c r="AI93" i="17"/>
  <c r="AJ93" i="17"/>
  <c r="AK93" i="17"/>
  <c r="AL93" i="17"/>
  <c r="Z94" i="17"/>
  <c r="AA94" i="17"/>
  <c r="AB94" i="17"/>
  <c r="AC94" i="17"/>
  <c r="AD94" i="17"/>
  <c r="AE94" i="17"/>
  <c r="AF94" i="17"/>
  <c r="AG94" i="17"/>
  <c r="AH94" i="17"/>
  <c r="AI94" i="17"/>
  <c r="AJ94" i="17"/>
  <c r="AK94" i="17"/>
  <c r="AL94" i="17"/>
  <c r="Z95" i="17"/>
  <c r="AA95" i="17"/>
  <c r="AB95" i="17"/>
  <c r="AC95" i="17"/>
  <c r="AD95" i="17"/>
  <c r="AE95" i="17"/>
  <c r="AF95" i="17"/>
  <c r="AG95" i="17"/>
  <c r="AH95" i="17"/>
  <c r="AI95" i="17"/>
  <c r="AJ95" i="17"/>
  <c r="AK95" i="17"/>
  <c r="AL95" i="17"/>
  <c r="Z96" i="17"/>
  <c r="AA96" i="17"/>
  <c r="AB96" i="17"/>
  <c r="AC96" i="17"/>
  <c r="AD96" i="17"/>
  <c r="AE96" i="17"/>
  <c r="AF96" i="17"/>
  <c r="AG96" i="17"/>
  <c r="AH96" i="17"/>
  <c r="AI96" i="17"/>
  <c r="AJ96" i="17"/>
  <c r="AK96" i="17"/>
  <c r="AL96" i="17"/>
  <c r="Z97" i="17"/>
  <c r="AA97" i="17"/>
  <c r="AB97" i="17"/>
  <c r="AC97" i="17"/>
  <c r="AD97" i="17"/>
  <c r="AE97" i="17"/>
  <c r="AF97" i="17"/>
  <c r="AG97" i="17"/>
  <c r="AH97" i="17"/>
  <c r="AI97" i="17"/>
  <c r="AJ97" i="17"/>
  <c r="AK97" i="17"/>
  <c r="AL97" i="17"/>
  <c r="Z98" i="17"/>
  <c r="AA98" i="17"/>
  <c r="AB98" i="17"/>
  <c r="AC98" i="17"/>
  <c r="AD98" i="17"/>
  <c r="AE98" i="17"/>
  <c r="AF98" i="17"/>
  <c r="AG98" i="17"/>
  <c r="AH98" i="17"/>
  <c r="AI98" i="17"/>
  <c r="AJ98" i="17"/>
  <c r="AK98" i="17"/>
  <c r="AL98" i="17"/>
  <c r="Z99" i="17"/>
  <c r="AA99" i="17"/>
  <c r="AB99" i="17"/>
  <c r="AC99" i="17"/>
  <c r="AD99" i="17"/>
  <c r="AE99" i="17"/>
  <c r="AF99" i="17"/>
  <c r="AG99" i="17"/>
  <c r="AH99" i="17"/>
  <c r="AI99" i="17"/>
  <c r="AJ99" i="17"/>
  <c r="AK99" i="17"/>
  <c r="AL99" i="17"/>
  <c r="Z100" i="17"/>
  <c r="AA100" i="17"/>
  <c r="AB100" i="17"/>
  <c r="AC100" i="17"/>
  <c r="AD100" i="17"/>
  <c r="AE100" i="17"/>
  <c r="AF100" i="17"/>
  <c r="AG100" i="17"/>
  <c r="AH100" i="17"/>
  <c r="AI100" i="17"/>
  <c r="AJ100" i="17"/>
  <c r="AK100" i="17"/>
  <c r="AL100" i="17"/>
  <c r="Z101" i="17"/>
  <c r="AA101" i="17"/>
  <c r="AB101" i="17"/>
  <c r="AC101" i="17"/>
  <c r="AD101" i="17"/>
  <c r="AE101" i="17"/>
  <c r="AF101" i="17"/>
  <c r="AG101" i="17"/>
  <c r="AH101" i="17"/>
  <c r="AI101" i="17"/>
  <c r="AJ101" i="17"/>
  <c r="AK101" i="17"/>
  <c r="AL101" i="17"/>
  <c r="Z102" i="17"/>
  <c r="AA102" i="17"/>
  <c r="AB102" i="17"/>
  <c r="AC102" i="17"/>
  <c r="AD102" i="17"/>
  <c r="AE102" i="17"/>
  <c r="AF102" i="17"/>
  <c r="AG102" i="17"/>
  <c r="AH102" i="17"/>
  <c r="AI102" i="17"/>
  <c r="AJ102" i="17"/>
  <c r="AK102" i="17"/>
  <c r="AL102" i="17"/>
  <c r="Z103" i="17"/>
  <c r="AA103" i="17"/>
  <c r="AB103" i="17"/>
  <c r="AC103" i="17"/>
  <c r="AD103" i="17"/>
  <c r="AE103" i="17"/>
  <c r="AF103" i="17"/>
  <c r="AG103" i="17"/>
  <c r="AH103" i="17"/>
  <c r="AI103" i="17"/>
  <c r="AJ103" i="17"/>
  <c r="AK103" i="17"/>
  <c r="AL103" i="17"/>
  <c r="Z104" i="17"/>
  <c r="AA104" i="17"/>
  <c r="AB104" i="17"/>
  <c r="AC104" i="17"/>
  <c r="AD104" i="17"/>
  <c r="AE104" i="17"/>
  <c r="AF104" i="17"/>
  <c r="AG104" i="17"/>
  <c r="AH104" i="17"/>
  <c r="AI104" i="17"/>
  <c r="AJ104" i="17"/>
  <c r="AK104" i="17"/>
  <c r="AL104" i="17"/>
  <c r="Z105" i="17"/>
  <c r="AA105" i="17"/>
  <c r="AB105" i="17"/>
  <c r="AC105" i="17"/>
  <c r="AD105" i="17"/>
  <c r="AE105" i="17"/>
  <c r="AF105" i="17"/>
  <c r="AG105" i="17"/>
  <c r="AH105" i="17"/>
  <c r="AI105" i="17"/>
  <c r="AJ105" i="17"/>
  <c r="AK105" i="17"/>
  <c r="AL105" i="17"/>
  <c r="Z106" i="17"/>
  <c r="AA106" i="17"/>
  <c r="AB106" i="17"/>
  <c r="AC106" i="17"/>
  <c r="AD106" i="17"/>
  <c r="AE106" i="17"/>
  <c r="AF106" i="17"/>
  <c r="AG106" i="17"/>
  <c r="AH106" i="17"/>
  <c r="AI106" i="17"/>
  <c r="AJ106" i="17"/>
  <c r="AK106" i="17"/>
  <c r="AL106" i="17"/>
  <c r="Z107" i="17"/>
  <c r="AA107" i="17"/>
  <c r="AB107" i="17"/>
  <c r="AC107" i="17"/>
  <c r="AD107" i="17"/>
  <c r="AE107" i="17"/>
  <c r="AF107" i="17"/>
  <c r="AG107" i="17"/>
  <c r="AH107" i="17"/>
  <c r="AI107" i="17"/>
  <c r="AJ107" i="17"/>
  <c r="AK107" i="17"/>
  <c r="AL107" i="17"/>
  <c r="Z108" i="17"/>
  <c r="AA108" i="17"/>
  <c r="AB108" i="17"/>
  <c r="AC108" i="17"/>
  <c r="AD108" i="17"/>
  <c r="AE108" i="17"/>
  <c r="AF108" i="17"/>
  <c r="AG108" i="17"/>
  <c r="AH108" i="17"/>
  <c r="AI108" i="17"/>
  <c r="AJ108" i="17"/>
  <c r="AK108" i="17"/>
  <c r="AL108" i="17"/>
  <c r="Z109" i="17"/>
  <c r="AA109" i="17"/>
  <c r="AB109" i="17"/>
  <c r="AC109" i="17"/>
  <c r="AD109" i="17"/>
  <c r="AE109" i="17"/>
  <c r="AF109" i="17"/>
  <c r="AG109" i="17"/>
  <c r="AH109" i="17"/>
  <c r="AI109" i="17"/>
  <c r="AJ109" i="17"/>
  <c r="AK109" i="17"/>
  <c r="AL109" i="17"/>
  <c r="Z110" i="17"/>
  <c r="AA110" i="17"/>
  <c r="AB110" i="17"/>
  <c r="AC110" i="17"/>
  <c r="AD110" i="17"/>
  <c r="AE110" i="17"/>
  <c r="AF110" i="17"/>
  <c r="AG110" i="17"/>
  <c r="AH110" i="17"/>
  <c r="AI110" i="17"/>
  <c r="AJ110" i="17"/>
  <c r="AK110" i="17"/>
  <c r="AL110" i="17"/>
  <c r="Z111" i="17"/>
  <c r="AA111" i="17"/>
  <c r="AB111" i="17"/>
  <c r="AC111" i="17"/>
  <c r="AD111" i="17"/>
  <c r="AE111" i="17"/>
  <c r="AF111" i="17"/>
  <c r="AG111" i="17"/>
  <c r="AH111" i="17"/>
  <c r="AI111" i="17"/>
  <c r="AJ111" i="17"/>
  <c r="AK111" i="17"/>
  <c r="AL111" i="17"/>
  <c r="Z112" i="17"/>
  <c r="AA112" i="17"/>
  <c r="AB112" i="17"/>
  <c r="AC112" i="17"/>
  <c r="AD112" i="17"/>
  <c r="AE112" i="17"/>
  <c r="AF112" i="17"/>
  <c r="AG112" i="17"/>
  <c r="AH112" i="17"/>
  <c r="AI112" i="17"/>
  <c r="AJ112" i="17"/>
  <c r="AK112" i="17"/>
  <c r="AL112" i="17"/>
  <c r="Z113" i="17"/>
  <c r="AA113" i="17"/>
  <c r="AB113" i="17"/>
  <c r="AC113" i="17"/>
  <c r="AD113" i="17"/>
  <c r="AE113" i="17"/>
  <c r="AF113" i="17"/>
  <c r="AG113" i="17"/>
  <c r="AH113" i="17"/>
  <c r="AI113" i="17"/>
  <c r="AJ113" i="17"/>
  <c r="AK113" i="17"/>
  <c r="AL113" i="17"/>
  <c r="Z114" i="17"/>
  <c r="AA114" i="17"/>
  <c r="AB114" i="17"/>
  <c r="AC114" i="17"/>
  <c r="AD114" i="17"/>
  <c r="AE114" i="17"/>
  <c r="AF114" i="17"/>
  <c r="AG114" i="17"/>
  <c r="AH114" i="17"/>
  <c r="AI114" i="17"/>
  <c r="AJ114" i="17"/>
  <c r="AK114" i="17"/>
  <c r="AL114" i="17"/>
  <c r="Z115" i="17"/>
  <c r="AA115" i="17"/>
  <c r="AB115" i="17"/>
  <c r="AC115" i="17"/>
  <c r="AD115" i="17"/>
  <c r="AE115" i="17"/>
  <c r="AF115" i="17"/>
  <c r="AG115" i="17"/>
  <c r="AH115" i="17"/>
  <c r="AI115" i="17"/>
  <c r="AJ115" i="17"/>
  <c r="AK115" i="17"/>
  <c r="AL115" i="17"/>
  <c r="A1" i="22"/>
  <c r="E46" i="18"/>
  <c r="E47" i="18"/>
  <c r="E6" i="18"/>
  <c r="E7" i="18"/>
  <c r="E8" i="18"/>
  <c r="E9" i="18"/>
  <c r="E10" i="18"/>
  <c r="E11" i="18"/>
  <c r="E12" i="18"/>
  <c r="E13" i="18"/>
  <c r="E14" i="18"/>
  <c r="E15" i="18"/>
  <c r="E16" i="18"/>
  <c r="E17" i="18"/>
  <c r="E18" i="18"/>
  <c r="E19" i="18"/>
  <c r="E20" i="18"/>
  <c r="E21" i="18"/>
  <c r="E22" i="18"/>
  <c r="E23" i="18"/>
  <c r="E24" i="18"/>
  <c r="E25" i="18"/>
  <c r="E26" i="18"/>
  <c r="E27" i="18"/>
  <c r="E28" i="18"/>
  <c r="E29" i="18"/>
  <c r="E30" i="18"/>
  <c r="E31" i="18"/>
  <c r="E32" i="18"/>
  <c r="E33" i="18"/>
  <c r="E34" i="18"/>
  <c r="E35" i="18"/>
  <c r="E36" i="18"/>
  <c r="E37" i="18"/>
  <c r="E38" i="18"/>
  <c r="E39" i="18"/>
  <c r="E40" i="18"/>
  <c r="E41" i="18"/>
  <c r="E42" i="18"/>
  <c r="E43" i="18"/>
  <c r="E44" i="18"/>
  <c r="E45" i="18"/>
  <c r="E48" i="18"/>
  <c r="E49" i="18"/>
  <c r="E50" i="18"/>
  <c r="E51" i="18"/>
  <c r="E52" i="18"/>
  <c r="E53" i="18"/>
  <c r="E54" i="18"/>
  <c r="E55" i="18"/>
  <c r="E56" i="18"/>
  <c r="E57" i="18"/>
  <c r="E58" i="18"/>
  <c r="E59" i="18"/>
  <c r="E60" i="18"/>
  <c r="E61" i="18"/>
  <c r="E62" i="18"/>
  <c r="E63" i="18"/>
  <c r="E64" i="18"/>
  <c r="E65" i="18"/>
  <c r="E66" i="18"/>
  <c r="E67" i="18"/>
  <c r="E68" i="18"/>
  <c r="E69" i="18"/>
  <c r="E70" i="18"/>
  <c r="E71" i="18"/>
  <c r="E72" i="18"/>
  <c r="E73" i="18"/>
  <c r="E74" i="18"/>
  <c r="E75" i="18"/>
  <c r="E76" i="18"/>
  <c r="E77" i="18"/>
  <c r="E78" i="18"/>
  <c r="E79" i="18"/>
  <c r="E80" i="18"/>
  <c r="E81" i="18"/>
  <c r="E82" i="18"/>
  <c r="E83" i="18"/>
  <c r="E84" i="18"/>
  <c r="E85" i="18"/>
  <c r="E86" i="18"/>
  <c r="E87" i="18"/>
  <c r="E88" i="18"/>
  <c r="E89" i="18"/>
  <c r="E90" i="18"/>
  <c r="E91" i="18"/>
  <c r="E92" i="18"/>
  <c r="E93" i="18"/>
  <c r="E94" i="18"/>
  <c r="E95" i="18"/>
  <c r="E96" i="18"/>
  <c r="E97" i="18"/>
  <c r="E98" i="18"/>
  <c r="E99" i="18"/>
  <c r="E100" i="18"/>
  <c r="E101" i="18"/>
  <c r="E102" i="18"/>
  <c r="E103" i="18"/>
  <c r="E104" i="18"/>
  <c r="E105" i="18"/>
  <c r="E112" i="18"/>
  <c r="F112" i="18" s="1"/>
  <c r="W113" i="14" s="1"/>
  <c r="E113" i="18"/>
  <c r="F113" i="18" s="1"/>
  <c r="W114" i="14" s="1"/>
  <c r="AE114" i="14" s="1"/>
  <c r="AI114" i="14" s="1"/>
  <c r="AM114" i="14" s="1"/>
  <c r="E114" i="18"/>
  <c r="F114" i="18" s="1"/>
  <c r="W115" i="14" s="1"/>
  <c r="AE115" i="14" s="1"/>
  <c r="AI115" i="14" s="1"/>
  <c r="AM115" i="14" s="1"/>
  <c r="E115" i="18"/>
  <c r="E116" i="18"/>
  <c r="E117" i="18"/>
  <c r="E118" i="18"/>
  <c r="E119" i="18"/>
  <c r="E120" i="18"/>
  <c r="E121" i="18"/>
  <c r="M67" i="17"/>
  <c r="M68" i="17"/>
  <c r="M66" i="17"/>
  <c r="M113" i="17"/>
  <c r="M79" i="17"/>
  <c r="M55" i="17"/>
  <c r="M56" i="17"/>
  <c r="M57" i="17"/>
  <c r="M58" i="17"/>
  <c r="M59" i="17"/>
  <c r="M60" i="17"/>
  <c r="M61" i="17"/>
  <c r="M62" i="17"/>
  <c r="M63" i="17"/>
  <c r="M64" i="17"/>
  <c r="M65" i="17"/>
  <c r="M69" i="17"/>
  <c r="M70" i="17"/>
  <c r="M71" i="17"/>
  <c r="M72" i="17"/>
  <c r="M73" i="17"/>
  <c r="M74" i="17"/>
  <c r="M75" i="17"/>
  <c r="M76" i="17"/>
  <c r="M77" i="17"/>
  <c r="M78" i="17"/>
  <c r="M80" i="17"/>
  <c r="M81" i="17"/>
  <c r="M82" i="17"/>
  <c r="M83" i="17"/>
  <c r="M84" i="17"/>
  <c r="M85" i="17"/>
  <c r="M86" i="17"/>
  <c r="M87" i="17"/>
  <c r="M88" i="17"/>
  <c r="M89" i="17"/>
  <c r="M90" i="17"/>
  <c r="M91" i="17"/>
  <c r="M92" i="17"/>
  <c r="M93" i="17"/>
  <c r="M94" i="17"/>
  <c r="M95" i="17"/>
  <c r="M96" i="17"/>
  <c r="M97" i="17"/>
  <c r="M98" i="17"/>
  <c r="M99" i="17"/>
  <c r="M100" i="17"/>
  <c r="M101" i="17"/>
  <c r="M102" i="17"/>
  <c r="M103" i="17"/>
  <c r="M104" i="17"/>
  <c r="M105" i="17"/>
  <c r="M106" i="17"/>
  <c r="M107" i="17"/>
  <c r="M108" i="17"/>
  <c r="M109" i="17"/>
  <c r="M110" i="17"/>
  <c r="M111" i="17"/>
  <c r="M112" i="17"/>
  <c r="M114" i="17"/>
  <c r="M115" i="17"/>
  <c r="N67" i="17"/>
  <c r="N68" i="17"/>
  <c r="N66" i="17"/>
  <c r="N113" i="17"/>
  <c r="N79" i="17"/>
  <c r="N55" i="17"/>
  <c r="N56" i="17"/>
  <c r="N57" i="17"/>
  <c r="N58" i="17"/>
  <c r="N59" i="17"/>
  <c r="N60" i="17"/>
  <c r="N61" i="17"/>
  <c r="N62" i="17"/>
  <c r="N63" i="17"/>
  <c r="N64" i="17"/>
  <c r="N65" i="17"/>
  <c r="N69" i="17"/>
  <c r="N70" i="17"/>
  <c r="N71" i="17"/>
  <c r="N72" i="17"/>
  <c r="N73" i="17"/>
  <c r="N74" i="17"/>
  <c r="N75" i="17"/>
  <c r="N76" i="17"/>
  <c r="N77" i="17"/>
  <c r="N78" i="17"/>
  <c r="N80" i="17"/>
  <c r="N81" i="17"/>
  <c r="N82" i="17"/>
  <c r="N83" i="17"/>
  <c r="N84" i="17"/>
  <c r="N85" i="17"/>
  <c r="N86" i="17"/>
  <c r="N87" i="17"/>
  <c r="N88" i="17"/>
  <c r="N89" i="17"/>
  <c r="N90" i="17"/>
  <c r="N91" i="17"/>
  <c r="N92" i="17"/>
  <c r="N93" i="17"/>
  <c r="N94" i="17"/>
  <c r="N95" i="17"/>
  <c r="N96" i="17"/>
  <c r="N97" i="17"/>
  <c r="N98" i="17"/>
  <c r="N99" i="17"/>
  <c r="N100" i="17"/>
  <c r="N101" i="17"/>
  <c r="N102" i="17"/>
  <c r="N103" i="17"/>
  <c r="N104" i="17"/>
  <c r="N105" i="17"/>
  <c r="N106" i="17"/>
  <c r="N107" i="17"/>
  <c r="N108" i="17"/>
  <c r="N109" i="17"/>
  <c r="N110" i="17"/>
  <c r="N111" i="17"/>
  <c r="N112" i="17"/>
  <c r="N114" i="17"/>
  <c r="N115" i="17"/>
  <c r="O67" i="17"/>
  <c r="O68" i="17"/>
  <c r="O66" i="17"/>
  <c r="O113" i="17"/>
  <c r="O79" i="17"/>
  <c r="O55" i="17"/>
  <c r="O56" i="17"/>
  <c r="O57" i="17"/>
  <c r="O58" i="17"/>
  <c r="O59" i="17"/>
  <c r="O60" i="17"/>
  <c r="O61" i="17"/>
  <c r="O62" i="17"/>
  <c r="O63" i="17"/>
  <c r="O64" i="17"/>
  <c r="O65" i="17"/>
  <c r="O69" i="17"/>
  <c r="O70" i="17"/>
  <c r="O71" i="17"/>
  <c r="O72" i="17"/>
  <c r="O73" i="17"/>
  <c r="O74" i="17"/>
  <c r="O75" i="17"/>
  <c r="O76" i="17"/>
  <c r="O77" i="17"/>
  <c r="O78" i="17"/>
  <c r="O80" i="17"/>
  <c r="O81" i="17"/>
  <c r="O82" i="17"/>
  <c r="O83" i="17"/>
  <c r="O84" i="17"/>
  <c r="O85" i="17"/>
  <c r="O86" i="17"/>
  <c r="O87" i="17"/>
  <c r="O88" i="17"/>
  <c r="O89" i="17"/>
  <c r="O90" i="17"/>
  <c r="O91" i="17"/>
  <c r="O92" i="17"/>
  <c r="O93" i="17"/>
  <c r="O94" i="17"/>
  <c r="O95" i="17"/>
  <c r="O96" i="17"/>
  <c r="O97" i="17"/>
  <c r="O98" i="17"/>
  <c r="O99" i="17"/>
  <c r="O100" i="17"/>
  <c r="O101" i="17"/>
  <c r="O102" i="17"/>
  <c r="O103" i="17"/>
  <c r="O104" i="17"/>
  <c r="O105" i="17"/>
  <c r="O106" i="17"/>
  <c r="O107" i="17"/>
  <c r="O108" i="17"/>
  <c r="O109" i="17"/>
  <c r="O110" i="17"/>
  <c r="O111" i="17"/>
  <c r="O112" i="17"/>
  <c r="O114" i="17"/>
  <c r="O115" i="17"/>
  <c r="J67" i="17"/>
  <c r="J68" i="17"/>
  <c r="J66" i="17"/>
  <c r="J113" i="17"/>
  <c r="J79" i="17"/>
  <c r="J55" i="17"/>
  <c r="J56" i="17"/>
  <c r="J57" i="17"/>
  <c r="J58" i="17"/>
  <c r="J59" i="17"/>
  <c r="J60" i="17"/>
  <c r="J61" i="17"/>
  <c r="J62" i="17"/>
  <c r="J63" i="17"/>
  <c r="J64" i="17"/>
  <c r="J65" i="17"/>
  <c r="J69" i="17"/>
  <c r="J70" i="17"/>
  <c r="J71" i="17"/>
  <c r="J72" i="17"/>
  <c r="J73" i="17"/>
  <c r="J74" i="17"/>
  <c r="J75" i="17"/>
  <c r="J76" i="17"/>
  <c r="J77" i="17"/>
  <c r="J78" i="17"/>
  <c r="J80" i="17"/>
  <c r="J81" i="17"/>
  <c r="J82" i="17"/>
  <c r="J83" i="17"/>
  <c r="J84" i="17"/>
  <c r="J85" i="17"/>
  <c r="J86" i="17"/>
  <c r="J87" i="17"/>
  <c r="J88" i="17"/>
  <c r="J89" i="17"/>
  <c r="J90" i="17"/>
  <c r="J91" i="17"/>
  <c r="J92" i="17"/>
  <c r="J93" i="17"/>
  <c r="J94" i="17"/>
  <c r="J95" i="17"/>
  <c r="J96" i="17"/>
  <c r="J97" i="17"/>
  <c r="J98" i="17"/>
  <c r="J99" i="17"/>
  <c r="J100" i="17"/>
  <c r="J101" i="17"/>
  <c r="J102" i="17"/>
  <c r="J103" i="17"/>
  <c r="J104" i="17"/>
  <c r="J105" i="17"/>
  <c r="J106" i="17"/>
  <c r="J107" i="17"/>
  <c r="J108" i="17"/>
  <c r="J109" i="17"/>
  <c r="J110" i="17"/>
  <c r="J111" i="17"/>
  <c r="J112" i="17"/>
  <c r="J114" i="17"/>
  <c r="J115" i="17"/>
  <c r="K67" i="17"/>
  <c r="K68" i="17"/>
  <c r="K66" i="17"/>
  <c r="K113" i="17"/>
  <c r="K79" i="17"/>
  <c r="K55" i="17"/>
  <c r="K56" i="17"/>
  <c r="K57" i="17"/>
  <c r="K58" i="17"/>
  <c r="K59" i="17"/>
  <c r="K60" i="17"/>
  <c r="K61" i="17"/>
  <c r="K62" i="17"/>
  <c r="K63" i="17"/>
  <c r="K64" i="17"/>
  <c r="K65" i="17"/>
  <c r="K69" i="17"/>
  <c r="K70" i="17"/>
  <c r="K71" i="17"/>
  <c r="K72" i="17"/>
  <c r="K73" i="17"/>
  <c r="K74" i="17"/>
  <c r="K75" i="17"/>
  <c r="K76" i="17"/>
  <c r="K77" i="17"/>
  <c r="K78" i="17"/>
  <c r="K80" i="17"/>
  <c r="K81" i="17"/>
  <c r="K82" i="17"/>
  <c r="K83" i="17"/>
  <c r="K84" i="17"/>
  <c r="K85" i="17"/>
  <c r="K86" i="17"/>
  <c r="K87" i="17"/>
  <c r="K88" i="17"/>
  <c r="K89" i="17"/>
  <c r="K90" i="17"/>
  <c r="K91" i="17"/>
  <c r="K92" i="17"/>
  <c r="K93" i="17"/>
  <c r="K94" i="17"/>
  <c r="K95" i="17"/>
  <c r="K96" i="17"/>
  <c r="K97" i="17"/>
  <c r="K98" i="17"/>
  <c r="K99" i="17"/>
  <c r="K100" i="17"/>
  <c r="K101" i="17"/>
  <c r="K102" i="17"/>
  <c r="K103" i="17"/>
  <c r="K104" i="17"/>
  <c r="K105" i="17"/>
  <c r="K106" i="17"/>
  <c r="K107" i="17"/>
  <c r="K108" i="17"/>
  <c r="K109" i="17"/>
  <c r="K110" i="17"/>
  <c r="K111" i="17"/>
  <c r="K112" i="17"/>
  <c r="K114" i="17"/>
  <c r="K115" i="17"/>
  <c r="L67" i="17"/>
  <c r="L68" i="17"/>
  <c r="L66" i="17"/>
  <c r="L113" i="17"/>
  <c r="L79" i="17"/>
  <c r="L55" i="17"/>
  <c r="L56" i="17"/>
  <c r="L57" i="17"/>
  <c r="L58" i="17"/>
  <c r="L59" i="17"/>
  <c r="L60" i="17"/>
  <c r="L61" i="17"/>
  <c r="L62" i="17"/>
  <c r="L63" i="17"/>
  <c r="L64" i="17"/>
  <c r="L65" i="17"/>
  <c r="L69" i="17"/>
  <c r="L70" i="17"/>
  <c r="L71" i="17"/>
  <c r="L72" i="17"/>
  <c r="L73" i="17"/>
  <c r="L74" i="17"/>
  <c r="L75" i="17"/>
  <c r="L76" i="17"/>
  <c r="L77" i="17"/>
  <c r="L78" i="17"/>
  <c r="L80" i="17"/>
  <c r="L81" i="17"/>
  <c r="L82" i="17"/>
  <c r="L83" i="17"/>
  <c r="L84" i="17"/>
  <c r="L85" i="17"/>
  <c r="L86" i="17"/>
  <c r="L87" i="17"/>
  <c r="L88" i="17"/>
  <c r="L89" i="17"/>
  <c r="L90" i="17"/>
  <c r="L91" i="17"/>
  <c r="L92" i="17"/>
  <c r="L93" i="17"/>
  <c r="L94" i="17"/>
  <c r="L95" i="17"/>
  <c r="L96" i="17"/>
  <c r="L97" i="17"/>
  <c r="L98" i="17"/>
  <c r="L99" i="17"/>
  <c r="L100" i="17"/>
  <c r="L101" i="17"/>
  <c r="L102" i="17"/>
  <c r="L103" i="17"/>
  <c r="L104" i="17"/>
  <c r="L105" i="17"/>
  <c r="L106" i="17"/>
  <c r="L107" i="17"/>
  <c r="L108" i="17"/>
  <c r="L109" i="17"/>
  <c r="L110" i="17"/>
  <c r="L111" i="17"/>
  <c r="L112" i="17"/>
  <c r="L114" i="17"/>
  <c r="L115" i="17"/>
  <c r="G67" i="17"/>
  <c r="G68" i="17"/>
  <c r="G66" i="17"/>
  <c r="G113" i="17"/>
  <c r="G79" i="17"/>
  <c r="G55" i="17"/>
  <c r="G56" i="17"/>
  <c r="G57" i="17"/>
  <c r="G58" i="17"/>
  <c r="G59" i="17"/>
  <c r="G60" i="17"/>
  <c r="G61" i="17"/>
  <c r="G62" i="17"/>
  <c r="G63" i="17"/>
  <c r="G64" i="17"/>
  <c r="G65" i="17"/>
  <c r="G69" i="17"/>
  <c r="G70" i="17"/>
  <c r="G71" i="17"/>
  <c r="G72" i="17"/>
  <c r="G73" i="17"/>
  <c r="G74" i="17"/>
  <c r="G75" i="17"/>
  <c r="G76" i="17"/>
  <c r="G77" i="17"/>
  <c r="G78" i="17"/>
  <c r="G80" i="17"/>
  <c r="G81" i="17"/>
  <c r="G82" i="17"/>
  <c r="G83" i="17"/>
  <c r="G84" i="17"/>
  <c r="G85" i="17"/>
  <c r="G86" i="17"/>
  <c r="G87" i="17"/>
  <c r="G88" i="17"/>
  <c r="G89" i="17"/>
  <c r="G90" i="17"/>
  <c r="G91" i="17"/>
  <c r="G92" i="17"/>
  <c r="G93" i="17"/>
  <c r="G94" i="17"/>
  <c r="G95" i="17"/>
  <c r="G96" i="17"/>
  <c r="G97" i="17"/>
  <c r="G98" i="17"/>
  <c r="G99" i="17"/>
  <c r="G100" i="17"/>
  <c r="G101" i="17"/>
  <c r="G102" i="17"/>
  <c r="G103" i="17"/>
  <c r="G104" i="17"/>
  <c r="G105" i="17"/>
  <c r="G106" i="17"/>
  <c r="G107" i="17"/>
  <c r="G108" i="17"/>
  <c r="G109" i="17"/>
  <c r="G110" i="17"/>
  <c r="G111" i="17"/>
  <c r="G112" i="17"/>
  <c r="G114" i="17"/>
  <c r="G115" i="17"/>
  <c r="H67" i="17"/>
  <c r="H68" i="17"/>
  <c r="H66" i="17"/>
  <c r="H113" i="17"/>
  <c r="H79" i="17"/>
  <c r="H55" i="17"/>
  <c r="H56" i="17"/>
  <c r="H57" i="17"/>
  <c r="H58" i="17"/>
  <c r="H59" i="17"/>
  <c r="H60" i="17"/>
  <c r="H61" i="17"/>
  <c r="H62" i="17"/>
  <c r="H63" i="17"/>
  <c r="H64" i="17"/>
  <c r="H65" i="17"/>
  <c r="H69" i="17"/>
  <c r="H70" i="17"/>
  <c r="H71" i="17"/>
  <c r="H72" i="17"/>
  <c r="H73" i="17"/>
  <c r="H74" i="17"/>
  <c r="H75" i="17"/>
  <c r="H76" i="17"/>
  <c r="H77" i="17"/>
  <c r="H78" i="17"/>
  <c r="H80" i="17"/>
  <c r="H81" i="17"/>
  <c r="H82" i="17"/>
  <c r="H83" i="17"/>
  <c r="H84" i="17"/>
  <c r="H85" i="17"/>
  <c r="H86" i="17"/>
  <c r="H87" i="17"/>
  <c r="H88" i="17"/>
  <c r="H89" i="17"/>
  <c r="H90" i="17"/>
  <c r="H91" i="17"/>
  <c r="H92" i="17"/>
  <c r="H93" i="17"/>
  <c r="H94" i="17"/>
  <c r="H95" i="17"/>
  <c r="H96" i="17"/>
  <c r="H97" i="17"/>
  <c r="H98" i="17"/>
  <c r="H99" i="17"/>
  <c r="H100" i="17"/>
  <c r="H101" i="17"/>
  <c r="H102" i="17"/>
  <c r="H103" i="17"/>
  <c r="H104" i="17"/>
  <c r="H105" i="17"/>
  <c r="H106" i="17"/>
  <c r="H107" i="17"/>
  <c r="H108" i="17"/>
  <c r="H109" i="17"/>
  <c r="H110" i="17"/>
  <c r="H111" i="17"/>
  <c r="H112" i="17"/>
  <c r="H114" i="17"/>
  <c r="H115" i="17"/>
  <c r="I67" i="17"/>
  <c r="I68" i="17"/>
  <c r="I66" i="17"/>
  <c r="I113" i="17"/>
  <c r="I79" i="17"/>
  <c r="I55" i="17"/>
  <c r="I56" i="17"/>
  <c r="I57" i="17"/>
  <c r="I58" i="17"/>
  <c r="I59" i="17"/>
  <c r="I60" i="17"/>
  <c r="I61" i="17"/>
  <c r="I62" i="17"/>
  <c r="I63" i="17"/>
  <c r="I64" i="17"/>
  <c r="I65" i="17"/>
  <c r="I69" i="17"/>
  <c r="I70" i="17"/>
  <c r="I71" i="17"/>
  <c r="I72" i="17"/>
  <c r="I73" i="17"/>
  <c r="I74" i="17"/>
  <c r="I75" i="17"/>
  <c r="I76" i="17"/>
  <c r="I77" i="17"/>
  <c r="I78" i="17"/>
  <c r="I80" i="17"/>
  <c r="I81" i="17"/>
  <c r="I82" i="17"/>
  <c r="I83" i="17"/>
  <c r="I84" i="17"/>
  <c r="I85" i="17"/>
  <c r="I86" i="17"/>
  <c r="I87" i="17"/>
  <c r="I88" i="17"/>
  <c r="I89" i="17"/>
  <c r="I90" i="17"/>
  <c r="I91" i="17"/>
  <c r="I92" i="17"/>
  <c r="I93" i="17"/>
  <c r="I94" i="17"/>
  <c r="I95" i="17"/>
  <c r="I96" i="17"/>
  <c r="I97" i="17"/>
  <c r="I98" i="17"/>
  <c r="I99" i="17"/>
  <c r="I100" i="17"/>
  <c r="I101" i="17"/>
  <c r="I102" i="17"/>
  <c r="I103" i="17"/>
  <c r="I104" i="17"/>
  <c r="I105" i="17"/>
  <c r="I106" i="17"/>
  <c r="I107" i="17"/>
  <c r="I108" i="17"/>
  <c r="I109" i="17"/>
  <c r="I110" i="17"/>
  <c r="I111" i="17"/>
  <c r="I112" i="17"/>
  <c r="I114" i="17"/>
  <c r="I115" i="17"/>
  <c r="C67" i="17"/>
  <c r="C68" i="17"/>
  <c r="C66" i="17"/>
  <c r="C113" i="17"/>
  <c r="C79" i="17"/>
  <c r="C55" i="17"/>
  <c r="C56" i="17"/>
  <c r="C57" i="17"/>
  <c r="C58" i="17"/>
  <c r="C59" i="17"/>
  <c r="C60" i="17"/>
  <c r="C61" i="17"/>
  <c r="C62" i="17"/>
  <c r="C63" i="17"/>
  <c r="C64" i="17"/>
  <c r="C65" i="17"/>
  <c r="C69" i="17"/>
  <c r="C70" i="17"/>
  <c r="C71" i="17"/>
  <c r="C72" i="17"/>
  <c r="C73" i="17"/>
  <c r="C74" i="17"/>
  <c r="C75" i="17"/>
  <c r="C76" i="17"/>
  <c r="C77" i="17"/>
  <c r="C78" i="17"/>
  <c r="C80" i="17"/>
  <c r="C81" i="17"/>
  <c r="C82" i="17"/>
  <c r="C83" i="17"/>
  <c r="C84" i="17"/>
  <c r="C85" i="17"/>
  <c r="C86" i="17"/>
  <c r="C87" i="17"/>
  <c r="C88" i="17"/>
  <c r="C89" i="17"/>
  <c r="C90" i="17"/>
  <c r="C91" i="17"/>
  <c r="C92" i="17"/>
  <c r="C93" i="17"/>
  <c r="C94" i="17"/>
  <c r="C95" i="17"/>
  <c r="C96" i="17"/>
  <c r="C97" i="17"/>
  <c r="C98" i="17"/>
  <c r="C99" i="17"/>
  <c r="C100" i="17"/>
  <c r="C101" i="17"/>
  <c r="C102" i="17"/>
  <c r="C103" i="17"/>
  <c r="C104" i="17"/>
  <c r="C105" i="17"/>
  <c r="C106" i="17"/>
  <c r="C107" i="17"/>
  <c r="C108" i="17"/>
  <c r="C109" i="17"/>
  <c r="C110" i="17"/>
  <c r="C111" i="17"/>
  <c r="C112" i="17"/>
  <c r="C114" i="17"/>
  <c r="C115" i="17"/>
  <c r="D67" i="17"/>
  <c r="D68" i="17"/>
  <c r="D66" i="17"/>
  <c r="D113" i="17"/>
  <c r="D79" i="17"/>
  <c r="D55" i="17"/>
  <c r="D56" i="17"/>
  <c r="D57" i="17"/>
  <c r="D58" i="17"/>
  <c r="D59" i="17"/>
  <c r="D60" i="17"/>
  <c r="D61" i="17"/>
  <c r="D62" i="17"/>
  <c r="D63" i="17"/>
  <c r="D64" i="17"/>
  <c r="D65" i="17"/>
  <c r="D69" i="17"/>
  <c r="D70" i="17"/>
  <c r="D71" i="17"/>
  <c r="D72" i="17"/>
  <c r="D73" i="17"/>
  <c r="D74" i="17"/>
  <c r="D75" i="17"/>
  <c r="D76" i="17"/>
  <c r="D77" i="17"/>
  <c r="D78" i="17"/>
  <c r="D80" i="17"/>
  <c r="D81" i="17"/>
  <c r="D82" i="17"/>
  <c r="D83" i="17"/>
  <c r="D84" i="17"/>
  <c r="D85" i="17"/>
  <c r="D86" i="17"/>
  <c r="D87" i="17"/>
  <c r="D88" i="17"/>
  <c r="D89" i="17"/>
  <c r="D90" i="17"/>
  <c r="D91" i="17"/>
  <c r="D92" i="17"/>
  <c r="D93" i="17"/>
  <c r="D94" i="17"/>
  <c r="D95" i="17"/>
  <c r="D96" i="17"/>
  <c r="D97" i="17"/>
  <c r="D98" i="17"/>
  <c r="D99" i="17"/>
  <c r="D100" i="17"/>
  <c r="D101" i="17"/>
  <c r="D102" i="17"/>
  <c r="D103" i="17"/>
  <c r="D104" i="17"/>
  <c r="D105" i="17"/>
  <c r="D106" i="17"/>
  <c r="D107" i="17"/>
  <c r="D108" i="17"/>
  <c r="D109" i="17"/>
  <c r="D110" i="17"/>
  <c r="D111" i="17"/>
  <c r="D112" i="17"/>
  <c r="D114" i="17"/>
  <c r="D115" i="17"/>
  <c r="E67" i="17"/>
  <c r="E68" i="17"/>
  <c r="E66" i="17"/>
  <c r="E113" i="17"/>
  <c r="E79" i="17"/>
  <c r="E55" i="17"/>
  <c r="E56" i="17"/>
  <c r="E57" i="17"/>
  <c r="E58" i="17"/>
  <c r="E59" i="17"/>
  <c r="E60" i="17"/>
  <c r="E61" i="17"/>
  <c r="E62" i="17"/>
  <c r="E63" i="17"/>
  <c r="E64" i="17"/>
  <c r="E65" i="17"/>
  <c r="E69" i="17"/>
  <c r="E70" i="17"/>
  <c r="E71" i="17"/>
  <c r="E72" i="17"/>
  <c r="E73" i="17"/>
  <c r="E74" i="17"/>
  <c r="E75" i="17"/>
  <c r="E76" i="17"/>
  <c r="E77" i="17"/>
  <c r="E78" i="17"/>
  <c r="E80" i="17"/>
  <c r="E81" i="17"/>
  <c r="E82" i="17"/>
  <c r="E83" i="17"/>
  <c r="E84" i="17"/>
  <c r="E85" i="17"/>
  <c r="E86" i="17"/>
  <c r="E87" i="17"/>
  <c r="E88" i="17"/>
  <c r="E89" i="17"/>
  <c r="E90" i="17"/>
  <c r="E91" i="17"/>
  <c r="E92" i="17"/>
  <c r="E93" i="17"/>
  <c r="E94" i="17"/>
  <c r="E95" i="17"/>
  <c r="E96" i="17"/>
  <c r="E97" i="17"/>
  <c r="E98" i="17"/>
  <c r="E99" i="17"/>
  <c r="E100" i="17"/>
  <c r="E101" i="17"/>
  <c r="E102" i="17"/>
  <c r="E103" i="17"/>
  <c r="E104" i="17"/>
  <c r="E105" i="17"/>
  <c r="E106" i="17"/>
  <c r="E107" i="17"/>
  <c r="E108" i="17"/>
  <c r="E109" i="17"/>
  <c r="E110" i="17"/>
  <c r="E111" i="17"/>
  <c r="E112" i="17"/>
  <c r="E114" i="17"/>
  <c r="E115" i="17"/>
  <c r="F67" i="17"/>
  <c r="F68" i="17"/>
  <c r="F66" i="17"/>
  <c r="F113" i="17"/>
  <c r="F79" i="17"/>
  <c r="F55" i="17"/>
  <c r="F56" i="17"/>
  <c r="F57" i="17"/>
  <c r="F58" i="17"/>
  <c r="F59" i="17"/>
  <c r="F60" i="17"/>
  <c r="F61" i="17"/>
  <c r="F62" i="17"/>
  <c r="F63" i="17"/>
  <c r="F64" i="17"/>
  <c r="F65" i="17"/>
  <c r="F69" i="17"/>
  <c r="F70" i="17"/>
  <c r="F71" i="17"/>
  <c r="F72" i="17"/>
  <c r="F73" i="17"/>
  <c r="F74" i="17"/>
  <c r="F75" i="17"/>
  <c r="F76" i="17"/>
  <c r="F77" i="17"/>
  <c r="F78" i="17"/>
  <c r="F80" i="17"/>
  <c r="F81" i="17"/>
  <c r="F82" i="17"/>
  <c r="F83" i="17"/>
  <c r="F84" i="17"/>
  <c r="F85" i="17"/>
  <c r="F86" i="17"/>
  <c r="F87" i="17"/>
  <c r="F88" i="17"/>
  <c r="F89" i="17"/>
  <c r="F90" i="17"/>
  <c r="F91" i="17"/>
  <c r="F92" i="17"/>
  <c r="F93" i="17"/>
  <c r="F94" i="17"/>
  <c r="F95" i="17"/>
  <c r="F96" i="17"/>
  <c r="F97" i="17"/>
  <c r="F98" i="17"/>
  <c r="F99" i="17"/>
  <c r="F100" i="17"/>
  <c r="F101" i="17"/>
  <c r="F102" i="17"/>
  <c r="F103" i="17"/>
  <c r="F104" i="17"/>
  <c r="F105" i="17"/>
  <c r="F106" i="17"/>
  <c r="F107" i="17"/>
  <c r="F108" i="17"/>
  <c r="F109" i="17"/>
  <c r="F110" i="17"/>
  <c r="F111" i="17"/>
  <c r="F112" i="17"/>
  <c r="F114" i="17"/>
  <c r="F115" i="17"/>
  <c r="C7" i="14"/>
  <c r="C8" i="14"/>
  <c r="C9" i="14"/>
  <c r="C10" i="14"/>
  <c r="C11" i="14"/>
  <c r="C12" i="14"/>
  <c r="C13" i="14"/>
  <c r="C14" i="14"/>
  <c r="C15" i="14"/>
  <c r="C16" i="14"/>
  <c r="C17" i="14"/>
  <c r="C18" i="14"/>
  <c r="C19" i="14"/>
  <c r="C20" i="14"/>
  <c r="C21" i="14"/>
  <c r="C22" i="14"/>
  <c r="V22" i="18"/>
  <c r="X23" i="14" s="1"/>
  <c r="C23" i="14"/>
  <c r="V23" i="18"/>
  <c r="C24" i="14"/>
  <c r="C47" i="14"/>
  <c r="V46" i="18"/>
  <c r="C48" i="14"/>
  <c r="V47" i="18"/>
  <c r="V24" i="18"/>
  <c r="C25" i="14"/>
  <c r="V25" i="18"/>
  <c r="C26" i="14"/>
  <c r="V26" i="18"/>
  <c r="C27" i="14"/>
  <c r="V27" i="18"/>
  <c r="C28" i="14"/>
  <c r="V28" i="18"/>
  <c r="C29" i="14"/>
  <c r="V29" i="18"/>
  <c r="C30" i="14"/>
  <c r="V30" i="18"/>
  <c r="C31" i="14"/>
  <c r="V31" i="18"/>
  <c r="C32" i="14"/>
  <c r="V32" i="18"/>
  <c r="C33" i="14"/>
  <c r="V33" i="18"/>
  <c r="C34" i="14"/>
  <c r="V34" i="18"/>
  <c r="C35" i="14"/>
  <c r="V35" i="18"/>
  <c r="C36" i="14"/>
  <c r="V36" i="18"/>
  <c r="C37" i="14"/>
  <c r="V37" i="18"/>
  <c r="C38" i="14"/>
  <c r="V38" i="18"/>
  <c r="C39" i="14"/>
  <c r="V39" i="18"/>
  <c r="C40" i="14"/>
  <c r="V40" i="18"/>
  <c r="C41" i="14"/>
  <c r="C113" i="14"/>
  <c r="L112" i="18"/>
  <c r="X113" i="14" s="1"/>
  <c r="B7" i="14"/>
  <c r="B8" i="14"/>
  <c r="B9" i="14"/>
  <c r="B10" i="14"/>
  <c r="B11" i="14"/>
  <c r="B12" i="14"/>
  <c r="B13" i="14"/>
  <c r="B14" i="14"/>
  <c r="K123" i="14"/>
  <c r="H5" i="22"/>
  <c r="H6" i="22"/>
  <c r="H7" i="22"/>
  <c r="H8" i="22"/>
  <c r="H9" i="22"/>
  <c r="H10" i="22"/>
  <c r="H11" i="22"/>
  <c r="H12" i="22"/>
  <c r="H13" i="22"/>
  <c r="H14" i="22"/>
  <c r="H15" i="22"/>
  <c r="H16"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65" i="22"/>
  <c r="H66" i="22"/>
  <c r="H67" i="22"/>
  <c r="H68" i="22"/>
  <c r="H69" i="22"/>
  <c r="H70" i="22"/>
  <c r="H71" i="22"/>
  <c r="H72" i="22"/>
  <c r="H73" i="22"/>
  <c r="H74" i="22"/>
  <c r="H75" i="22"/>
  <c r="H76" i="22"/>
  <c r="H77" i="22"/>
  <c r="H78" i="22"/>
  <c r="H79" i="22"/>
  <c r="H80" i="22"/>
  <c r="H81" i="22"/>
  <c r="H82" i="22"/>
  <c r="H83" i="22"/>
  <c r="H84" i="22"/>
  <c r="H85" i="22"/>
  <c r="H86" i="22"/>
  <c r="H87" i="22"/>
  <c r="H88" i="22"/>
  <c r="H89" i="22"/>
  <c r="H90" i="22"/>
  <c r="H91" i="22"/>
  <c r="H92" i="22"/>
  <c r="H93" i="22"/>
  <c r="H94" i="22"/>
  <c r="H95" i="22"/>
  <c r="H96" i="22"/>
  <c r="H97" i="22"/>
  <c r="H98" i="22"/>
  <c r="H99" i="22"/>
  <c r="H100" i="22"/>
  <c r="H101" i="22"/>
  <c r="H102" i="22"/>
  <c r="H103" i="22"/>
  <c r="H104" i="22"/>
  <c r="H105" i="22"/>
  <c r="H106" i="22"/>
  <c r="H107" i="22"/>
  <c r="H108" i="22"/>
  <c r="H109" i="22"/>
  <c r="H110" i="22"/>
  <c r="H111" i="22"/>
  <c r="H112" i="22"/>
  <c r="H113" i="22"/>
  <c r="H114" i="22"/>
  <c r="H115" i="22"/>
  <c r="H116" i="22"/>
  <c r="H117" i="22"/>
  <c r="H118" i="22"/>
  <c r="H119" i="22"/>
  <c r="H120" i="22"/>
  <c r="H121" i="22"/>
  <c r="H122" i="22"/>
  <c r="H123" i="22"/>
  <c r="H124" i="22"/>
  <c r="H125" i="22"/>
  <c r="H126" i="22"/>
  <c r="H127" i="22"/>
  <c r="H128" i="22"/>
  <c r="H129" i="22"/>
  <c r="H130" i="22"/>
  <c r="H131" i="22"/>
  <c r="H132" i="22"/>
  <c r="H133" i="22"/>
  <c r="H134" i="22"/>
  <c r="H135" i="22"/>
  <c r="H136" i="22"/>
  <c r="H137" i="22"/>
  <c r="H138" i="22"/>
  <c r="H139" i="22"/>
  <c r="H140" i="22"/>
  <c r="H141" i="22"/>
  <c r="H142" i="22"/>
  <c r="H143" i="22"/>
  <c r="H144" i="22"/>
  <c r="H145" i="22"/>
  <c r="H146" i="22"/>
  <c r="H147" i="22"/>
  <c r="H148" i="22"/>
  <c r="H149" i="22"/>
  <c r="H150" i="22"/>
  <c r="H151" i="22"/>
  <c r="H152" i="22"/>
  <c r="H153" i="22"/>
  <c r="H154" i="22"/>
  <c r="H155" i="22"/>
  <c r="H156" i="22"/>
  <c r="H157" i="22"/>
  <c r="H158" i="22"/>
  <c r="H159" i="22"/>
  <c r="H160" i="22"/>
  <c r="H161" i="22"/>
  <c r="H162" i="22"/>
  <c r="H163" i="22"/>
  <c r="H164" i="22"/>
  <c r="H165" i="22"/>
  <c r="H166" i="22"/>
  <c r="H167" i="22"/>
  <c r="H168" i="22"/>
  <c r="H169" i="22"/>
  <c r="H170" i="22"/>
  <c r="H171" i="22"/>
  <c r="H172" i="22"/>
  <c r="H173" i="22"/>
  <c r="H174" i="22"/>
  <c r="H175" i="22"/>
  <c r="H176" i="22"/>
  <c r="H177" i="22"/>
  <c r="H178" i="22"/>
  <c r="H179" i="22"/>
  <c r="H180" i="22"/>
  <c r="H181" i="22"/>
  <c r="H182" i="22"/>
  <c r="H183" i="22"/>
  <c r="H184" i="22"/>
  <c r="H185" i="22"/>
  <c r="H186" i="22"/>
  <c r="H187" i="22"/>
  <c r="H188" i="22"/>
  <c r="H189" i="22"/>
  <c r="H190" i="22"/>
  <c r="H191" i="22"/>
  <c r="H192" i="22"/>
  <c r="H193" i="22"/>
  <c r="H194" i="22"/>
  <c r="H195" i="22"/>
  <c r="H196" i="22"/>
  <c r="H197" i="22"/>
  <c r="H198" i="22"/>
  <c r="H199" i="22"/>
  <c r="H200" i="22"/>
  <c r="H201" i="22"/>
  <c r="H202" i="22"/>
  <c r="H203" i="22"/>
  <c r="H204" i="22"/>
  <c r="H205" i="22"/>
  <c r="H206" i="22"/>
  <c r="H207" i="22"/>
  <c r="H208" i="22"/>
  <c r="H209" i="22"/>
  <c r="H210" i="22"/>
  <c r="H211" i="22"/>
  <c r="H212" i="22"/>
  <c r="H213" i="22"/>
  <c r="H214" i="22"/>
  <c r="H215" i="22"/>
  <c r="H216" i="22"/>
  <c r="H217" i="22"/>
  <c r="H218" i="22"/>
  <c r="H219" i="22"/>
  <c r="H220" i="22"/>
  <c r="H221" i="22"/>
  <c r="H222" i="22"/>
  <c r="H223" i="22"/>
  <c r="H224" i="22"/>
  <c r="H225" i="22"/>
  <c r="H226" i="22"/>
  <c r="H227" i="22"/>
  <c r="H228" i="22"/>
  <c r="H229" i="22"/>
  <c r="H230" i="22"/>
  <c r="H231" i="22"/>
  <c r="H232" i="22"/>
  <c r="H233" i="22"/>
  <c r="H234" i="22"/>
  <c r="H235" i="22"/>
  <c r="H236" i="22"/>
  <c r="H237" i="22"/>
  <c r="H238" i="22"/>
  <c r="H239" i="22"/>
  <c r="H240" i="22"/>
  <c r="H241" i="22"/>
  <c r="H242" i="22"/>
  <c r="H243" i="22"/>
  <c r="H244" i="22"/>
  <c r="H245" i="22"/>
  <c r="H246" i="22"/>
  <c r="H247" i="22"/>
  <c r="H248" i="22"/>
  <c r="H249" i="22"/>
  <c r="H250" i="22"/>
  <c r="H251" i="22"/>
  <c r="H252" i="22"/>
  <c r="H253" i="22"/>
  <c r="H254" i="22"/>
  <c r="H255" i="22"/>
  <c r="H256" i="22"/>
  <c r="H257" i="22"/>
  <c r="H258" i="22"/>
  <c r="H259" i="22"/>
  <c r="H260" i="22"/>
  <c r="H261" i="22"/>
  <c r="H262" i="22"/>
  <c r="H263" i="22"/>
  <c r="H264" i="22"/>
  <c r="H265" i="22"/>
  <c r="H266" i="22"/>
  <c r="H267" i="22"/>
  <c r="H268" i="22"/>
  <c r="H269" i="22"/>
  <c r="H270" i="22"/>
  <c r="H271" i="22"/>
  <c r="H272" i="22"/>
  <c r="H273" i="22"/>
  <c r="H274" i="22"/>
  <c r="H275" i="22"/>
  <c r="H276" i="22"/>
  <c r="H277" i="22"/>
  <c r="H278" i="22"/>
  <c r="H279" i="22"/>
  <c r="H280" i="22"/>
  <c r="H281" i="22"/>
  <c r="H282" i="22"/>
  <c r="H283" i="22"/>
  <c r="H284" i="22"/>
  <c r="H285" i="22"/>
  <c r="H286" i="22"/>
  <c r="H287" i="22"/>
  <c r="H288" i="22"/>
  <c r="H289" i="22"/>
  <c r="H290" i="22"/>
  <c r="H291" i="22"/>
  <c r="H292" i="22"/>
  <c r="H293" i="22"/>
  <c r="H294" i="22"/>
  <c r="H295" i="22"/>
  <c r="H296" i="22"/>
  <c r="H297" i="22"/>
  <c r="H298" i="22"/>
  <c r="H299" i="22"/>
  <c r="H300" i="22"/>
  <c r="H301" i="22"/>
  <c r="H302" i="22"/>
  <c r="H303" i="22"/>
  <c r="H304" i="22"/>
  <c r="H305" i="22"/>
  <c r="H306" i="22"/>
  <c r="H307" i="22"/>
  <c r="H308" i="22"/>
  <c r="H309" i="22"/>
  <c r="H310" i="22"/>
  <c r="H311" i="22"/>
  <c r="H312" i="22"/>
  <c r="H313" i="22"/>
  <c r="H314" i="22"/>
  <c r="H315" i="22"/>
  <c r="H316" i="22"/>
  <c r="H317" i="22"/>
  <c r="H318" i="22"/>
  <c r="H319" i="22"/>
  <c r="H320" i="22"/>
  <c r="H321" i="22"/>
  <c r="H322" i="22"/>
  <c r="H323" i="22"/>
  <c r="H324" i="22"/>
  <c r="H325" i="22"/>
  <c r="H326" i="22"/>
  <c r="H327" i="22"/>
  <c r="H328" i="22"/>
  <c r="H329" i="22"/>
  <c r="H330" i="22"/>
  <c r="H331" i="22"/>
  <c r="H332" i="22"/>
  <c r="H333" i="22"/>
  <c r="H334" i="22"/>
  <c r="H335" i="22"/>
  <c r="H336" i="22"/>
  <c r="H337" i="22"/>
  <c r="H338" i="22"/>
  <c r="H339" i="22"/>
  <c r="H340" i="22"/>
  <c r="H341" i="22"/>
  <c r="H342" i="22"/>
  <c r="H343" i="22"/>
  <c r="H344" i="22"/>
  <c r="H345" i="22"/>
  <c r="H346" i="22"/>
  <c r="H347" i="22"/>
  <c r="H348" i="22"/>
  <c r="H349" i="22"/>
  <c r="H350" i="22"/>
  <c r="H351" i="22"/>
  <c r="H352" i="22"/>
  <c r="H353" i="22"/>
  <c r="H354" i="22"/>
  <c r="H355" i="22"/>
  <c r="H356" i="22"/>
  <c r="H357" i="22"/>
  <c r="H358" i="22"/>
  <c r="H359" i="22"/>
  <c r="H360" i="22"/>
  <c r="H361" i="22"/>
  <c r="H362" i="22"/>
  <c r="H363" i="22"/>
  <c r="H364" i="22"/>
  <c r="H365" i="22"/>
  <c r="H366" i="22"/>
  <c r="H367" i="22"/>
  <c r="H368" i="22"/>
  <c r="H369" i="22"/>
  <c r="H370" i="22"/>
  <c r="H371" i="22"/>
  <c r="H372" i="22"/>
  <c r="H373" i="22"/>
  <c r="H374" i="22"/>
  <c r="H375" i="22"/>
  <c r="H376" i="22"/>
  <c r="H377" i="22"/>
  <c r="H378" i="22"/>
  <c r="H379" i="22"/>
  <c r="H380" i="22"/>
  <c r="H381" i="22"/>
  <c r="H382" i="22"/>
  <c r="H383" i="22"/>
  <c r="H384" i="22"/>
  <c r="H385" i="22"/>
  <c r="H386" i="22"/>
  <c r="H387" i="22"/>
  <c r="H388" i="22"/>
  <c r="H389" i="22"/>
  <c r="H390" i="22"/>
  <c r="H391" i="22"/>
  <c r="H392" i="22"/>
  <c r="H393" i="22"/>
  <c r="H394" i="22"/>
  <c r="H395" i="22"/>
  <c r="H396" i="22"/>
  <c r="H397" i="22"/>
  <c r="H398" i="22"/>
  <c r="H399" i="22"/>
  <c r="H400" i="22"/>
  <c r="H401" i="22"/>
  <c r="H402" i="22"/>
  <c r="H403" i="22"/>
  <c r="H404" i="22"/>
  <c r="H405" i="22"/>
  <c r="H406" i="22"/>
  <c r="H407" i="22"/>
  <c r="H408" i="22"/>
  <c r="H409" i="22"/>
  <c r="H410" i="22"/>
  <c r="H411" i="22"/>
  <c r="H412" i="22"/>
  <c r="H413" i="22"/>
  <c r="H414" i="22"/>
  <c r="H415" i="22"/>
  <c r="H416" i="22"/>
  <c r="H417" i="22"/>
  <c r="H418" i="22"/>
  <c r="H419" i="22"/>
  <c r="H420" i="22"/>
  <c r="H421" i="22"/>
  <c r="H422" i="22"/>
  <c r="H423" i="22"/>
  <c r="H424" i="22"/>
  <c r="H425" i="22"/>
  <c r="H426" i="22"/>
  <c r="H427" i="22"/>
  <c r="H428" i="22"/>
  <c r="H429" i="22"/>
  <c r="H430" i="22"/>
  <c r="H431" i="22"/>
  <c r="H432" i="22"/>
  <c r="H433" i="22"/>
  <c r="H434" i="22"/>
  <c r="H435" i="22"/>
  <c r="H436" i="22"/>
  <c r="H437" i="22"/>
  <c r="H438" i="22"/>
  <c r="H439" i="22"/>
  <c r="H440" i="22"/>
  <c r="H441" i="22"/>
  <c r="H442" i="22"/>
  <c r="H443" i="22"/>
  <c r="H444" i="22"/>
  <c r="H445" i="22"/>
  <c r="H446" i="22"/>
  <c r="H447" i="22"/>
  <c r="H448" i="22"/>
  <c r="H449" i="22"/>
  <c r="H450" i="22"/>
  <c r="H451" i="22"/>
  <c r="H452" i="22"/>
  <c r="H453" i="22"/>
  <c r="H454" i="22"/>
  <c r="H455" i="22"/>
  <c r="H456" i="22"/>
  <c r="H457" i="22"/>
  <c r="H458" i="22"/>
  <c r="H459" i="22"/>
  <c r="H460" i="22"/>
  <c r="H461" i="22"/>
  <c r="H462" i="22"/>
  <c r="H463" i="22"/>
  <c r="H464" i="22"/>
  <c r="H465" i="22"/>
  <c r="H466" i="22"/>
  <c r="H467" i="22"/>
  <c r="H468" i="22"/>
  <c r="H469" i="22"/>
  <c r="H470" i="22"/>
  <c r="H471" i="22"/>
  <c r="H472" i="22"/>
  <c r="H473" i="22"/>
  <c r="H474" i="22"/>
  <c r="H475" i="22"/>
  <c r="H476" i="22"/>
  <c r="H477" i="22"/>
  <c r="H478" i="22"/>
  <c r="H479" i="22"/>
  <c r="H480" i="22"/>
  <c r="H481" i="22"/>
  <c r="H482" i="22"/>
  <c r="H483" i="22"/>
  <c r="H484" i="22"/>
  <c r="H485" i="22"/>
  <c r="H486" i="22"/>
  <c r="H487" i="22"/>
  <c r="H488" i="22"/>
  <c r="H489" i="22"/>
  <c r="H490" i="22"/>
  <c r="H491" i="22"/>
  <c r="H492" i="22"/>
  <c r="H493" i="22"/>
  <c r="H494" i="22"/>
  <c r="H495" i="22"/>
  <c r="H496" i="22"/>
  <c r="H497" i="22"/>
  <c r="H498" i="22"/>
  <c r="H499" i="22"/>
  <c r="H500" i="22"/>
  <c r="H501" i="22"/>
  <c r="H502" i="22"/>
  <c r="H503" i="22"/>
  <c r="H504" i="22"/>
  <c r="H505" i="22"/>
  <c r="H506" i="22"/>
  <c r="H507" i="22"/>
  <c r="H508" i="22"/>
  <c r="H509" i="22"/>
  <c r="H510" i="22"/>
  <c r="H511" i="22"/>
  <c r="H512" i="22"/>
  <c r="H513" i="22"/>
  <c r="H514" i="22"/>
  <c r="H515" i="22"/>
  <c r="H516" i="22"/>
  <c r="H517" i="22"/>
  <c r="H518" i="22"/>
  <c r="H519" i="22"/>
  <c r="H520" i="22"/>
  <c r="H521" i="22"/>
  <c r="H522" i="22"/>
  <c r="H523" i="22"/>
  <c r="H524" i="22"/>
  <c r="H525" i="22"/>
  <c r="H526" i="22"/>
  <c r="H527" i="22"/>
  <c r="H528" i="22"/>
  <c r="H529" i="22"/>
  <c r="H530" i="22"/>
  <c r="H531" i="22"/>
  <c r="H532" i="22"/>
  <c r="H533" i="22"/>
  <c r="H534" i="22"/>
  <c r="H535" i="22"/>
  <c r="H536" i="22"/>
  <c r="H537" i="22"/>
  <c r="H538" i="22"/>
  <c r="H539" i="22"/>
  <c r="H540" i="22"/>
  <c r="H541" i="22"/>
  <c r="H542" i="22"/>
  <c r="H543" i="22"/>
  <c r="H544" i="22"/>
  <c r="H545" i="22"/>
  <c r="H546" i="22"/>
  <c r="H547" i="22"/>
  <c r="H548" i="22"/>
  <c r="H549" i="22"/>
  <c r="H550" i="22"/>
  <c r="H551" i="22"/>
  <c r="H552" i="22"/>
  <c r="H553" i="22"/>
  <c r="H554" i="22"/>
  <c r="H555" i="22"/>
  <c r="H556" i="22"/>
  <c r="H557" i="22"/>
  <c r="H558" i="22"/>
  <c r="H559" i="22"/>
  <c r="H560" i="22"/>
  <c r="H561" i="22"/>
  <c r="H562" i="22"/>
  <c r="H563" i="22"/>
  <c r="H564" i="22"/>
  <c r="H565" i="22"/>
  <c r="H566" i="22"/>
  <c r="H567" i="22"/>
  <c r="H568" i="22"/>
  <c r="H569" i="22"/>
  <c r="H570" i="22"/>
  <c r="H571" i="22"/>
  <c r="H572" i="22"/>
  <c r="H573" i="22"/>
  <c r="H574" i="22"/>
  <c r="H575" i="22"/>
  <c r="H576" i="22"/>
  <c r="H577" i="22"/>
  <c r="H578" i="22"/>
  <c r="H579" i="22"/>
  <c r="H580" i="22"/>
  <c r="H581" i="22"/>
  <c r="H582" i="22"/>
  <c r="H583" i="22"/>
  <c r="H584" i="22"/>
  <c r="H585" i="22"/>
  <c r="H586" i="22"/>
  <c r="H587" i="22"/>
  <c r="H588" i="22"/>
  <c r="H589" i="22"/>
  <c r="H590" i="22"/>
  <c r="H591" i="22"/>
  <c r="H592" i="22"/>
  <c r="H593" i="22"/>
  <c r="H594" i="22"/>
  <c r="H595" i="22"/>
  <c r="H596" i="22"/>
  <c r="H597" i="22"/>
  <c r="H598" i="22"/>
  <c r="H599" i="22"/>
  <c r="H600" i="22"/>
  <c r="H601" i="22"/>
  <c r="H602" i="22"/>
  <c r="H603" i="22"/>
  <c r="H604" i="22"/>
  <c r="H605" i="22"/>
  <c r="H606" i="22"/>
  <c r="H607" i="22"/>
  <c r="H608" i="22"/>
  <c r="H609" i="22"/>
  <c r="H610" i="22"/>
  <c r="H611" i="22"/>
  <c r="H612" i="22"/>
  <c r="H613" i="22"/>
  <c r="H614" i="22"/>
  <c r="H615" i="22"/>
  <c r="H616" i="22"/>
  <c r="H617" i="22"/>
  <c r="H618" i="22"/>
  <c r="H619" i="22"/>
  <c r="H620" i="22"/>
  <c r="H621" i="22"/>
  <c r="H622" i="22"/>
  <c r="H623" i="22"/>
  <c r="H624" i="22"/>
  <c r="H625" i="22"/>
  <c r="H626" i="22"/>
  <c r="H627" i="22"/>
  <c r="H628" i="22"/>
  <c r="H629" i="22"/>
  <c r="H630" i="22"/>
  <c r="H631" i="22"/>
  <c r="H632" i="22"/>
  <c r="H633" i="22"/>
  <c r="H634" i="22"/>
  <c r="H635" i="22"/>
  <c r="H636" i="22"/>
  <c r="H637" i="22"/>
  <c r="H638" i="22"/>
  <c r="H639" i="22"/>
  <c r="H640" i="22"/>
  <c r="H641" i="22"/>
  <c r="H642" i="22"/>
  <c r="H643" i="22"/>
  <c r="H644" i="22"/>
  <c r="H645" i="22"/>
  <c r="H646" i="22"/>
  <c r="H647" i="22"/>
  <c r="H648" i="22"/>
  <c r="H649" i="22"/>
  <c r="H650" i="22"/>
  <c r="H651" i="22"/>
  <c r="H652" i="22"/>
  <c r="H653" i="22"/>
  <c r="H654" i="22"/>
  <c r="H655" i="22"/>
  <c r="H656" i="22"/>
  <c r="H657" i="22"/>
  <c r="H658" i="22"/>
  <c r="H659" i="22"/>
  <c r="H660" i="22"/>
  <c r="H661" i="22"/>
  <c r="H662" i="22"/>
  <c r="H663" i="22"/>
  <c r="H664" i="22"/>
  <c r="H665" i="22"/>
  <c r="H666" i="22"/>
  <c r="H667" i="22"/>
  <c r="H668" i="22"/>
  <c r="H669" i="22"/>
  <c r="H670" i="22"/>
  <c r="H671" i="22"/>
  <c r="H672" i="22"/>
  <c r="H673" i="22"/>
  <c r="H674" i="22"/>
  <c r="H675" i="22"/>
  <c r="H676" i="22"/>
  <c r="H677" i="22"/>
  <c r="H678" i="22"/>
  <c r="H679" i="22"/>
  <c r="H680" i="22"/>
  <c r="H681" i="22"/>
  <c r="H682" i="22"/>
  <c r="H683" i="22"/>
  <c r="H684" i="22"/>
  <c r="H685" i="22"/>
  <c r="H686" i="22"/>
  <c r="H687" i="22"/>
  <c r="H688" i="22"/>
  <c r="H689" i="22"/>
  <c r="H690" i="22"/>
  <c r="H691" i="22"/>
  <c r="H692" i="22"/>
  <c r="H693" i="22"/>
  <c r="H694" i="22"/>
  <c r="H695" i="22"/>
  <c r="H696" i="22"/>
  <c r="H697" i="22"/>
  <c r="H698" i="22"/>
  <c r="H699" i="22"/>
  <c r="H700" i="22"/>
  <c r="H701" i="22"/>
  <c r="H702" i="22"/>
  <c r="H703" i="22"/>
  <c r="H704" i="22"/>
  <c r="H705" i="22"/>
  <c r="H706" i="22"/>
  <c r="H707" i="22"/>
  <c r="H708" i="22"/>
  <c r="H709" i="22"/>
  <c r="H710" i="22"/>
  <c r="H711" i="22"/>
  <c r="H712" i="22"/>
  <c r="H713" i="22"/>
  <c r="H714" i="22"/>
  <c r="H715" i="22"/>
  <c r="H716" i="22"/>
  <c r="H717" i="22"/>
  <c r="H718" i="22"/>
  <c r="H719" i="22"/>
  <c r="H720" i="22"/>
  <c r="H721" i="22"/>
  <c r="H722" i="22"/>
  <c r="H723" i="22"/>
  <c r="H724" i="22"/>
  <c r="H725" i="22"/>
  <c r="H726" i="22"/>
  <c r="H727" i="22"/>
  <c r="H728" i="22"/>
  <c r="H729" i="22"/>
  <c r="H730" i="22"/>
  <c r="H731" i="22"/>
  <c r="H732" i="22"/>
  <c r="H733" i="22"/>
  <c r="H734" i="22"/>
  <c r="H735" i="22"/>
  <c r="H736" i="22"/>
  <c r="H737" i="22"/>
  <c r="H738" i="22"/>
  <c r="H739" i="22"/>
  <c r="H740" i="22"/>
  <c r="H741" i="22"/>
  <c r="H742" i="22"/>
  <c r="H743" i="22"/>
  <c r="H744" i="22"/>
  <c r="H745" i="22"/>
  <c r="H746" i="22"/>
  <c r="H747" i="22"/>
  <c r="H748" i="22"/>
  <c r="H749" i="22"/>
  <c r="H750" i="22"/>
  <c r="H751" i="22"/>
  <c r="H752" i="22"/>
  <c r="H753" i="22"/>
  <c r="H754" i="22"/>
  <c r="H755" i="22"/>
  <c r="H756" i="22"/>
  <c r="H757" i="22"/>
  <c r="H758" i="22"/>
  <c r="H759" i="22"/>
  <c r="H760" i="22"/>
  <c r="H761" i="22"/>
  <c r="H762" i="22"/>
  <c r="H763" i="22"/>
  <c r="H764" i="22"/>
  <c r="H765" i="22"/>
  <c r="H766" i="22"/>
  <c r="H767" i="22"/>
  <c r="H768" i="22"/>
  <c r="H769" i="22"/>
  <c r="H770" i="22"/>
  <c r="H771" i="22"/>
  <c r="H772" i="22"/>
  <c r="H773" i="22"/>
  <c r="H774" i="22"/>
  <c r="H775" i="22"/>
  <c r="H776" i="22"/>
  <c r="H777" i="22"/>
  <c r="H778" i="22"/>
  <c r="H779" i="22"/>
  <c r="H780" i="22"/>
  <c r="H781" i="22"/>
  <c r="H782" i="22"/>
  <c r="H783" i="22"/>
  <c r="H784" i="22"/>
  <c r="H785" i="22"/>
  <c r="H786" i="22"/>
  <c r="H787" i="22"/>
  <c r="H788" i="22"/>
  <c r="H789" i="22"/>
  <c r="H790" i="22"/>
  <c r="H791" i="22"/>
  <c r="H792" i="22"/>
  <c r="H793" i="22"/>
  <c r="H794" i="22"/>
  <c r="H795" i="22"/>
  <c r="H796" i="22"/>
  <c r="H797" i="22"/>
  <c r="H798" i="22"/>
  <c r="H799" i="22"/>
  <c r="H800" i="22"/>
  <c r="H801" i="22"/>
  <c r="H802" i="22"/>
  <c r="H803" i="22"/>
  <c r="H804" i="22"/>
  <c r="H805" i="22"/>
  <c r="H806" i="22"/>
  <c r="H807" i="22"/>
  <c r="H808" i="22"/>
  <c r="H809" i="22"/>
  <c r="H810" i="22"/>
  <c r="H811" i="22"/>
  <c r="H812" i="22"/>
  <c r="H813" i="22"/>
  <c r="H814" i="22"/>
  <c r="H815" i="22"/>
  <c r="H816" i="22"/>
  <c r="H817" i="22"/>
  <c r="H818" i="22"/>
  <c r="H819" i="22"/>
  <c r="H820" i="22"/>
  <c r="H821" i="22"/>
  <c r="H822" i="22"/>
  <c r="H823" i="22"/>
  <c r="H824" i="22"/>
  <c r="H825" i="22"/>
  <c r="H826" i="22"/>
  <c r="H827" i="22"/>
  <c r="H828" i="22"/>
  <c r="H829" i="22"/>
  <c r="H830" i="22"/>
  <c r="H831" i="22"/>
  <c r="H832" i="22"/>
  <c r="H833" i="22"/>
  <c r="H834" i="22"/>
  <c r="H835" i="22"/>
  <c r="H836" i="22"/>
  <c r="H837" i="22"/>
  <c r="H838" i="22"/>
  <c r="H839" i="22"/>
  <c r="H840" i="22"/>
  <c r="H841" i="22"/>
  <c r="H842" i="22"/>
  <c r="H843" i="22"/>
  <c r="H844" i="22"/>
  <c r="H845" i="22"/>
  <c r="H846" i="22"/>
  <c r="H847" i="22"/>
  <c r="H848" i="22"/>
  <c r="H849" i="22"/>
  <c r="H850" i="22"/>
  <c r="H851" i="22"/>
  <c r="H852" i="22"/>
  <c r="H853" i="22"/>
  <c r="H854" i="22"/>
  <c r="H855" i="22"/>
  <c r="H856" i="22"/>
  <c r="H857" i="22"/>
  <c r="H858" i="22"/>
  <c r="H859" i="22"/>
  <c r="H860" i="22"/>
  <c r="H861" i="22"/>
  <c r="H862" i="22"/>
  <c r="H863" i="22"/>
  <c r="H864" i="22"/>
  <c r="H865" i="22"/>
  <c r="H866" i="22"/>
  <c r="H867" i="22"/>
  <c r="H868" i="22"/>
  <c r="H869" i="22"/>
  <c r="H870" i="22"/>
  <c r="H871" i="22"/>
  <c r="H872" i="22"/>
  <c r="H873" i="22"/>
  <c r="H874" i="22"/>
  <c r="H875" i="22"/>
  <c r="H876" i="22"/>
  <c r="H877" i="22"/>
  <c r="H878" i="22"/>
  <c r="H879" i="22"/>
  <c r="H880" i="22"/>
  <c r="H881" i="22"/>
  <c r="H882" i="22"/>
  <c r="H883" i="22"/>
  <c r="H884" i="22"/>
  <c r="H885" i="22"/>
  <c r="H886" i="22"/>
  <c r="H887" i="22"/>
  <c r="H888" i="22"/>
  <c r="H889" i="22"/>
  <c r="H890" i="22"/>
  <c r="H891" i="22"/>
  <c r="H892" i="22"/>
  <c r="H893" i="22"/>
  <c r="H894" i="22"/>
  <c r="H895" i="22"/>
  <c r="H896" i="22"/>
  <c r="H897" i="22"/>
  <c r="H898" i="22"/>
  <c r="H899" i="22"/>
  <c r="H900" i="22"/>
  <c r="H901" i="22"/>
  <c r="H902" i="22"/>
  <c r="H903" i="22"/>
  <c r="H904" i="22"/>
  <c r="H905" i="22"/>
  <c r="H906" i="22"/>
  <c r="H907" i="22"/>
  <c r="H908" i="22"/>
  <c r="H909" i="22"/>
  <c r="H910" i="22"/>
  <c r="H911" i="22"/>
  <c r="H912" i="22"/>
  <c r="H913" i="22"/>
  <c r="H914" i="22"/>
  <c r="H915" i="22"/>
  <c r="H916" i="22"/>
  <c r="H917" i="22"/>
  <c r="H918" i="22"/>
  <c r="H919" i="22"/>
  <c r="H920" i="22"/>
  <c r="H921" i="22"/>
  <c r="H922" i="22"/>
  <c r="H923" i="22"/>
  <c r="H924" i="22"/>
  <c r="H925" i="22"/>
  <c r="H926" i="22"/>
  <c r="H927" i="22"/>
  <c r="H928" i="22"/>
  <c r="H929" i="22"/>
  <c r="H930" i="22"/>
  <c r="H931" i="22"/>
  <c r="H932" i="22"/>
  <c r="H933" i="22"/>
  <c r="H934" i="22"/>
  <c r="H935" i="22"/>
  <c r="H936" i="22"/>
  <c r="H937" i="22"/>
  <c r="H938" i="22"/>
  <c r="H939" i="22"/>
  <c r="H940" i="22"/>
  <c r="H941" i="22"/>
  <c r="H942" i="22"/>
  <c r="H943" i="22"/>
  <c r="H944" i="22"/>
  <c r="H945" i="22"/>
  <c r="H946" i="22"/>
  <c r="H947" i="22"/>
  <c r="H948" i="22"/>
  <c r="H949" i="22"/>
  <c r="H950" i="22"/>
  <c r="H951" i="22"/>
  <c r="H952" i="22"/>
  <c r="H953" i="22"/>
  <c r="H954" i="22"/>
  <c r="H955" i="22"/>
  <c r="H956" i="22"/>
  <c r="H957" i="22"/>
  <c r="H958" i="22"/>
  <c r="H959" i="22"/>
  <c r="H960" i="22"/>
  <c r="H961" i="22"/>
  <c r="H962" i="22"/>
  <c r="H963" i="22"/>
  <c r="H964" i="22"/>
  <c r="H965" i="22"/>
  <c r="H966" i="22"/>
  <c r="H967" i="22"/>
  <c r="H968" i="22"/>
  <c r="H969" i="22"/>
  <c r="H970" i="22"/>
  <c r="H971" i="22"/>
  <c r="H972" i="22"/>
  <c r="H973" i="22"/>
  <c r="H974" i="22"/>
  <c r="H975" i="22"/>
  <c r="H976" i="22"/>
  <c r="H977" i="22"/>
  <c r="H978" i="22"/>
  <c r="H979" i="22"/>
  <c r="H980" i="22"/>
  <c r="H981" i="22"/>
  <c r="H982" i="22"/>
  <c r="H983" i="22"/>
  <c r="H984" i="22"/>
  <c r="H985" i="22"/>
  <c r="H986" i="22"/>
  <c r="H987" i="22"/>
  <c r="H988" i="22"/>
  <c r="H989" i="22"/>
  <c r="H990" i="22"/>
  <c r="H991" i="22"/>
  <c r="H992" i="22"/>
  <c r="H993" i="22"/>
  <c r="H994" i="22"/>
  <c r="H995" i="22"/>
  <c r="H996" i="22"/>
  <c r="H997" i="22"/>
  <c r="H998" i="22"/>
  <c r="H999" i="22"/>
  <c r="H1000" i="22"/>
  <c r="H1001" i="22"/>
  <c r="H1002" i="22"/>
  <c r="H1003" i="22"/>
  <c r="H4" i="22"/>
  <c r="C122" i="14"/>
  <c r="O122" i="14" s="1"/>
  <c r="B122" i="14"/>
  <c r="C121" i="14"/>
  <c r="O121" i="14" s="1"/>
  <c r="B121" i="14"/>
  <c r="C120" i="14"/>
  <c r="O120" i="14" s="1"/>
  <c r="B120" i="14"/>
  <c r="C119" i="14"/>
  <c r="O119" i="14" s="1"/>
  <c r="B119" i="14"/>
  <c r="C118" i="14"/>
  <c r="O118" i="14" s="1"/>
  <c r="B118" i="14"/>
  <c r="C117" i="14"/>
  <c r="O117" i="14" s="1"/>
  <c r="B117" i="14"/>
  <c r="C116" i="14"/>
  <c r="O116" i="14" s="1"/>
  <c r="B116" i="14"/>
  <c r="C115" i="14"/>
  <c r="B115" i="14"/>
  <c r="C114" i="14"/>
  <c r="B114" i="14"/>
  <c r="B113" i="14"/>
  <c r="D106" i="18"/>
  <c r="B106" i="14"/>
  <c r="C106" i="14"/>
  <c r="K122" i="18"/>
  <c r="J122" i="18"/>
  <c r="I122" i="18"/>
  <c r="H122" i="18"/>
  <c r="G122" i="18"/>
  <c r="D122" i="18"/>
  <c r="C122" i="18"/>
  <c r="L121" i="18"/>
  <c r="L120" i="18"/>
  <c r="M120" i="18" s="1"/>
  <c r="L119" i="18"/>
  <c r="L118" i="18"/>
  <c r="L117" i="18"/>
  <c r="L116" i="18"/>
  <c r="M116" i="18" s="1"/>
  <c r="L115" i="18"/>
  <c r="L114" i="18"/>
  <c r="X115" i="14" s="1"/>
  <c r="L113" i="18"/>
  <c r="X114" i="14" s="1"/>
  <c r="AM137" i="17"/>
  <c r="D11" i="4"/>
  <c r="E11" i="4"/>
  <c r="F11" i="4"/>
  <c r="G11" i="4"/>
  <c r="H11" i="4"/>
  <c r="I11" i="4"/>
  <c r="J11" i="4"/>
  <c r="K11" i="4"/>
  <c r="L11" i="4"/>
  <c r="C11" i="4"/>
  <c r="AM12" i="17"/>
  <c r="P13" i="17"/>
  <c r="P14" i="17" s="1"/>
  <c r="Q13" i="17"/>
  <c r="Q14" i="17" s="1"/>
  <c r="T13" i="17"/>
  <c r="T14" i="17" s="1"/>
  <c r="V13" i="17"/>
  <c r="V14" i="17" s="1"/>
  <c r="Y13" i="17"/>
  <c r="Y14" i="17" s="1"/>
  <c r="D13" i="17"/>
  <c r="D14" i="17" s="1"/>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75"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 r="B101" i="14"/>
  <c r="B102" i="14"/>
  <c r="B103" i="14"/>
  <c r="B104" i="14"/>
  <c r="B105" i="14"/>
  <c r="L10" i="4"/>
  <c r="K10" i="4"/>
  <c r="J10" i="4"/>
  <c r="I10" i="4"/>
  <c r="H10" i="4"/>
  <c r="G10" i="4"/>
  <c r="F10" i="4"/>
  <c r="E10" i="4"/>
  <c r="D10" i="4"/>
  <c r="L9" i="4"/>
  <c r="K9" i="4"/>
  <c r="J9" i="4"/>
  <c r="I9" i="4"/>
  <c r="H9" i="4"/>
  <c r="G9" i="4"/>
  <c r="F9" i="4"/>
  <c r="E9" i="4"/>
  <c r="D9" i="4"/>
  <c r="D8" i="4"/>
  <c r="AM41" i="17"/>
  <c r="AM10" i="17"/>
  <c r="AM11" i="17"/>
  <c r="U106" i="18"/>
  <c r="T106" i="18"/>
  <c r="R106" i="18"/>
  <c r="N106" i="18"/>
  <c r="D137" i="18"/>
  <c r="AM20" i="17"/>
  <c r="AM21" i="17"/>
  <c r="AM22" i="17"/>
  <c r="A1" i="12"/>
  <c r="G4" i="8"/>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F104" i="8"/>
  <c r="C42" i="14"/>
  <c r="C43" i="14"/>
  <c r="C44" i="14"/>
  <c r="C45" i="14"/>
  <c r="C46" i="14"/>
  <c r="C49" i="14"/>
  <c r="C50" i="14"/>
  <c r="C51" i="14"/>
  <c r="C52" i="14"/>
  <c r="C53" i="14"/>
  <c r="C54" i="14"/>
  <c r="C55" i="14"/>
  <c r="C56" i="14"/>
  <c r="C57" i="14"/>
  <c r="C58" i="14"/>
  <c r="C59" i="14"/>
  <c r="C60" i="14"/>
  <c r="C61" i="14"/>
  <c r="C62" i="14"/>
  <c r="C63" i="14"/>
  <c r="C64" i="14"/>
  <c r="C65" i="14"/>
  <c r="C66" i="14"/>
  <c r="C67" i="14"/>
  <c r="C68" i="14"/>
  <c r="C69" i="14"/>
  <c r="C70" i="14"/>
  <c r="C71" i="14"/>
  <c r="C72" i="14"/>
  <c r="C73" i="14"/>
  <c r="C74" i="14"/>
  <c r="C75" i="14"/>
  <c r="C76" i="14"/>
  <c r="C77" i="14"/>
  <c r="C78" i="14"/>
  <c r="C79" i="14"/>
  <c r="C80" i="14"/>
  <c r="C81" i="14"/>
  <c r="C82" i="14"/>
  <c r="C83" i="14"/>
  <c r="C84" i="14"/>
  <c r="C85" i="14"/>
  <c r="C86" i="14"/>
  <c r="C87" i="14"/>
  <c r="C88" i="14"/>
  <c r="C89" i="14"/>
  <c r="C90" i="14"/>
  <c r="C91" i="14"/>
  <c r="C92" i="14"/>
  <c r="C93" i="14"/>
  <c r="C94" i="14"/>
  <c r="C95" i="14"/>
  <c r="C96" i="14"/>
  <c r="C97" i="14"/>
  <c r="C98" i="14"/>
  <c r="C99" i="14"/>
  <c r="C100" i="14"/>
  <c r="C101" i="14"/>
  <c r="C102" i="14"/>
  <c r="C103" i="14"/>
  <c r="C104" i="14"/>
  <c r="C105" i="14"/>
  <c r="Z107" i="14"/>
  <c r="AA107" i="14"/>
  <c r="AB107" i="14"/>
  <c r="V41" i="18"/>
  <c r="V42" i="18"/>
  <c r="V43" i="18"/>
  <c r="V44" i="18"/>
  <c r="V45" i="18"/>
  <c r="V48" i="18"/>
  <c r="V49" i="18"/>
  <c r="V50" i="18"/>
  <c r="V51" i="18"/>
  <c r="V52" i="18"/>
  <c r="V53" i="18"/>
  <c r="V54" i="18"/>
  <c r="V55" i="18"/>
  <c r="V56" i="18"/>
  <c r="V57" i="18"/>
  <c r="V58" i="18"/>
  <c r="V59" i="18"/>
  <c r="V60" i="18"/>
  <c r="V61" i="18"/>
  <c r="V62" i="18"/>
  <c r="V63" i="18"/>
  <c r="V64" i="18"/>
  <c r="V65" i="18"/>
  <c r="V66" i="18"/>
  <c r="V67" i="18"/>
  <c r="V68" i="18"/>
  <c r="V69" i="18"/>
  <c r="V70" i="18"/>
  <c r="V71" i="18"/>
  <c r="V72" i="18"/>
  <c r="V73" i="18"/>
  <c r="V74" i="18"/>
  <c r="V75" i="18"/>
  <c r="V76" i="18"/>
  <c r="V77" i="18"/>
  <c r="V78" i="18"/>
  <c r="V79" i="18"/>
  <c r="V80" i="18"/>
  <c r="V81" i="18"/>
  <c r="V82" i="18"/>
  <c r="V83" i="18"/>
  <c r="V84" i="18"/>
  <c r="V85" i="18"/>
  <c r="V86" i="18"/>
  <c r="V87" i="18"/>
  <c r="V88" i="18"/>
  <c r="V89" i="18"/>
  <c r="V90" i="18"/>
  <c r="V91" i="18"/>
  <c r="V92" i="18"/>
  <c r="V93" i="18"/>
  <c r="V94" i="18"/>
  <c r="V95" i="18"/>
  <c r="V96" i="18"/>
  <c r="V97" i="18"/>
  <c r="V98" i="18"/>
  <c r="V99" i="18"/>
  <c r="V100" i="18"/>
  <c r="V101" i="18"/>
  <c r="V102" i="18"/>
  <c r="V103" i="18"/>
  <c r="V104" i="18"/>
  <c r="V105" i="18"/>
  <c r="AM23" i="17"/>
  <c r="AM39" i="17"/>
  <c r="AM40" i="17"/>
  <c r="C1" i="4"/>
  <c r="C3" i="4"/>
  <c r="D3" i="4"/>
  <c r="E3" i="4"/>
  <c r="F3" i="4"/>
  <c r="G3" i="4"/>
  <c r="H3" i="4"/>
  <c r="I3" i="4"/>
  <c r="J3" i="4"/>
  <c r="K3" i="4"/>
  <c r="L3" i="4"/>
  <c r="C9" i="4"/>
  <c r="C10" i="4"/>
  <c r="R56" i="17"/>
  <c r="V56" i="17"/>
  <c r="R57" i="17"/>
  <c r="V57" i="17"/>
  <c r="R58" i="17"/>
  <c r="V58" i="17"/>
  <c r="R59" i="17"/>
  <c r="V59" i="17"/>
  <c r="R60" i="17"/>
  <c r="V60" i="17"/>
  <c r="R61" i="17"/>
  <c r="V61" i="17"/>
  <c r="R62" i="17"/>
  <c r="V62" i="17"/>
  <c r="R63" i="17"/>
  <c r="V63" i="17"/>
  <c r="R64" i="17"/>
  <c r="V64" i="17"/>
  <c r="R65" i="17"/>
  <c r="V65" i="17"/>
  <c r="R66" i="17"/>
  <c r="V66" i="17"/>
  <c r="R67" i="17"/>
  <c r="V67" i="17"/>
  <c r="R68" i="17"/>
  <c r="V68" i="17"/>
  <c r="R69" i="17"/>
  <c r="V69" i="17"/>
  <c r="R70" i="17"/>
  <c r="V70" i="17"/>
  <c r="R71" i="17"/>
  <c r="V71" i="17"/>
  <c r="R72" i="17"/>
  <c r="V72" i="17"/>
  <c r="R73" i="17"/>
  <c r="V73" i="17"/>
  <c r="R74" i="17"/>
  <c r="V74" i="17"/>
  <c r="R75" i="17"/>
  <c r="V75" i="17"/>
  <c r="R76" i="17"/>
  <c r="V76" i="17"/>
  <c r="R77" i="17"/>
  <c r="V77" i="17"/>
  <c r="R78" i="17"/>
  <c r="V78" i="17"/>
  <c r="R79" i="17"/>
  <c r="V79" i="17"/>
  <c r="R80" i="17"/>
  <c r="V80" i="17"/>
  <c r="R81" i="17"/>
  <c r="V81" i="17"/>
  <c r="R82" i="17"/>
  <c r="V82" i="17"/>
  <c r="R83" i="17"/>
  <c r="V83" i="17"/>
  <c r="R84" i="17"/>
  <c r="V84" i="17"/>
  <c r="R85" i="17"/>
  <c r="V85" i="17"/>
  <c r="R86" i="17"/>
  <c r="V86" i="17"/>
  <c r="R87" i="17"/>
  <c r="V87" i="17"/>
  <c r="R88" i="17"/>
  <c r="V88" i="17"/>
  <c r="R89" i="17"/>
  <c r="V89" i="17"/>
  <c r="R90" i="17"/>
  <c r="V90" i="17"/>
  <c r="R91" i="17"/>
  <c r="V91" i="17"/>
  <c r="R92" i="17"/>
  <c r="V92" i="17"/>
  <c r="R93" i="17"/>
  <c r="V93" i="17"/>
  <c r="R94" i="17"/>
  <c r="V94" i="17"/>
  <c r="R95" i="17"/>
  <c r="V95" i="17"/>
  <c r="R96" i="17"/>
  <c r="V96" i="17"/>
  <c r="R97" i="17"/>
  <c r="V97" i="17"/>
  <c r="R98" i="17"/>
  <c r="P56" i="17"/>
  <c r="T56" i="17"/>
  <c r="X56" i="17"/>
  <c r="P57" i="17"/>
  <c r="T57" i="17"/>
  <c r="X57" i="17"/>
  <c r="P58" i="17"/>
  <c r="T58" i="17"/>
  <c r="X58" i="17"/>
  <c r="P59" i="17"/>
  <c r="T59" i="17"/>
  <c r="X59" i="17"/>
  <c r="P60" i="17"/>
  <c r="T60" i="17"/>
  <c r="X60" i="17"/>
  <c r="P61" i="17"/>
  <c r="T61" i="17"/>
  <c r="X61" i="17"/>
  <c r="P62" i="17"/>
  <c r="T62" i="17"/>
  <c r="X62" i="17"/>
  <c r="P63" i="17"/>
  <c r="T63" i="17"/>
  <c r="X63" i="17"/>
  <c r="P64" i="17"/>
  <c r="T64" i="17"/>
  <c r="X64" i="17"/>
  <c r="P65" i="17"/>
  <c r="T65" i="17"/>
  <c r="X65" i="17"/>
  <c r="P66" i="17"/>
  <c r="T66" i="17"/>
  <c r="X66" i="17"/>
  <c r="P67" i="17"/>
  <c r="T67" i="17"/>
  <c r="X67" i="17"/>
  <c r="P68" i="17"/>
  <c r="T68" i="17"/>
  <c r="X68" i="17"/>
  <c r="P69" i="17"/>
  <c r="T69" i="17"/>
  <c r="X69" i="17"/>
  <c r="P70" i="17"/>
  <c r="T70" i="17"/>
  <c r="X70" i="17"/>
  <c r="P71" i="17"/>
  <c r="T71" i="17"/>
  <c r="X71" i="17"/>
  <c r="P72" i="17"/>
  <c r="T72" i="17"/>
  <c r="X72" i="17"/>
  <c r="P73" i="17"/>
  <c r="T73" i="17"/>
  <c r="X73" i="17"/>
  <c r="P74" i="17"/>
  <c r="T74" i="17"/>
  <c r="X74" i="17"/>
  <c r="P75" i="17"/>
  <c r="T75" i="17"/>
  <c r="X75" i="17"/>
  <c r="P76" i="17"/>
  <c r="T76" i="17"/>
  <c r="X76" i="17"/>
  <c r="P77" i="17"/>
  <c r="T77" i="17"/>
  <c r="X77" i="17"/>
  <c r="P78" i="17"/>
  <c r="T78" i="17"/>
  <c r="X78" i="17"/>
  <c r="P79" i="17"/>
  <c r="T79" i="17"/>
  <c r="X79" i="17"/>
  <c r="P80" i="17"/>
  <c r="T80" i="17"/>
  <c r="X80" i="17"/>
  <c r="P81" i="17"/>
  <c r="T81" i="17"/>
  <c r="X81" i="17"/>
  <c r="P82" i="17"/>
  <c r="T82" i="17"/>
  <c r="X82" i="17"/>
  <c r="P83" i="17"/>
  <c r="T83" i="17"/>
  <c r="X83" i="17"/>
  <c r="P84" i="17"/>
  <c r="T84" i="17"/>
  <c r="X84" i="17"/>
  <c r="P85" i="17"/>
  <c r="T85" i="17"/>
  <c r="X85" i="17"/>
  <c r="P86" i="17"/>
  <c r="T86" i="17"/>
  <c r="X86" i="17"/>
  <c r="P87" i="17"/>
  <c r="T87" i="17"/>
  <c r="X87" i="17"/>
  <c r="P88" i="17"/>
  <c r="T88" i="17"/>
  <c r="X88" i="17"/>
  <c r="P89" i="17"/>
  <c r="T89" i="17"/>
  <c r="X89" i="17"/>
  <c r="P90" i="17"/>
  <c r="T90" i="17"/>
  <c r="X90" i="17"/>
  <c r="P91" i="17"/>
  <c r="T91" i="17"/>
  <c r="X91" i="17"/>
  <c r="P92" i="17"/>
  <c r="T92" i="17"/>
  <c r="X92" i="17"/>
  <c r="P93" i="17"/>
  <c r="T93" i="17"/>
  <c r="X93" i="17"/>
  <c r="P94" i="17"/>
  <c r="T94" i="17"/>
  <c r="X94" i="17"/>
  <c r="P95" i="17"/>
  <c r="T95" i="17"/>
  <c r="X95" i="17"/>
  <c r="Q56" i="17"/>
  <c r="Y56" i="17"/>
  <c r="Q57" i="17"/>
  <c r="Y57" i="17"/>
  <c r="Q58" i="17"/>
  <c r="Y58" i="17"/>
  <c r="Q59" i="17"/>
  <c r="Y59" i="17"/>
  <c r="Q60" i="17"/>
  <c r="Y60" i="17"/>
  <c r="Q61" i="17"/>
  <c r="Y61" i="17"/>
  <c r="Q62" i="17"/>
  <c r="Y62" i="17"/>
  <c r="Q63" i="17"/>
  <c r="Y63" i="17"/>
  <c r="Q64" i="17"/>
  <c r="Y64" i="17"/>
  <c r="Q65" i="17"/>
  <c r="Y65" i="17"/>
  <c r="Q66" i="17"/>
  <c r="Y66" i="17"/>
  <c r="Q67" i="17"/>
  <c r="Y67" i="17"/>
  <c r="Q68" i="17"/>
  <c r="Y68" i="17"/>
  <c r="Q69" i="17"/>
  <c r="Y69" i="17"/>
  <c r="Q70" i="17"/>
  <c r="Y70" i="17"/>
  <c r="Q71" i="17"/>
  <c r="Y71" i="17"/>
  <c r="Q72" i="17"/>
  <c r="Y72" i="17"/>
  <c r="Q73" i="17"/>
  <c r="Y73" i="17"/>
  <c r="Q74" i="17"/>
  <c r="Y74" i="17"/>
  <c r="Q75" i="17"/>
  <c r="Y75" i="17"/>
  <c r="Q76" i="17"/>
  <c r="Y76" i="17"/>
  <c r="Q77" i="17"/>
  <c r="Y77" i="17"/>
  <c r="Q78" i="17"/>
  <c r="Y78" i="17"/>
  <c r="Q79" i="17"/>
  <c r="Y79" i="17"/>
  <c r="Q80" i="17"/>
  <c r="Y80" i="17"/>
  <c r="Q81" i="17"/>
  <c r="Y81" i="17"/>
  <c r="Q82" i="17"/>
  <c r="Y82" i="17"/>
  <c r="Q83" i="17"/>
  <c r="Y83" i="17"/>
  <c r="Q84" i="17"/>
  <c r="Y84" i="17"/>
  <c r="Q85" i="17"/>
  <c r="Y85" i="17"/>
  <c r="Q86" i="17"/>
  <c r="Y86" i="17"/>
  <c r="Q87" i="17"/>
  <c r="Y87" i="17"/>
  <c r="Q88" i="17"/>
  <c r="Y88" i="17"/>
  <c r="Q89" i="17"/>
  <c r="Y89" i="17"/>
  <c r="Q90" i="17"/>
  <c r="Y90" i="17"/>
  <c r="Q91" i="17"/>
  <c r="Y91" i="17"/>
  <c r="Q92" i="17"/>
  <c r="Y92" i="17"/>
  <c r="Q93" i="17"/>
  <c r="Y93" i="17"/>
  <c r="Q94" i="17"/>
  <c r="Y94" i="17"/>
  <c r="Q95" i="17"/>
  <c r="Y95" i="17"/>
  <c r="P96" i="17"/>
  <c r="U96" i="17"/>
  <c r="S97" i="17"/>
  <c r="X97" i="17"/>
  <c r="P98" i="17"/>
  <c r="U98" i="17"/>
  <c r="Y98" i="17"/>
  <c r="Q99" i="17"/>
  <c r="U99" i="17"/>
  <c r="Y99" i="17"/>
  <c r="Q100" i="17"/>
  <c r="U100" i="17"/>
  <c r="Y100" i="17"/>
  <c r="Q101" i="17"/>
  <c r="U101" i="17"/>
  <c r="Y101" i="17"/>
  <c r="Q102" i="17"/>
  <c r="U102" i="17"/>
  <c r="Y102" i="17"/>
  <c r="Q103" i="17"/>
  <c r="U103" i="17"/>
  <c r="Y103" i="17"/>
  <c r="Q104" i="17"/>
  <c r="U104" i="17"/>
  <c r="Y104" i="17"/>
  <c r="Q105" i="17"/>
  <c r="U105" i="17"/>
  <c r="Y105" i="17"/>
  <c r="Q106" i="17"/>
  <c r="U106" i="17"/>
  <c r="Y106" i="17"/>
  <c r="Q107" i="17"/>
  <c r="U107" i="17"/>
  <c r="Y107" i="17"/>
  <c r="Q108" i="17"/>
  <c r="U108" i="17"/>
  <c r="Y108" i="17"/>
  <c r="Q109" i="17"/>
  <c r="U109" i="17"/>
  <c r="Y109" i="17"/>
  <c r="Q110" i="17"/>
  <c r="U110" i="17"/>
  <c r="Y110" i="17"/>
  <c r="Q111" i="17"/>
  <c r="U111" i="17"/>
  <c r="Y111" i="17"/>
  <c r="Q112" i="17"/>
  <c r="U112" i="17"/>
  <c r="Y112" i="17"/>
  <c r="Q113" i="17"/>
  <c r="U113" i="17"/>
  <c r="Y113" i="17"/>
  <c r="Q114" i="17"/>
  <c r="U114" i="17"/>
  <c r="Y114" i="17"/>
  <c r="Q115" i="17"/>
  <c r="U115" i="17"/>
  <c r="Y115" i="17"/>
  <c r="R55" i="17"/>
  <c r="V55" i="17"/>
  <c r="X98" i="17"/>
  <c r="T99" i="17"/>
  <c r="P100" i="17"/>
  <c r="X100" i="17"/>
  <c r="T101" i="17"/>
  <c r="P102" i="17"/>
  <c r="X102" i="17"/>
  <c r="T103" i="17"/>
  <c r="X103" i="17"/>
  <c r="P104" i="17"/>
  <c r="T104" i="17"/>
  <c r="P105" i="17"/>
  <c r="X105" i="17"/>
  <c r="T106" i="17"/>
  <c r="X106" i="17"/>
  <c r="P107" i="17"/>
  <c r="T107" i="17"/>
  <c r="P108" i="17"/>
  <c r="X108" i="17"/>
  <c r="T109" i="17"/>
  <c r="X109" i="17"/>
  <c r="P110" i="17"/>
  <c r="T110" i="17"/>
  <c r="P111" i="17"/>
  <c r="X111" i="17"/>
  <c r="T112" i="17"/>
  <c r="X112" i="17"/>
  <c r="P113" i="17"/>
  <c r="T113" i="17"/>
  <c r="P114" i="17"/>
  <c r="X114" i="17"/>
  <c r="T115" i="17"/>
  <c r="Q55" i="17"/>
  <c r="Y55" i="17"/>
  <c r="S112" i="17"/>
  <c r="W113" i="17"/>
  <c r="S115" i="17"/>
  <c r="P55" i="17"/>
  <c r="S59" i="17"/>
  <c r="S60" i="17"/>
  <c r="S61" i="17"/>
  <c r="S65" i="17"/>
  <c r="S66" i="17"/>
  <c r="S67" i="17"/>
  <c r="S72" i="17"/>
  <c r="S73" i="17"/>
  <c r="S76" i="17"/>
  <c r="S79" i="17"/>
  <c r="S80" i="17"/>
  <c r="S83" i="17"/>
  <c r="S86" i="17"/>
  <c r="S87" i="17"/>
  <c r="S90" i="17"/>
  <c r="S93" i="17"/>
  <c r="S94" i="17"/>
  <c r="W96" i="17"/>
  <c r="T97" i="17"/>
  <c r="W56" i="17"/>
  <c r="W57" i="17"/>
  <c r="W58" i="17"/>
  <c r="W59" i="17"/>
  <c r="W60" i="17"/>
  <c r="W61" i="17"/>
  <c r="W62" i="17"/>
  <c r="W63" i="17"/>
  <c r="W64" i="17"/>
  <c r="W65" i="17"/>
  <c r="W66" i="17"/>
  <c r="W67" i="17"/>
  <c r="W68" i="17"/>
  <c r="W69" i="17"/>
  <c r="W70" i="17"/>
  <c r="W71" i="17"/>
  <c r="W72" i="17"/>
  <c r="W73" i="17"/>
  <c r="W74" i="17"/>
  <c r="W75" i="17"/>
  <c r="W76" i="17"/>
  <c r="W77" i="17"/>
  <c r="W78" i="17"/>
  <c r="W79" i="17"/>
  <c r="W80" i="17"/>
  <c r="W81" i="17"/>
  <c r="W82" i="17"/>
  <c r="W83" i="17"/>
  <c r="W84" i="17"/>
  <c r="W85" i="17"/>
  <c r="W86" i="17"/>
  <c r="W87" i="17"/>
  <c r="W88" i="17"/>
  <c r="W89" i="17"/>
  <c r="W90" i="17"/>
  <c r="W91" i="17"/>
  <c r="W92" i="17"/>
  <c r="W93" i="17"/>
  <c r="W94" i="17"/>
  <c r="W95" i="17"/>
  <c r="T96" i="17"/>
  <c r="Y96" i="17"/>
  <c r="Q97" i="17"/>
  <c r="W97" i="17"/>
  <c r="T98" i="17"/>
  <c r="P99" i="17"/>
  <c r="X99" i="17"/>
  <c r="T100" i="17"/>
  <c r="P101" i="17"/>
  <c r="X101" i="17"/>
  <c r="T102" i="17"/>
  <c r="P103" i="17"/>
  <c r="X104" i="17"/>
  <c r="T105" i="17"/>
  <c r="P106" i="17"/>
  <c r="X107" i="17"/>
  <c r="T108" i="17"/>
  <c r="P109" i="17"/>
  <c r="X110" i="17"/>
  <c r="T111" i="17"/>
  <c r="P112" i="17"/>
  <c r="X113" i="17"/>
  <c r="T114" i="17"/>
  <c r="P115" i="17"/>
  <c r="X115" i="17"/>
  <c r="U55" i="17"/>
  <c r="S111" i="17"/>
  <c r="S114" i="17"/>
  <c r="T55" i="17"/>
  <c r="S58" i="17"/>
  <c r="S62" i="17"/>
  <c r="S71" i="17"/>
  <c r="S77" i="17"/>
  <c r="S78" i="17"/>
  <c r="S84" i="17"/>
  <c r="S85" i="17"/>
  <c r="S91" i="17"/>
  <c r="S92" i="17"/>
  <c r="Y97" i="17"/>
  <c r="U56" i="17"/>
  <c r="U57" i="17"/>
  <c r="U58" i="17"/>
  <c r="U59" i="17"/>
  <c r="U60" i="17"/>
  <c r="U61" i="17"/>
  <c r="U62" i="17"/>
  <c r="U63" i="17"/>
  <c r="U64" i="17"/>
  <c r="U65" i="17"/>
  <c r="U66" i="17"/>
  <c r="U67" i="17"/>
  <c r="U68" i="17"/>
  <c r="U69" i="17"/>
  <c r="U70" i="17"/>
  <c r="U71" i="17"/>
  <c r="U72" i="17"/>
  <c r="U73" i="17"/>
  <c r="U74" i="17"/>
  <c r="U75" i="17"/>
  <c r="U76" i="17"/>
  <c r="U77" i="17"/>
  <c r="U78" i="17"/>
  <c r="U79" i="17"/>
  <c r="U80" i="17"/>
  <c r="U81" i="17"/>
  <c r="U82" i="17"/>
  <c r="U83" i="17"/>
  <c r="U84" i="17"/>
  <c r="U85" i="17"/>
  <c r="U86" i="17"/>
  <c r="U87" i="17"/>
  <c r="U88" i="17"/>
  <c r="U89" i="17"/>
  <c r="U90" i="17"/>
  <c r="U91" i="17"/>
  <c r="U92" i="17"/>
  <c r="U93" i="17"/>
  <c r="U94" i="17"/>
  <c r="U95" i="17"/>
  <c r="S96" i="17"/>
  <c r="X96" i="17"/>
  <c r="P97" i="17"/>
  <c r="U97" i="17"/>
  <c r="S98" i="17"/>
  <c r="W98" i="17"/>
  <c r="S99" i="17"/>
  <c r="W99" i="17"/>
  <c r="S100" i="17"/>
  <c r="W100" i="17"/>
  <c r="S101" i="17"/>
  <c r="W101" i="17"/>
  <c r="S102" i="17"/>
  <c r="W102" i="17"/>
  <c r="S103" i="17"/>
  <c r="W103" i="17"/>
  <c r="S104" i="17"/>
  <c r="W104" i="17"/>
  <c r="S105" i="17"/>
  <c r="W105" i="17"/>
  <c r="S106" i="17"/>
  <c r="W106" i="17"/>
  <c r="S107" i="17"/>
  <c r="W107" i="17"/>
  <c r="S108" i="17"/>
  <c r="W108" i="17"/>
  <c r="S109" i="17"/>
  <c r="W109" i="17"/>
  <c r="S110" i="17"/>
  <c r="W110" i="17"/>
  <c r="W111" i="17"/>
  <c r="W112" i="17"/>
  <c r="S113" i="17"/>
  <c r="W114" i="17"/>
  <c r="W115" i="17"/>
  <c r="X55" i="17"/>
  <c r="S56" i="17"/>
  <c r="S57" i="17"/>
  <c r="S63" i="17"/>
  <c r="S64" i="17"/>
  <c r="S68" i="17"/>
  <c r="S69" i="17"/>
  <c r="S70" i="17"/>
  <c r="S74" i="17"/>
  <c r="S75" i="17"/>
  <c r="S81" i="17"/>
  <c r="S82" i="17"/>
  <c r="S88" i="17"/>
  <c r="S89" i="17"/>
  <c r="S95" i="17"/>
  <c r="Q96" i="17"/>
  <c r="R99" i="17"/>
  <c r="R101" i="17"/>
  <c r="R103" i="17"/>
  <c r="R105" i="17"/>
  <c r="R107" i="17"/>
  <c r="R109" i="17"/>
  <c r="R111" i="17"/>
  <c r="R113" i="17"/>
  <c r="R115" i="17"/>
  <c r="S55" i="17"/>
  <c r="V98" i="17"/>
  <c r="V100" i="17"/>
  <c r="V102" i="17"/>
  <c r="V104" i="17"/>
  <c r="V106" i="17"/>
  <c r="V108" i="17"/>
  <c r="V112" i="17"/>
  <c r="Q98" i="17"/>
  <c r="R100" i="17"/>
  <c r="R102" i="17"/>
  <c r="R104" i="17"/>
  <c r="R106" i="17"/>
  <c r="R108" i="17"/>
  <c r="R110" i="17"/>
  <c r="R112" i="17"/>
  <c r="R114" i="17"/>
  <c r="W55" i="17"/>
  <c r="V110" i="17"/>
  <c r="V99" i="17"/>
  <c r="V101" i="17"/>
  <c r="V103" i="17"/>
  <c r="V105" i="17"/>
  <c r="V107" i="17"/>
  <c r="V109" i="17"/>
  <c r="V111" i="17"/>
  <c r="V113" i="17"/>
  <c r="V115" i="17"/>
  <c r="V114" i="17"/>
  <c r="V126" i="17"/>
  <c r="N135" i="17"/>
  <c r="P129" i="17"/>
  <c r="Y123" i="17"/>
  <c r="U124" i="17"/>
  <c r="I128" i="17"/>
  <c r="Y131" i="17"/>
  <c r="D128" i="17"/>
  <c r="T133" i="17"/>
  <c r="W126" i="17"/>
  <c r="G132" i="17"/>
  <c r="S134" i="17"/>
  <c r="T123" i="17"/>
  <c r="I123" i="17"/>
  <c r="M123" i="17"/>
  <c r="V19" i="17" a="1"/>
  <c r="Q19" i="17" a="1"/>
  <c r="AE26" i="17" a="1"/>
  <c r="D26" i="17" a="1"/>
  <c r="E19" i="17" a="1"/>
  <c r="U19" i="17" a="1"/>
  <c r="W19" i="17" a="1"/>
  <c r="AL26" i="17" a="1"/>
  <c r="V26" i="17" a="1"/>
  <c r="I26" i="17" a="1"/>
  <c r="AH26" i="17" a="1"/>
  <c r="AA19" i="17" a="1"/>
  <c r="AK26" i="17" a="1"/>
  <c r="T19" i="17" a="1"/>
  <c r="M26" i="17" a="1"/>
  <c r="O19" i="17" a="1"/>
  <c r="I19" i="17" a="1"/>
  <c r="K26" i="17" a="1"/>
  <c r="S19" i="17" a="1"/>
  <c r="J19" i="17" a="1"/>
  <c r="N19" i="17" a="1"/>
  <c r="AE19" i="17" a="1"/>
  <c r="AL19" i="17" a="1"/>
  <c r="H26" i="17" a="1"/>
  <c r="L19" i="17" a="1"/>
  <c r="S26" i="17" a="1"/>
  <c r="AJ19" i="17" a="1"/>
  <c r="G19" i="17" a="1"/>
  <c r="AC19" i="17" a="1"/>
  <c r="U26" i="17" a="1"/>
  <c r="X26" i="17" a="1"/>
  <c r="AK19" i="17" a="1"/>
  <c r="AJ26" i="17" a="1"/>
  <c r="AA26" i="17" a="1"/>
  <c r="AF26" i="17" a="1"/>
  <c r="R26" i="17" a="1"/>
  <c r="Z26" i="17" a="1"/>
  <c r="AG26" i="17" a="1"/>
  <c r="Y26" i="17" a="1"/>
  <c r="AF19" i="17" a="1"/>
  <c r="N26" i="17" a="1"/>
  <c r="P19" i="17" a="1"/>
  <c r="P26" i="17" a="1"/>
  <c r="T26" i="17" a="1"/>
  <c r="D19" i="17" a="1"/>
  <c r="M19" i="17" a="1"/>
  <c r="F26" i="17" a="1"/>
  <c r="K19" i="17" a="1"/>
  <c r="G26" i="17" a="1"/>
  <c r="AI26" i="17" a="1"/>
  <c r="W26" i="17" a="1"/>
  <c r="AI19" i="17" a="1"/>
  <c r="F19" i="17" a="1"/>
  <c r="AG19" i="17" a="1"/>
  <c r="AD19" i="17" a="1"/>
  <c r="O26" i="17" a="1"/>
  <c r="AB19" i="17" a="1"/>
  <c r="AH19" i="17" a="1"/>
  <c r="R19" i="17" a="1"/>
  <c r="J26" i="17" a="1"/>
  <c r="AD26" i="17" a="1"/>
  <c r="L26" i="17" a="1"/>
  <c r="AC26" i="17" a="1"/>
  <c r="E26" i="17" a="1"/>
  <c r="X19" i="17" a="1"/>
  <c r="H19" i="17" a="1"/>
  <c r="Q26" i="17" a="1"/>
  <c r="Z19" i="17" a="1"/>
  <c r="Y19" i="17" a="1"/>
  <c r="AB26" i="17" a="1"/>
  <c r="K18" i="18" l="1"/>
  <c r="L18" i="18" s="1"/>
  <c r="J18" i="18"/>
  <c r="K8" i="18"/>
  <c r="L8" i="18" s="1"/>
  <c r="J8" i="18"/>
  <c r="K14" i="18"/>
  <c r="L14" i="18" s="1"/>
  <c r="P14" i="18"/>
  <c r="J14" i="18"/>
  <c r="J13" i="18"/>
  <c r="P13" i="18"/>
  <c r="V13" i="18" s="1"/>
  <c r="X14" i="14" s="1"/>
  <c r="K13" i="18"/>
  <c r="L13" i="18" s="1"/>
  <c r="K15" i="18"/>
  <c r="L15" i="18" s="1"/>
  <c r="J15" i="18"/>
  <c r="P15" i="18"/>
  <c r="J21" i="18"/>
  <c r="G21" i="18" s="1"/>
  <c r="P21" i="18"/>
  <c r="V21" i="18" s="1"/>
  <c r="X22" i="14" s="1"/>
  <c r="AF22" i="14" s="1"/>
  <c r="AJ22" i="14" s="1"/>
  <c r="AN22" i="14" s="1"/>
  <c r="K21" i="18"/>
  <c r="L21" i="18" s="1"/>
  <c r="K20" i="18"/>
  <c r="L20" i="18" s="1"/>
  <c r="J20" i="18"/>
  <c r="P20" i="18"/>
  <c r="V20" i="18" s="1"/>
  <c r="X21" i="14" s="1"/>
  <c r="AF21" i="14" s="1"/>
  <c r="AJ21" i="14" s="1"/>
  <c r="AN21" i="14" s="1"/>
  <c r="P19" i="18"/>
  <c r="J19" i="18"/>
  <c r="K19" i="18"/>
  <c r="L19" i="18" s="1"/>
  <c r="F131" i="17"/>
  <c r="E123" i="17"/>
  <c r="O129" i="17"/>
  <c r="M135" i="17"/>
  <c r="C131" i="17"/>
  <c r="V11" i="18"/>
  <c r="X12" i="14" s="1"/>
  <c r="P6" i="18"/>
  <c r="M115" i="18"/>
  <c r="M119" i="18"/>
  <c r="AX51" i="17"/>
  <c r="AZ51" i="17"/>
  <c r="AY51" i="17"/>
  <c r="V127" i="17"/>
  <c r="AF23" i="14"/>
  <c r="AJ23" i="14" s="1"/>
  <c r="AN23" i="14" s="1"/>
  <c r="J123" i="17"/>
  <c r="G104" i="8"/>
  <c r="W133" i="17"/>
  <c r="G131" i="17"/>
  <c r="O128" i="17"/>
  <c r="K125" i="17"/>
  <c r="L132" i="17"/>
  <c r="T126" i="17"/>
  <c r="Q134" i="17"/>
  <c r="Y130" i="17"/>
  <c r="M127" i="17"/>
  <c r="X123" i="17"/>
  <c r="C129" i="17"/>
  <c r="X134" i="17"/>
  <c r="X127" i="17"/>
  <c r="J134" i="17"/>
  <c r="F130" i="17"/>
  <c r="V125" i="17"/>
  <c r="G128" i="17"/>
  <c r="C124" i="17"/>
  <c r="D131" i="17"/>
  <c r="L125" i="17"/>
  <c r="Q133" i="17"/>
  <c r="E130" i="17"/>
  <c r="Q126" i="17"/>
  <c r="O134" i="17"/>
  <c r="O127" i="17"/>
  <c r="H133" i="17"/>
  <c r="X125" i="17"/>
  <c r="J133" i="17"/>
  <c r="F129" i="17"/>
  <c r="R124" i="17"/>
  <c r="O133" i="17"/>
  <c r="W130" i="17"/>
  <c r="N123" i="17"/>
  <c r="F123" i="17"/>
  <c r="C135" i="17"/>
  <c r="O132" i="17"/>
  <c r="W129" i="17"/>
  <c r="G127" i="17"/>
  <c r="D135" i="17"/>
  <c r="L129" i="17"/>
  <c r="V123" i="17"/>
  <c r="U132" i="17"/>
  <c r="I129" i="17"/>
  <c r="Q125" i="17"/>
  <c r="W132" i="17"/>
  <c r="W125" i="17"/>
  <c r="H131" i="17"/>
  <c r="H124" i="17"/>
  <c r="J132" i="17"/>
  <c r="F122" i="18"/>
  <c r="AF113" i="14"/>
  <c r="M104" i="18"/>
  <c r="J104" i="18"/>
  <c r="H104" i="18" s="1"/>
  <c r="M100" i="18"/>
  <c r="J100" i="18"/>
  <c r="H100" i="18" s="1"/>
  <c r="M96" i="18"/>
  <c r="J96" i="18"/>
  <c r="H96" i="18" s="1"/>
  <c r="M92" i="18"/>
  <c r="J92" i="18"/>
  <c r="H92" i="18" s="1"/>
  <c r="M88" i="18"/>
  <c r="J88" i="18"/>
  <c r="H88" i="18" s="1"/>
  <c r="M84" i="18"/>
  <c r="J84" i="18"/>
  <c r="H84" i="18" s="1"/>
  <c r="M80" i="18"/>
  <c r="J80" i="18"/>
  <c r="H80" i="18" s="1"/>
  <c r="M76" i="18"/>
  <c r="J76" i="18"/>
  <c r="H76" i="18" s="1"/>
  <c r="M72" i="18"/>
  <c r="J72" i="18"/>
  <c r="H72" i="18" s="1"/>
  <c r="M68" i="18"/>
  <c r="J68" i="18"/>
  <c r="H68" i="18" s="1"/>
  <c r="M64" i="18"/>
  <c r="J64" i="18"/>
  <c r="H64" i="18" s="1"/>
  <c r="M60" i="18"/>
  <c r="J60" i="18"/>
  <c r="H60" i="18" s="1"/>
  <c r="M56" i="18"/>
  <c r="J56" i="18"/>
  <c r="H56" i="18" s="1"/>
  <c r="M52" i="18"/>
  <c r="J52" i="18"/>
  <c r="H52" i="18" s="1"/>
  <c r="M48" i="18"/>
  <c r="J48" i="18"/>
  <c r="H48" i="18" s="1"/>
  <c r="M42" i="18"/>
  <c r="J42" i="18"/>
  <c r="H42" i="18" s="1"/>
  <c r="M38" i="18"/>
  <c r="J38" i="18"/>
  <c r="H38" i="18" s="1"/>
  <c r="M34" i="18"/>
  <c r="J34" i="18"/>
  <c r="H34" i="18" s="1"/>
  <c r="M30" i="18"/>
  <c r="J30" i="18"/>
  <c r="H30" i="18" s="1"/>
  <c r="M26" i="18"/>
  <c r="J26" i="18"/>
  <c r="H26" i="18" s="1"/>
  <c r="M22" i="18"/>
  <c r="J22" i="18"/>
  <c r="H22" i="18" s="1"/>
  <c r="F125" i="17"/>
  <c r="T130" i="17"/>
  <c r="M103" i="18"/>
  <c r="J103" i="18"/>
  <c r="H103" i="18" s="1"/>
  <c r="M99" i="18"/>
  <c r="J99" i="18"/>
  <c r="H99" i="18" s="1"/>
  <c r="M95" i="18"/>
  <c r="J95" i="18"/>
  <c r="H95" i="18" s="1"/>
  <c r="M91" i="18"/>
  <c r="J91" i="18"/>
  <c r="H91" i="18" s="1"/>
  <c r="M87" i="18"/>
  <c r="J87" i="18"/>
  <c r="H87" i="18" s="1"/>
  <c r="M83" i="18"/>
  <c r="J83" i="18"/>
  <c r="H83" i="18" s="1"/>
  <c r="M79" i="18"/>
  <c r="J79" i="18"/>
  <c r="H79" i="18" s="1"/>
  <c r="M75" i="18"/>
  <c r="J75" i="18"/>
  <c r="H75" i="18" s="1"/>
  <c r="M71" i="18"/>
  <c r="J71" i="18"/>
  <c r="H71" i="18" s="1"/>
  <c r="M67" i="18"/>
  <c r="J67" i="18"/>
  <c r="H67" i="18" s="1"/>
  <c r="M63" i="18"/>
  <c r="J63" i="18"/>
  <c r="H63" i="18" s="1"/>
  <c r="M59" i="18"/>
  <c r="J59" i="18"/>
  <c r="H59" i="18" s="1"/>
  <c r="M55" i="18"/>
  <c r="J55" i="18"/>
  <c r="H55" i="18" s="1"/>
  <c r="M51" i="18"/>
  <c r="J51" i="18"/>
  <c r="H51" i="18" s="1"/>
  <c r="M45" i="18"/>
  <c r="J45" i="18"/>
  <c r="H45" i="18" s="1"/>
  <c r="M41" i="18"/>
  <c r="J41" i="18"/>
  <c r="H41" i="18" s="1"/>
  <c r="M37" i="18"/>
  <c r="J37" i="18"/>
  <c r="H37" i="18" s="1"/>
  <c r="M33" i="18"/>
  <c r="J33" i="18"/>
  <c r="H33" i="18" s="1"/>
  <c r="M29" i="18"/>
  <c r="J29" i="18"/>
  <c r="H29" i="18" s="1"/>
  <c r="M25" i="18"/>
  <c r="J25" i="18"/>
  <c r="H25" i="18" s="1"/>
  <c r="M47" i="18"/>
  <c r="J47" i="18"/>
  <c r="H47" i="18" s="1"/>
  <c r="AE113" i="14"/>
  <c r="W123" i="14"/>
  <c r="M102" i="18"/>
  <c r="J102" i="18"/>
  <c r="H102" i="18" s="1"/>
  <c r="M98" i="18"/>
  <c r="J98" i="18"/>
  <c r="H98" i="18" s="1"/>
  <c r="M94" i="18"/>
  <c r="J94" i="18"/>
  <c r="H94" i="18" s="1"/>
  <c r="M90" i="18"/>
  <c r="J90" i="18"/>
  <c r="H90" i="18" s="1"/>
  <c r="M86" i="18"/>
  <c r="J86" i="18"/>
  <c r="H86" i="18" s="1"/>
  <c r="M82" i="18"/>
  <c r="J82" i="18"/>
  <c r="H82" i="18" s="1"/>
  <c r="M78" i="18"/>
  <c r="J78" i="18"/>
  <c r="H78" i="18" s="1"/>
  <c r="M74" i="18"/>
  <c r="J74" i="18"/>
  <c r="H74" i="18" s="1"/>
  <c r="M70" i="18"/>
  <c r="J70" i="18"/>
  <c r="H70" i="18" s="1"/>
  <c r="M66" i="18"/>
  <c r="J66" i="18"/>
  <c r="H66" i="18" s="1"/>
  <c r="M62" i="18"/>
  <c r="J62" i="18"/>
  <c r="H62" i="18" s="1"/>
  <c r="M58" i="18"/>
  <c r="J58" i="18"/>
  <c r="H58" i="18" s="1"/>
  <c r="M54" i="18"/>
  <c r="J54" i="18"/>
  <c r="H54" i="18" s="1"/>
  <c r="M50" i="18"/>
  <c r="J50" i="18"/>
  <c r="H50" i="18" s="1"/>
  <c r="M44" i="18"/>
  <c r="J44" i="18"/>
  <c r="H44" i="18" s="1"/>
  <c r="M40" i="18"/>
  <c r="J40" i="18"/>
  <c r="H40" i="18" s="1"/>
  <c r="M36" i="18"/>
  <c r="J36" i="18"/>
  <c r="H36" i="18" s="1"/>
  <c r="M32" i="18"/>
  <c r="J32" i="18"/>
  <c r="H32" i="18" s="1"/>
  <c r="M28" i="18"/>
  <c r="J28" i="18"/>
  <c r="H28" i="18" s="1"/>
  <c r="M24" i="18"/>
  <c r="J24" i="18"/>
  <c r="H24" i="18" s="1"/>
  <c r="M46" i="18"/>
  <c r="J46" i="18"/>
  <c r="H46" i="18" s="1"/>
  <c r="M105" i="18"/>
  <c r="J105" i="18"/>
  <c r="H105" i="18" s="1"/>
  <c r="M101" i="18"/>
  <c r="J101" i="18"/>
  <c r="H101" i="18" s="1"/>
  <c r="M97" i="18"/>
  <c r="J97" i="18"/>
  <c r="H97" i="18" s="1"/>
  <c r="M93" i="18"/>
  <c r="J93" i="18"/>
  <c r="H93" i="18" s="1"/>
  <c r="M89" i="18"/>
  <c r="J89" i="18"/>
  <c r="H89" i="18" s="1"/>
  <c r="M85" i="18"/>
  <c r="J85" i="18"/>
  <c r="H85" i="18" s="1"/>
  <c r="M81" i="18"/>
  <c r="J81" i="18"/>
  <c r="H81" i="18" s="1"/>
  <c r="M77" i="18"/>
  <c r="J77" i="18"/>
  <c r="H77" i="18" s="1"/>
  <c r="M73" i="18"/>
  <c r="J73" i="18"/>
  <c r="H73" i="18" s="1"/>
  <c r="M69" i="18"/>
  <c r="J69" i="18"/>
  <c r="H69" i="18" s="1"/>
  <c r="M65" i="18"/>
  <c r="J65" i="18"/>
  <c r="H65" i="18" s="1"/>
  <c r="M61" i="18"/>
  <c r="J61" i="18"/>
  <c r="H61" i="18" s="1"/>
  <c r="M57" i="18"/>
  <c r="J57" i="18"/>
  <c r="H57" i="18" s="1"/>
  <c r="M53" i="18"/>
  <c r="J53" i="18"/>
  <c r="H53" i="18" s="1"/>
  <c r="M49" i="18"/>
  <c r="J49" i="18"/>
  <c r="H49" i="18" s="1"/>
  <c r="M43" i="18"/>
  <c r="J43" i="18"/>
  <c r="H43" i="18" s="1"/>
  <c r="M39" i="18"/>
  <c r="J39" i="18"/>
  <c r="H39" i="18" s="1"/>
  <c r="M35" i="18"/>
  <c r="J35" i="18"/>
  <c r="H35" i="18" s="1"/>
  <c r="M31" i="18"/>
  <c r="J31" i="18"/>
  <c r="H31" i="18" s="1"/>
  <c r="M27" i="18"/>
  <c r="J27" i="18"/>
  <c r="H27" i="18" s="1"/>
  <c r="M23" i="18"/>
  <c r="J23" i="18"/>
  <c r="H23" i="18" s="1"/>
  <c r="V7" i="18"/>
  <c r="X8" i="14" s="1"/>
  <c r="V19" i="18"/>
  <c r="X20" i="14" s="1"/>
  <c r="AF20" i="14" s="1"/>
  <c r="V18" i="18"/>
  <c r="X19" i="14" s="1"/>
  <c r="M117" i="18"/>
  <c r="M121" i="18"/>
  <c r="AF114" i="14"/>
  <c r="X123" i="14"/>
  <c r="AF115" i="14"/>
  <c r="AJ115" i="14" s="1"/>
  <c r="AL21" i="14"/>
  <c r="AL19" i="14"/>
  <c r="AL18" i="14"/>
  <c r="AL20" i="14"/>
  <c r="K6" i="18"/>
  <c r="L6" i="18" s="1"/>
  <c r="J6" i="18"/>
  <c r="L123" i="17"/>
  <c r="S135" i="17"/>
  <c r="W131" i="17"/>
  <c r="G129" i="17"/>
  <c r="C125" i="17"/>
  <c r="L133" i="17"/>
  <c r="D129" i="17"/>
  <c r="L126" i="17"/>
  <c r="I135" i="17"/>
  <c r="Q132" i="17"/>
  <c r="U130" i="17"/>
  <c r="Y128" i="17"/>
  <c r="E128" i="17"/>
  <c r="I127" i="17"/>
  <c r="I126" i="17"/>
  <c r="M125" i="17"/>
  <c r="Q124" i="17"/>
  <c r="W135" i="17"/>
  <c r="C134" i="17"/>
  <c r="K132" i="17"/>
  <c r="K130" i="17"/>
  <c r="S128" i="17"/>
  <c r="C127" i="17"/>
  <c r="G125" i="17"/>
  <c r="Q123" i="17"/>
  <c r="P134" i="17"/>
  <c r="P132" i="17"/>
  <c r="X130" i="17"/>
  <c r="H129" i="17"/>
  <c r="H127" i="17"/>
  <c r="P125" i="17"/>
  <c r="W123" i="17"/>
  <c r="F135" i="17"/>
  <c r="F134" i="17"/>
  <c r="F133" i="17"/>
  <c r="V131" i="17"/>
  <c r="V130" i="17"/>
  <c r="V129" i="17"/>
  <c r="R128" i="17"/>
  <c r="R127" i="17"/>
  <c r="R126" i="17"/>
  <c r="N125" i="17"/>
  <c r="N124" i="17"/>
  <c r="H123" i="17"/>
  <c r="D123" i="17"/>
  <c r="K134" i="17"/>
  <c r="G133" i="17"/>
  <c r="O130" i="17"/>
  <c r="W127" i="17"/>
  <c r="O126" i="17"/>
  <c r="U123" i="17"/>
  <c r="T134" i="17"/>
  <c r="D132" i="17"/>
  <c r="L130" i="17"/>
  <c r="T127" i="17"/>
  <c r="D125" i="17"/>
  <c r="R123" i="17"/>
  <c r="I134" i="17"/>
  <c r="M133" i="17"/>
  <c r="Q131" i="17"/>
  <c r="Y129" i="17"/>
  <c r="O123" i="17"/>
  <c r="K123" i="17"/>
  <c r="G123" i="17"/>
  <c r="C123" i="17"/>
  <c r="O135" i="17"/>
  <c r="G134" i="17"/>
  <c r="S132" i="17"/>
  <c r="O131" i="17"/>
  <c r="G130" i="17"/>
  <c r="W128" i="17"/>
  <c r="K127" i="17"/>
  <c r="C126" i="17"/>
  <c r="S124" i="17"/>
  <c r="T135" i="17"/>
  <c r="L134" i="17"/>
  <c r="D133" i="17"/>
  <c r="T131" i="17"/>
  <c r="D130" i="17"/>
  <c r="T128" i="17"/>
  <c r="L127" i="17"/>
  <c r="D126" i="17"/>
  <c r="T124" i="17"/>
  <c r="Y135" i="17"/>
  <c r="Y134" i="17"/>
  <c r="E134" i="17"/>
  <c r="I133" i="17"/>
  <c r="I132" i="17"/>
  <c r="M131" i="17"/>
  <c r="Q130" i="17"/>
  <c r="Q129" i="17"/>
  <c r="U128" i="17"/>
  <c r="Y127" i="17"/>
  <c r="Y126" i="17"/>
  <c r="E126" i="17"/>
  <c r="I125" i="17"/>
  <c r="I124" i="17"/>
  <c r="K135" i="17"/>
  <c r="S133" i="17"/>
  <c r="S131" i="17"/>
  <c r="C130" i="17"/>
  <c r="K128" i="17"/>
  <c r="K126" i="17"/>
  <c r="W124" i="17"/>
  <c r="X135" i="17"/>
  <c r="X133" i="17"/>
  <c r="H132" i="17"/>
  <c r="P130" i="17"/>
  <c r="P128" i="17"/>
  <c r="X126" i="17"/>
  <c r="H125" i="17"/>
  <c r="V135" i="17"/>
  <c r="V134" i="17"/>
  <c r="V133" i="17"/>
  <c r="R132" i="17"/>
  <c r="R131" i="17"/>
  <c r="R130" i="17"/>
  <c r="N129" i="17"/>
  <c r="N128" i="17"/>
  <c r="N127" i="17"/>
  <c r="J126" i="17"/>
  <c r="J125" i="17"/>
  <c r="J124" i="17"/>
  <c r="S125" i="17"/>
  <c r="K124" i="17"/>
  <c r="L135" i="17"/>
  <c r="D134" i="17"/>
  <c r="T132" i="17"/>
  <c r="L131" i="17"/>
  <c r="T129" i="17"/>
  <c r="L128" i="17"/>
  <c r="D127" i="17"/>
  <c r="T125" i="17"/>
  <c r="L124" i="17"/>
  <c r="Q135" i="17"/>
  <c r="U134" i="17"/>
  <c r="Y133" i="17"/>
  <c r="Y132" i="17"/>
  <c r="E132" i="17"/>
  <c r="I131" i="17"/>
  <c r="I130" i="17"/>
  <c r="M129" i="17"/>
  <c r="Q128" i="17"/>
  <c r="Q127" i="17"/>
  <c r="U126" i="17"/>
  <c r="Y125" i="17"/>
  <c r="Y124" i="17"/>
  <c r="E124" i="17"/>
  <c r="G135" i="17"/>
  <c r="C133" i="17"/>
  <c r="K131" i="17"/>
  <c r="S129" i="17"/>
  <c r="S127" i="17"/>
  <c r="G126" i="17"/>
  <c r="O124" i="17"/>
  <c r="H135" i="17"/>
  <c r="P133" i="17"/>
  <c r="X131" i="17"/>
  <c r="X129" i="17"/>
  <c r="H128" i="17"/>
  <c r="P126" i="17"/>
  <c r="P124" i="17"/>
  <c r="R135" i="17"/>
  <c r="R134" i="17"/>
  <c r="N133" i="17"/>
  <c r="N132" i="17"/>
  <c r="N131" i="17"/>
  <c r="J130" i="17"/>
  <c r="J129" i="17"/>
  <c r="J128" i="17"/>
  <c r="F127" i="17"/>
  <c r="F126" i="17"/>
  <c r="M114" i="18"/>
  <c r="Y115" i="14" s="1"/>
  <c r="M118" i="18"/>
  <c r="AL8" i="14"/>
  <c r="AL10" i="14"/>
  <c r="AL12" i="14"/>
  <c r="AL14" i="14"/>
  <c r="AL16" i="14"/>
  <c r="AH7" i="14"/>
  <c r="AH107" i="14" s="1"/>
  <c r="AL9" i="14"/>
  <c r="AL11" i="14"/>
  <c r="AL13" i="14"/>
  <c r="AL15" i="14"/>
  <c r="AL17" i="14"/>
  <c r="F124" i="17"/>
  <c r="V124" i="17"/>
  <c r="R125" i="17"/>
  <c r="N126" i="17"/>
  <c r="J127" i="17"/>
  <c r="F128" i="17"/>
  <c r="V128" i="17"/>
  <c r="R129" i="17"/>
  <c r="N130" i="17"/>
  <c r="J131" i="17"/>
  <c r="F132" i="17"/>
  <c r="V132" i="17"/>
  <c r="R133" i="17"/>
  <c r="N134" i="17"/>
  <c r="J135" i="17"/>
  <c r="S123" i="17"/>
  <c r="X124" i="17"/>
  <c r="H126" i="17"/>
  <c r="P127" i="17"/>
  <c r="X128" i="17"/>
  <c r="H130" i="17"/>
  <c r="P131" i="17"/>
  <c r="X132" i="17"/>
  <c r="H134" i="17"/>
  <c r="P135" i="17"/>
  <c r="G124" i="17"/>
  <c r="O125" i="17"/>
  <c r="S126" i="17"/>
  <c r="C128" i="17"/>
  <c r="K129" i="17"/>
  <c r="S130" i="17"/>
  <c r="C132" i="17"/>
  <c r="K133" i="17"/>
  <c r="W134" i="17"/>
  <c r="P123" i="17"/>
  <c r="M124" i="17"/>
  <c r="E125" i="17"/>
  <c r="U125" i="17"/>
  <c r="M126" i="17"/>
  <c r="E127" i="17"/>
  <c r="U127" i="17"/>
  <c r="M128" i="17"/>
  <c r="E129" i="17"/>
  <c r="U129" i="17"/>
  <c r="M130" i="17"/>
  <c r="E131" i="17"/>
  <c r="U131" i="17"/>
  <c r="M132" i="17"/>
  <c r="E133" i="17"/>
  <c r="U133" i="17"/>
  <c r="M134" i="17"/>
  <c r="E135" i="17"/>
  <c r="U135" i="17"/>
  <c r="D124" i="17"/>
  <c r="E122" i="18"/>
  <c r="H1004" i="22"/>
  <c r="AD107" i="14"/>
  <c r="AM71" i="17"/>
  <c r="AM69" i="17"/>
  <c r="D19" i="17"/>
  <c r="F19" i="17"/>
  <c r="H19" i="17"/>
  <c r="J19" i="17"/>
  <c r="L19" i="17"/>
  <c r="N19" i="17"/>
  <c r="P19" i="17"/>
  <c r="R19" i="17"/>
  <c r="T19" i="17"/>
  <c r="X19" i="17"/>
  <c r="AD19" i="17"/>
  <c r="AJ19" i="17"/>
  <c r="E19" i="17"/>
  <c r="I19" i="17"/>
  <c r="O19" i="17"/>
  <c r="Q19" i="17"/>
  <c r="U19" i="17"/>
  <c r="Y19" i="17"/>
  <c r="AC19" i="17"/>
  <c r="AG19" i="17"/>
  <c r="AK19" i="17"/>
  <c r="Z19" i="17"/>
  <c r="AF19" i="17"/>
  <c r="AL19" i="17"/>
  <c r="G19" i="17"/>
  <c r="K19" i="17"/>
  <c r="M19" i="17"/>
  <c r="S19" i="17"/>
  <c r="W19" i="17"/>
  <c r="AA19" i="17"/>
  <c r="AE19" i="17"/>
  <c r="AI19" i="17"/>
  <c r="V19" i="17"/>
  <c r="AB19" i="17"/>
  <c r="AH19" i="17"/>
  <c r="M112" i="18"/>
  <c r="Y113" i="14" s="1"/>
  <c r="D26" i="17"/>
  <c r="J26" i="17"/>
  <c r="N26" i="17"/>
  <c r="P26" i="17"/>
  <c r="T26" i="17"/>
  <c r="X26" i="17"/>
  <c r="AB26" i="17"/>
  <c r="AF26" i="17"/>
  <c r="AJ26" i="17"/>
  <c r="E26" i="17"/>
  <c r="G26" i="17"/>
  <c r="I26" i="17"/>
  <c r="K26" i="17"/>
  <c r="M26" i="17"/>
  <c r="O26" i="17"/>
  <c r="Q26" i="17"/>
  <c r="S26" i="17"/>
  <c r="U26" i="17"/>
  <c r="W26" i="17"/>
  <c r="Y26" i="17"/>
  <c r="AA26" i="17"/>
  <c r="AC26" i="17"/>
  <c r="AE26" i="17"/>
  <c r="AG26" i="17"/>
  <c r="AI26" i="17"/>
  <c r="AK26" i="17"/>
  <c r="F26" i="17"/>
  <c r="H26" i="17"/>
  <c r="L26" i="17"/>
  <c r="R26" i="17"/>
  <c r="V26" i="17"/>
  <c r="Z26" i="17"/>
  <c r="AD26" i="17"/>
  <c r="AH26" i="17"/>
  <c r="AL26" i="17"/>
  <c r="S121" i="17"/>
  <c r="S22" i="4" s="1"/>
  <c r="AM85" i="17"/>
  <c r="Q121" i="17"/>
  <c r="Q22" i="4" s="1"/>
  <c r="AM58" i="17"/>
  <c r="AM79" i="17"/>
  <c r="AM76" i="17"/>
  <c r="AM67" i="17"/>
  <c r="AM63" i="17"/>
  <c r="AC123" i="17"/>
  <c r="AG123" i="17"/>
  <c r="AK123" i="17"/>
  <c r="AB124" i="17"/>
  <c r="AF124" i="17"/>
  <c r="AJ124" i="17"/>
  <c r="AA125" i="17"/>
  <c r="AE125" i="17"/>
  <c r="AI125" i="17"/>
  <c r="Z126" i="17"/>
  <c r="AD126" i="17"/>
  <c r="AH126" i="17"/>
  <c r="AL126" i="17"/>
  <c r="AC127" i="17"/>
  <c r="AG127" i="17"/>
  <c r="AK127" i="17"/>
  <c r="AB128" i="17"/>
  <c r="AF128" i="17"/>
  <c r="AJ128" i="17"/>
  <c r="AA129" i="17"/>
  <c r="AE129" i="17"/>
  <c r="AI129" i="17"/>
  <c r="Z130" i="17"/>
  <c r="AD130" i="17"/>
  <c r="AH130" i="17"/>
  <c r="AL130" i="17"/>
  <c r="AC131" i="17"/>
  <c r="AG131" i="17"/>
  <c r="AK131" i="17"/>
  <c r="AB132" i="17"/>
  <c r="AF132" i="17"/>
  <c r="AJ132" i="17"/>
  <c r="AA133" i="17"/>
  <c r="AE133" i="17"/>
  <c r="AI133" i="17"/>
  <c r="Z134" i="17"/>
  <c r="AD134" i="17"/>
  <c r="AH134" i="17"/>
  <c r="AL134" i="17"/>
  <c r="AC135" i="17"/>
  <c r="AG135" i="17"/>
  <c r="AK135" i="17"/>
  <c r="Z123" i="17"/>
  <c r="AD123" i="17"/>
  <c r="AH123" i="17"/>
  <c r="AL123" i="17"/>
  <c r="AC124" i="17"/>
  <c r="AG124" i="17"/>
  <c r="AK124" i="17"/>
  <c r="AB125" i="17"/>
  <c r="AF125" i="17"/>
  <c r="AJ125" i="17"/>
  <c r="AA126" i="17"/>
  <c r="AE126" i="17"/>
  <c r="AI126" i="17"/>
  <c r="Z127" i="17"/>
  <c r="AD127" i="17"/>
  <c r="AH127" i="17"/>
  <c r="AL127" i="17"/>
  <c r="AC128" i="17"/>
  <c r="AG128" i="17"/>
  <c r="AK128" i="17"/>
  <c r="AB129" i="17"/>
  <c r="AF129" i="17"/>
  <c r="AJ129" i="17"/>
  <c r="AA130" i="17"/>
  <c r="AE130" i="17"/>
  <c r="AI130" i="17"/>
  <c r="Z131" i="17"/>
  <c r="AD131" i="17"/>
  <c r="AH131" i="17"/>
  <c r="AL131" i="17"/>
  <c r="AC132" i="17"/>
  <c r="AG132" i="17"/>
  <c r="AK132" i="17"/>
  <c r="AB133" i="17"/>
  <c r="AF133" i="17"/>
  <c r="AJ133" i="17"/>
  <c r="AA134" i="17"/>
  <c r="AE134" i="17"/>
  <c r="AI134" i="17"/>
  <c r="Z135" i="17"/>
  <c r="AD135" i="17"/>
  <c r="AH135" i="17"/>
  <c r="AL135" i="17"/>
  <c r="AA123" i="17"/>
  <c r="AE123" i="17"/>
  <c r="AI123" i="17"/>
  <c r="Z124" i="17"/>
  <c r="AD124" i="17"/>
  <c r="AH124" i="17"/>
  <c r="AL124" i="17"/>
  <c r="AC125" i="17"/>
  <c r="AG125" i="17"/>
  <c r="AK125" i="17"/>
  <c r="AB126" i="17"/>
  <c r="AF126" i="17"/>
  <c r="AJ126" i="17"/>
  <c r="AA127" i="17"/>
  <c r="AE127" i="17"/>
  <c r="AI127" i="17"/>
  <c r="Z128" i="17"/>
  <c r="AD128" i="17"/>
  <c r="AH128" i="17"/>
  <c r="AL128" i="17"/>
  <c r="AC129" i="17"/>
  <c r="AG129" i="17"/>
  <c r="AK129" i="17"/>
  <c r="AB130" i="17"/>
  <c r="AF130" i="17"/>
  <c r="AJ130" i="17"/>
  <c r="AA131" i="17"/>
  <c r="AE131" i="17"/>
  <c r="AI131" i="17"/>
  <c r="Z132" i="17"/>
  <c r="AD132" i="17"/>
  <c r="AH132" i="17"/>
  <c r="AL132" i="17"/>
  <c r="AC133" i="17"/>
  <c r="AG133" i="17"/>
  <c r="AK133" i="17"/>
  <c r="AB134" i="17"/>
  <c r="AF134" i="17"/>
  <c r="AJ134" i="17"/>
  <c r="AA135" i="17"/>
  <c r="AE135" i="17"/>
  <c r="AI135" i="17"/>
  <c r="AB123" i="17"/>
  <c r="AF123" i="17"/>
  <c r="AJ123" i="17"/>
  <c r="AA124" i="17"/>
  <c r="AE124" i="17"/>
  <c r="AI124" i="17"/>
  <c r="Z125" i="17"/>
  <c r="AD125" i="17"/>
  <c r="AH125" i="17"/>
  <c r="AL125" i="17"/>
  <c r="AC126" i="17"/>
  <c r="AG126" i="17"/>
  <c r="AK126" i="17"/>
  <c r="AB127" i="17"/>
  <c r="AF127" i="17"/>
  <c r="AJ127" i="17"/>
  <c r="AA128" i="17"/>
  <c r="AE128" i="17"/>
  <c r="AI128" i="17"/>
  <c r="Z129" i="17"/>
  <c r="AD129" i="17"/>
  <c r="AH129" i="17"/>
  <c r="AL129" i="17"/>
  <c r="AC130" i="17"/>
  <c r="AG130" i="17"/>
  <c r="AK130" i="17"/>
  <c r="AB131" i="17"/>
  <c r="AF131" i="17"/>
  <c r="AJ131" i="17"/>
  <c r="AA132" i="17"/>
  <c r="AE132" i="17"/>
  <c r="AI132" i="17"/>
  <c r="Z133" i="17"/>
  <c r="AD133" i="17"/>
  <c r="AH133" i="17"/>
  <c r="AL133" i="17"/>
  <c r="AC134" i="17"/>
  <c r="AG134" i="17"/>
  <c r="AK134" i="17"/>
  <c r="AB135" i="17"/>
  <c r="AF135" i="17"/>
  <c r="AJ135" i="17"/>
  <c r="AE121" i="17"/>
  <c r="AE22" i="4" s="1"/>
  <c r="M113" i="18"/>
  <c r="Y114" i="14" s="1"/>
  <c r="AZ44" i="17"/>
  <c r="BA27" i="17"/>
  <c r="BA51" i="17"/>
  <c r="BA50" i="17"/>
  <c r="BA48" i="17"/>
  <c r="BA47" i="17"/>
  <c r="BA46" i="17"/>
  <c r="BA45" i="17"/>
  <c r="L122" i="18"/>
  <c r="AM114" i="17"/>
  <c r="AM109" i="17"/>
  <c r="AM105" i="17"/>
  <c r="AM97" i="17"/>
  <c r="AM93" i="17"/>
  <c r="AM81" i="17"/>
  <c r="AM57" i="17"/>
  <c r="C121" i="17"/>
  <c r="C22" i="4" s="1"/>
  <c r="I121" i="17"/>
  <c r="I22" i="4" s="1"/>
  <c r="L121" i="17"/>
  <c r="L22" i="4" s="1"/>
  <c r="K121" i="17"/>
  <c r="K22" i="4" s="1"/>
  <c r="N121" i="17"/>
  <c r="N22" i="4" s="1"/>
  <c r="M121" i="17"/>
  <c r="M22" i="4" s="1"/>
  <c r="AM113" i="17"/>
  <c r="AI121" i="17"/>
  <c r="AI22" i="4" s="1"/>
  <c r="AM100" i="17"/>
  <c r="AM94" i="17"/>
  <c r="AM72" i="17"/>
  <c r="AM70" i="17"/>
  <c r="AM59" i="17"/>
  <c r="AA121" i="17"/>
  <c r="AA22" i="4" s="1"/>
  <c r="AM84" i="17"/>
  <c r="X121" i="17"/>
  <c r="X22" i="4" s="1"/>
  <c r="U121" i="17"/>
  <c r="U22" i="4" s="1"/>
  <c r="V121" i="17"/>
  <c r="V22" i="4" s="1"/>
  <c r="Y121" i="17"/>
  <c r="Y22" i="4" s="1"/>
  <c r="T121" i="17"/>
  <c r="T22" i="4" s="1"/>
  <c r="P121" i="17"/>
  <c r="P22" i="4" s="1"/>
  <c r="R121" i="17"/>
  <c r="R22" i="4" s="1"/>
  <c r="D121" i="17"/>
  <c r="D22" i="4" s="1"/>
  <c r="G121" i="17"/>
  <c r="G22" i="4" s="1"/>
  <c r="O121" i="17"/>
  <c r="O22" i="4" s="1"/>
  <c r="W121" i="17"/>
  <c r="W22" i="4" s="1"/>
  <c r="AM96" i="17"/>
  <c r="AM88" i="17"/>
  <c r="AM80" i="17"/>
  <c r="AM75" i="17"/>
  <c r="AM64" i="17"/>
  <c r="AM60" i="17"/>
  <c r="AM56" i="17"/>
  <c r="AM66" i="17"/>
  <c r="H121" i="17"/>
  <c r="H22" i="4" s="1"/>
  <c r="J121" i="17"/>
  <c r="J22" i="4" s="1"/>
  <c r="AM111" i="17"/>
  <c r="AH121" i="17"/>
  <c r="AH22" i="4" s="1"/>
  <c r="AB121" i="17"/>
  <c r="AB22" i="4" s="1"/>
  <c r="AG121" i="17"/>
  <c r="AG22" i="4" s="1"/>
  <c r="AM115" i="17"/>
  <c r="AM106" i="17"/>
  <c r="AM90" i="17"/>
  <c r="AM82" i="17"/>
  <c r="AM73" i="17"/>
  <c r="AL121" i="17"/>
  <c r="AL22" i="4" s="1"/>
  <c r="AD121" i="17"/>
  <c r="AD22" i="4" s="1"/>
  <c r="Z121" i="17"/>
  <c r="Z22" i="4" s="1"/>
  <c r="AJ121" i="17"/>
  <c r="AJ22" i="4" s="1"/>
  <c r="AF121" i="17"/>
  <c r="AF22" i="4" s="1"/>
  <c r="AK121" i="17"/>
  <c r="AK22" i="4" s="1"/>
  <c r="AC121" i="17"/>
  <c r="AC22" i="4" s="1"/>
  <c r="AM110" i="17"/>
  <c r="AM102" i="17"/>
  <c r="AM98" i="17"/>
  <c r="AM86" i="17"/>
  <c r="AM77" i="17"/>
  <c r="AM62" i="17"/>
  <c r="AM107" i="17"/>
  <c r="AM103" i="17"/>
  <c r="AM99" i="17"/>
  <c r="AM95" i="17"/>
  <c r="AM91" i="17"/>
  <c r="AM87" i="17"/>
  <c r="AM83" i="17"/>
  <c r="AM78" i="17"/>
  <c r="AM74" i="17"/>
  <c r="AM68" i="17"/>
  <c r="AM101" i="17"/>
  <c r="AM89" i="17"/>
  <c r="AM65" i="17"/>
  <c r="AM61" i="17"/>
  <c r="AM112" i="17"/>
  <c r="AM108" i="17"/>
  <c r="AM104" i="17"/>
  <c r="AM92" i="17"/>
  <c r="E121" i="17"/>
  <c r="E22" i="4" s="1"/>
  <c r="F121" i="17"/>
  <c r="F22" i="4" s="1"/>
  <c r="AM55" i="17"/>
  <c r="E106" i="18"/>
  <c r="C107" i="14"/>
  <c r="C123" i="14"/>
  <c r="D12" i="4"/>
  <c r="D13" i="4" s="1"/>
  <c r="Q35" i="17" a="1"/>
  <c r="Z35" i="17" a="1"/>
  <c r="P35" i="17" a="1"/>
  <c r="AB35" i="17" a="1"/>
  <c r="W35" i="17" a="1"/>
  <c r="O35" i="17" a="1"/>
  <c r="U35" i="17" a="1"/>
  <c r="AI35" i="17" a="1"/>
  <c r="AE35" i="17" a="1"/>
  <c r="AK35" i="17" a="1"/>
  <c r="X35" i="17" a="1"/>
  <c r="AG35" i="17" a="1"/>
  <c r="R35" i="17" a="1"/>
  <c r="S35" i="17" a="1"/>
  <c r="V35" i="17" a="1"/>
  <c r="AD35" i="17" a="1"/>
  <c r="AL35" i="17" a="1"/>
  <c r="AJ35" i="17" a="1"/>
  <c r="N35" i="17" a="1"/>
  <c r="Y35" i="17" a="1"/>
  <c r="T35" i="17" a="1"/>
  <c r="AA35" i="17" a="1"/>
  <c r="AH35" i="17" a="1"/>
  <c r="AC35" i="17" a="1"/>
  <c r="AF35" i="17" a="1"/>
  <c r="H20" i="18" l="1"/>
  <c r="I20" i="18" s="1"/>
  <c r="G20" i="18"/>
  <c r="F21" i="18"/>
  <c r="H21" i="18"/>
  <c r="I21" i="18" s="1"/>
  <c r="F20" i="18"/>
  <c r="O20" i="18" s="1"/>
  <c r="H11" i="18"/>
  <c r="I11" i="18" s="1"/>
  <c r="F11" i="18"/>
  <c r="G11" i="18"/>
  <c r="H16" i="18"/>
  <c r="I16" i="18" s="1"/>
  <c r="G16" i="18"/>
  <c r="F16" i="18"/>
  <c r="F12" i="18"/>
  <c r="H12" i="18"/>
  <c r="I12" i="18" s="1"/>
  <c r="G12" i="18"/>
  <c r="H15" i="18"/>
  <c r="I15" i="18" s="1"/>
  <c r="G15" i="18"/>
  <c r="F15" i="18"/>
  <c r="H9" i="18"/>
  <c r="I9" i="18" s="1"/>
  <c r="G9" i="18"/>
  <c r="F9" i="18"/>
  <c r="H18" i="18"/>
  <c r="I18" i="18" s="1"/>
  <c r="F18" i="18"/>
  <c r="G18" i="18"/>
  <c r="G10" i="18"/>
  <c r="F10" i="18"/>
  <c r="H10" i="18"/>
  <c r="I10" i="18" s="1"/>
  <c r="G8" i="18"/>
  <c r="F8" i="18"/>
  <c r="H8" i="18"/>
  <c r="I8" i="18" s="1"/>
  <c r="G13" i="18"/>
  <c r="F13" i="18"/>
  <c r="H13" i="18"/>
  <c r="I13" i="18" s="1"/>
  <c r="G19" i="18"/>
  <c r="H19" i="18"/>
  <c r="I19" i="18" s="1"/>
  <c r="F19" i="18"/>
  <c r="F17" i="18"/>
  <c r="G17" i="18"/>
  <c r="H17" i="18"/>
  <c r="I17" i="18" s="1"/>
  <c r="K107" i="14"/>
  <c r="O92" i="18"/>
  <c r="W92" i="18" s="1"/>
  <c r="O100" i="18"/>
  <c r="W100" i="18" s="1"/>
  <c r="AF12" i="14"/>
  <c r="AJ12" i="14" s="1"/>
  <c r="AN12" i="14" s="1"/>
  <c r="AF14" i="14"/>
  <c r="AJ14" i="14" s="1"/>
  <c r="AN14" i="14" s="1"/>
  <c r="V15" i="18"/>
  <c r="X16" i="14" s="1"/>
  <c r="O45" i="18"/>
  <c r="W45" i="18" s="1"/>
  <c r="O55" i="18"/>
  <c r="W55" i="18" s="1"/>
  <c r="O63" i="18"/>
  <c r="W63" i="18" s="1"/>
  <c r="O71" i="18"/>
  <c r="W71" i="18" s="1"/>
  <c r="O79" i="18"/>
  <c r="W79" i="18" s="1"/>
  <c r="O87" i="18"/>
  <c r="W87" i="18" s="1"/>
  <c r="O72" i="18"/>
  <c r="W72" i="18" s="1"/>
  <c r="O88" i="18"/>
  <c r="W88" i="18" s="1"/>
  <c r="O104" i="18"/>
  <c r="W104" i="18" s="1"/>
  <c r="V14" i="18"/>
  <c r="X15" i="14" s="1"/>
  <c r="W136" i="17"/>
  <c r="W23" i="4" s="1"/>
  <c r="O25" i="18"/>
  <c r="W25" i="18" s="1"/>
  <c r="O23" i="18"/>
  <c r="W23" i="18" s="1"/>
  <c r="O29" i="18"/>
  <c r="W29" i="18" s="1"/>
  <c r="AF19" i="14"/>
  <c r="AJ19" i="14" s="1"/>
  <c r="AN19" i="14" s="1"/>
  <c r="O95" i="18"/>
  <c r="W95" i="18" s="1"/>
  <c r="O22" i="18"/>
  <c r="O56" i="18"/>
  <c r="W56" i="18" s="1"/>
  <c r="O27" i="18"/>
  <c r="W27" i="18" s="1"/>
  <c r="O35" i="18"/>
  <c r="W35" i="18" s="1"/>
  <c r="O21" i="18"/>
  <c r="O60" i="18"/>
  <c r="W60" i="18" s="1"/>
  <c r="O68" i="18"/>
  <c r="W68" i="18" s="1"/>
  <c r="AJ114" i="14"/>
  <c r="AK114" i="14" s="1"/>
  <c r="AG113" i="14"/>
  <c r="AJ113" i="14"/>
  <c r="AN113" i="14" s="1"/>
  <c r="O32" i="18"/>
  <c r="W32" i="18" s="1"/>
  <c r="O76" i="18"/>
  <c r="W76" i="18" s="1"/>
  <c r="O84" i="18"/>
  <c r="W84" i="18" s="1"/>
  <c r="D136" i="17"/>
  <c r="D23" i="4" s="1"/>
  <c r="G136" i="17"/>
  <c r="G23" i="4" s="1"/>
  <c r="O28" i="18"/>
  <c r="W28" i="18" s="1"/>
  <c r="O42" i="18"/>
  <c r="W42" i="18" s="1"/>
  <c r="O52" i="18"/>
  <c r="W52" i="18" s="1"/>
  <c r="O44" i="18"/>
  <c r="W44" i="18" s="1"/>
  <c r="O54" i="18"/>
  <c r="W54" i="18" s="1"/>
  <c r="O62" i="18"/>
  <c r="W62" i="18" s="1"/>
  <c r="O70" i="18"/>
  <c r="W70" i="18" s="1"/>
  <c r="O78" i="18"/>
  <c r="W78" i="18" s="1"/>
  <c r="O86" i="18"/>
  <c r="W86" i="18" s="1"/>
  <c r="O94" i="18"/>
  <c r="W94" i="18" s="1"/>
  <c r="O102" i="18"/>
  <c r="W102" i="18" s="1"/>
  <c r="AF8" i="14"/>
  <c r="AJ8" i="14" s="1"/>
  <c r="AN8" i="14" s="1"/>
  <c r="AL35" i="17"/>
  <c r="AH35" i="17"/>
  <c r="AD35" i="17"/>
  <c r="Z35" i="17"/>
  <c r="V35" i="17"/>
  <c r="R35" i="17"/>
  <c r="N35" i="17"/>
  <c r="AK35" i="17"/>
  <c r="AG35" i="17"/>
  <c r="AC35" i="17"/>
  <c r="Y35" i="17"/>
  <c r="U35" i="17"/>
  <c r="Q35" i="17"/>
  <c r="AI35" i="17"/>
  <c r="AE35" i="17"/>
  <c r="AA35" i="17"/>
  <c r="W35" i="17"/>
  <c r="S35" i="17"/>
  <c r="O35" i="17"/>
  <c r="AJ35" i="17"/>
  <c r="AF35" i="17"/>
  <c r="AB35" i="17"/>
  <c r="X35" i="17"/>
  <c r="T35" i="17"/>
  <c r="P35" i="17"/>
  <c r="O47" i="18"/>
  <c r="W47" i="18" s="1"/>
  <c r="O103" i="18"/>
  <c r="W103" i="18" s="1"/>
  <c r="I123" i="14"/>
  <c r="O36" i="18"/>
  <c r="W36" i="18" s="1"/>
  <c r="O50" i="18"/>
  <c r="W50" i="18" s="1"/>
  <c r="O58" i="18"/>
  <c r="W58" i="18" s="1"/>
  <c r="O66" i="18"/>
  <c r="W66" i="18" s="1"/>
  <c r="O74" i="18"/>
  <c r="W74" i="18" s="1"/>
  <c r="O82" i="18"/>
  <c r="W82" i="18" s="1"/>
  <c r="O90" i="18"/>
  <c r="W90" i="18" s="1"/>
  <c r="O98" i="18"/>
  <c r="W98" i="18" s="1"/>
  <c r="O41" i="18"/>
  <c r="W41" i="18" s="1"/>
  <c r="O123" i="14"/>
  <c r="J123" i="14"/>
  <c r="N123" i="14"/>
  <c r="Q136" i="17"/>
  <c r="Q23" i="4" s="1"/>
  <c r="I136" i="17"/>
  <c r="I23" i="4" s="1"/>
  <c r="T136" i="17"/>
  <c r="T23" i="4" s="1"/>
  <c r="O136" i="17"/>
  <c r="O23" i="4" s="1"/>
  <c r="Y136" i="17"/>
  <c r="Y23" i="4" s="1"/>
  <c r="L136" i="17"/>
  <c r="L23" i="4" s="1"/>
  <c r="M136" i="17"/>
  <c r="M23" i="4" s="1"/>
  <c r="C136" i="17"/>
  <c r="C23" i="4" s="1"/>
  <c r="O69" i="18"/>
  <c r="W69" i="18" s="1"/>
  <c r="O85" i="18"/>
  <c r="W85" i="18" s="1"/>
  <c r="O34" i="18"/>
  <c r="W34" i="18" s="1"/>
  <c r="O43" i="18"/>
  <c r="W43" i="18" s="1"/>
  <c r="O61" i="18"/>
  <c r="W61" i="18" s="1"/>
  <c r="O77" i="18"/>
  <c r="W77" i="18" s="1"/>
  <c r="O93" i="18"/>
  <c r="W93" i="18" s="1"/>
  <c r="AI113" i="14"/>
  <c r="AE123" i="14"/>
  <c r="O26" i="18"/>
  <c r="W26" i="18" s="1"/>
  <c r="O53" i="18"/>
  <c r="W53" i="18" s="1"/>
  <c r="O101" i="18"/>
  <c r="W101" i="18" s="1"/>
  <c r="O37" i="18"/>
  <c r="W37" i="18" s="1"/>
  <c r="O31" i="18"/>
  <c r="W31" i="18" s="1"/>
  <c r="O39" i="18"/>
  <c r="W39" i="18" s="1"/>
  <c r="O57" i="18"/>
  <c r="W57" i="18" s="1"/>
  <c r="O73" i="18"/>
  <c r="W73" i="18" s="1"/>
  <c r="O89" i="18"/>
  <c r="W89" i="18" s="1"/>
  <c r="O105" i="18"/>
  <c r="W105" i="18" s="1"/>
  <c r="O46" i="18"/>
  <c r="W46" i="18" s="1"/>
  <c r="O51" i="18"/>
  <c r="W51" i="18" s="1"/>
  <c r="O59" i="18"/>
  <c r="W59" i="18" s="1"/>
  <c r="O67" i="18"/>
  <c r="W67" i="18" s="1"/>
  <c r="O75" i="18"/>
  <c r="W75" i="18" s="1"/>
  <c r="O83" i="18"/>
  <c r="W83" i="18" s="1"/>
  <c r="O91" i="18"/>
  <c r="W91" i="18" s="1"/>
  <c r="O99" i="18"/>
  <c r="W99" i="18" s="1"/>
  <c r="O38" i="18"/>
  <c r="W38" i="18" s="1"/>
  <c r="O49" i="18"/>
  <c r="W49" i="18" s="1"/>
  <c r="O65" i="18"/>
  <c r="W65" i="18" s="1"/>
  <c r="O81" i="18"/>
  <c r="W81" i="18" s="1"/>
  <c r="O97" i="18"/>
  <c r="W97" i="18" s="1"/>
  <c r="O24" i="18"/>
  <c r="W24" i="18" s="1"/>
  <c r="O40" i="18"/>
  <c r="W40" i="18" s="1"/>
  <c r="O33" i="18"/>
  <c r="W33" i="18" s="1"/>
  <c r="O30" i="18"/>
  <c r="W30" i="18" s="1"/>
  <c r="O48" i="18"/>
  <c r="W48" i="18" s="1"/>
  <c r="O64" i="18"/>
  <c r="W64" i="18" s="1"/>
  <c r="O80" i="18"/>
  <c r="W80" i="18" s="1"/>
  <c r="O96" i="18"/>
  <c r="W96" i="18" s="1"/>
  <c r="AJ20" i="14"/>
  <c r="AN20" i="14" s="1"/>
  <c r="V17" i="18"/>
  <c r="P106" i="18"/>
  <c r="AF123" i="14"/>
  <c r="AG115" i="14"/>
  <c r="AG114" i="14"/>
  <c r="AN115" i="14"/>
  <c r="AO115" i="14" s="1"/>
  <c r="AK115" i="14"/>
  <c r="K136" i="17"/>
  <c r="K23" i="4" s="1"/>
  <c r="R136" i="17"/>
  <c r="R23" i="4" s="1"/>
  <c r="V136" i="17"/>
  <c r="V23" i="4" s="1"/>
  <c r="Y123" i="14"/>
  <c r="H136" i="17"/>
  <c r="H23" i="4" s="1"/>
  <c r="V12" i="18"/>
  <c r="X13" i="14" s="1"/>
  <c r="AF13" i="14" s="1"/>
  <c r="AJ13" i="14" s="1"/>
  <c r="Q106" i="18"/>
  <c r="V6" i="18"/>
  <c r="V8" i="18"/>
  <c r="X9" i="14" s="1"/>
  <c r="AF9" i="14" s="1"/>
  <c r="AJ9" i="14" s="1"/>
  <c r="V9" i="18"/>
  <c r="X10" i="14" s="1"/>
  <c r="AF10" i="14" s="1"/>
  <c r="I6" i="18"/>
  <c r="V16" i="18"/>
  <c r="X17" i="14" s="1"/>
  <c r="AF17" i="14" s="1"/>
  <c r="AJ17" i="14" s="1"/>
  <c r="V10" i="18"/>
  <c r="X11" i="14" s="1"/>
  <c r="AF11" i="14" s="1"/>
  <c r="AJ11" i="14" s="1"/>
  <c r="AN11" i="14" s="1"/>
  <c r="X136" i="17"/>
  <c r="X23" i="4" s="1"/>
  <c r="S136" i="17"/>
  <c r="S23" i="4" s="1"/>
  <c r="U136" i="17"/>
  <c r="U23" i="4" s="1"/>
  <c r="E136" i="17"/>
  <c r="E23" i="4" s="1"/>
  <c r="P136" i="17"/>
  <c r="P23" i="4" s="1"/>
  <c r="J136" i="17"/>
  <c r="J23" i="4" s="1"/>
  <c r="F136" i="17"/>
  <c r="F23" i="4" s="1"/>
  <c r="N136" i="17"/>
  <c r="N23" i="4" s="1"/>
  <c r="M122" i="18"/>
  <c r="AL7" i="14"/>
  <c r="AC136" i="17"/>
  <c r="AC23" i="4" s="1"/>
  <c r="AJ136" i="17"/>
  <c r="AJ23" i="4" s="1"/>
  <c r="AD136" i="17"/>
  <c r="AD23" i="4" s="1"/>
  <c r="AH136" i="17"/>
  <c r="AH23" i="4" s="1"/>
  <c r="AM125" i="17"/>
  <c r="AM132" i="17"/>
  <c r="AK136" i="17"/>
  <c r="AK23" i="4" s="1"/>
  <c r="AM128" i="17"/>
  <c r="AM127" i="17"/>
  <c r="AI136" i="17"/>
  <c r="AI23" i="4" s="1"/>
  <c r="AF136" i="17"/>
  <c r="AF23" i="4" s="1"/>
  <c r="AM126" i="17"/>
  <c r="Z136" i="17"/>
  <c r="Z23" i="4" s="1"/>
  <c r="AM134" i="17"/>
  <c r="AM131" i="17"/>
  <c r="AM133" i="17"/>
  <c r="AA136" i="17"/>
  <c r="AA23" i="4" s="1"/>
  <c r="AM123" i="17"/>
  <c r="AB136" i="17"/>
  <c r="AB23" i="4" s="1"/>
  <c r="AE136" i="17"/>
  <c r="AE23" i="4" s="1"/>
  <c r="AM135" i="17"/>
  <c r="AM130" i="17"/>
  <c r="AL136" i="17"/>
  <c r="AL23" i="4" s="1"/>
  <c r="AM124" i="17"/>
  <c r="AM129" i="17"/>
  <c r="J106" i="18"/>
  <c r="K106" i="18"/>
  <c r="AG136" i="17"/>
  <c r="AG23" i="4" s="1"/>
  <c r="M106" i="18"/>
  <c r="AM121" i="17"/>
  <c r="AA24" i="17"/>
  <c r="AA17" i="4" s="1"/>
  <c r="AI24" i="17"/>
  <c r="AI17" i="4" s="1"/>
  <c r="Z24" i="17"/>
  <c r="Z17" i="4" s="1"/>
  <c r="AH24" i="17"/>
  <c r="AH17" i="4" s="1"/>
  <c r="V24" i="17"/>
  <c r="V17" i="4" s="1"/>
  <c r="R24" i="17"/>
  <c r="R17" i="4" s="1"/>
  <c r="T24" i="17"/>
  <c r="T17" i="4" s="1"/>
  <c r="U24" i="17"/>
  <c r="U17" i="4" s="1"/>
  <c r="AC24" i="17"/>
  <c r="AC17" i="4" s="1"/>
  <c r="AK24" i="17"/>
  <c r="AK17" i="4" s="1"/>
  <c r="AB24" i="17"/>
  <c r="AB17" i="4" s="1"/>
  <c r="AJ24" i="17"/>
  <c r="AJ17" i="4" s="1"/>
  <c r="W24" i="17"/>
  <c r="W17" i="4" s="1"/>
  <c r="AE24" i="17"/>
  <c r="AE17" i="4" s="1"/>
  <c r="AD24" i="17"/>
  <c r="AD17" i="4" s="1"/>
  <c r="AL24" i="17"/>
  <c r="AL17" i="4" s="1"/>
  <c r="Y24" i="17"/>
  <c r="Y17" i="4" s="1"/>
  <c r="X24" i="17"/>
  <c r="X17" i="4" s="1"/>
  <c r="S24" i="17"/>
  <c r="S17" i="4" s="1"/>
  <c r="AG24" i="17"/>
  <c r="AG17" i="4" s="1"/>
  <c r="AF24" i="17"/>
  <c r="AF17" i="4" s="1"/>
  <c r="F14" i="18" l="1"/>
  <c r="G14" i="18"/>
  <c r="H14" i="18"/>
  <c r="I14" i="18" s="1"/>
  <c r="F7" i="18"/>
  <c r="G7" i="18"/>
  <c r="H7" i="18"/>
  <c r="I7" i="18" s="1"/>
  <c r="AK113" i="14"/>
  <c r="AK123" i="14" s="1"/>
  <c r="AF15" i="14"/>
  <c r="AJ15" i="14" s="1"/>
  <c r="AN15" i="14" s="1"/>
  <c r="AF16" i="14"/>
  <c r="AJ16" i="14" s="1"/>
  <c r="AN16" i="14" s="1"/>
  <c r="AN114" i="14"/>
  <c r="AO114" i="14" s="1"/>
  <c r="W22" i="18"/>
  <c r="Y23" i="14" s="1"/>
  <c r="W23" i="14"/>
  <c r="AE23" i="14" s="1"/>
  <c r="W21" i="18"/>
  <c r="Y22" i="14" s="1"/>
  <c r="W22" i="14"/>
  <c r="AE22" i="14" s="1"/>
  <c r="AJ123" i="14"/>
  <c r="O9" i="18"/>
  <c r="W10" i="14" s="1"/>
  <c r="AE10" i="14" s="1"/>
  <c r="AM113" i="14"/>
  <c r="AM123" i="14" s="1"/>
  <c r="AI123" i="14"/>
  <c r="W21" i="14"/>
  <c r="AE21" i="14" s="1"/>
  <c r="W20" i="18"/>
  <c r="Y21" i="14" s="1"/>
  <c r="AG123" i="14"/>
  <c r="O19" i="18"/>
  <c r="O17" i="18"/>
  <c r="W18" i="14" s="1"/>
  <c r="AE18" i="14" s="1"/>
  <c r="AI18" i="14" s="1"/>
  <c r="AM18" i="14" s="1"/>
  <c r="X18" i="14"/>
  <c r="AF18" i="14" s="1"/>
  <c r="O8" i="18"/>
  <c r="W9" i="14" s="1"/>
  <c r="AE9" i="14" s="1"/>
  <c r="O10" i="18"/>
  <c r="W11" i="14" s="1"/>
  <c r="AE11" i="14" s="1"/>
  <c r="O11" i="18"/>
  <c r="W11" i="18" s="1"/>
  <c r="O15" i="18"/>
  <c r="W15" i="18" s="1"/>
  <c r="Y16" i="14" s="1"/>
  <c r="AJ10" i="14"/>
  <c r="AN10" i="14" s="1"/>
  <c r="X7" i="14"/>
  <c r="V106" i="18"/>
  <c r="O12" i="18"/>
  <c r="O13" i="18"/>
  <c r="AN9" i="14"/>
  <c r="AN17" i="14"/>
  <c r="AN13" i="14"/>
  <c r="AL107" i="14"/>
  <c r="AM136" i="17"/>
  <c r="L106" i="18"/>
  <c r="O6" i="18"/>
  <c r="I106" i="18" l="1"/>
  <c r="O7" i="18"/>
  <c r="W8" i="14" s="1"/>
  <c r="AE8" i="14" s="1"/>
  <c r="AI8" i="14" s="1"/>
  <c r="AO113" i="14"/>
  <c r="AO123" i="14" s="1"/>
  <c r="AN123" i="14"/>
  <c r="W9" i="18"/>
  <c r="AI23" i="14"/>
  <c r="AG23" i="14"/>
  <c r="AI22" i="14"/>
  <c r="AG22" i="14"/>
  <c r="AI21" i="14"/>
  <c r="AG21" i="14"/>
  <c r="G106" i="18"/>
  <c r="O18" i="18"/>
  <c r="W18" i="18" s="1"/>
  <c r="H106" i="18"/>
  <c r="W17" i="18"/>
  <c r="Y18" i="14" s="1"/>
  <c r="F106" i="18"/>
  <c r="O16" i="18"/>
  <c r="W16" i="18" s="1"/>
  <c r="Y17" i="14" s="1"/>
  <c r="O14" i="18"/>
  <c r="W20" i="14"/>
  <c r="AE20" i="14" s="1"/>
  <c r="W19" i="18"/>
  <c r="Y20" i="14" s="1"/>
  <c r="Y12" i="14"/>
  <c r="W8" i="18"/>
  <c r="W10" i="18"/>
  <c r="AJ18" i="14"/>
  <c r="AG18" i="14"/>
  <c r="W12" i="14"/>
  <c r="AE12" i="14" s="1"/>
  <c r="AG12" i="14" s="1"/>
  <c r="W16" i="14"/>
  <c r="AE16" i="14" s="1"/>
  <c r="AI16" i="14" s="1"/>
  <c r="W13" i="14"/>
  <c r="AE13" i="14" s="1"/>
  <c r="W12" i="18"/>
  <c r="Y13" i="14" s="1"/>
  <c r="AI10" i="14"/>
  <c r="AG10" i="14"/>
  <c r="W14" i="14"/>
  <c r="AE14" i="14" s="1"/>
  <c r="W13" i="18"/>
  <c r="Y14" i="14" s="1"/>
  <c r="AI11" i="14"/>
  <c r="AG11" i="14"/>
  <c r="AF7" i="14"/>
  <c r="X107" i="14"/>
  <c r="AI9" i="14"/>
  <c r="AG9" i="14"/>
  <c r="W7" i="14"/>
  <c r="W6" i="18"/>
  <c r="Y19" i="14" l="1"/>
  <c r="D5" i="23"/>
  <c r="H5" i="23" s="1"/>
  <c r="W7" i="18"/>
  <c r="D7" i="23" s="1"/>
  <c r="H7" i="23" s="1"/>
  <c r="AG8" i="14"/>
  <c r="Y10" i="14"/>
  <c r="W19" i="14"/>
  <c r="AE19" i="14" s="1"/>
  <c r="AI19" i="14" s="1"/>
  <c r="AM23" i="14"/>
  <c r="AO23" i="14" s="1"/>
  <c r="AK23" i="14"/>
  <c r="AM22" i="14"/>
  <c r="AO22" i="14" s="1"/>
  <c r="AK22" i="14"/>
  <c r="AM21" i="14"/>
  <c r="AO21" i="14" s="1"/>
  <c r="AK21" i="14"/>
  <c r="Y9" i="14"/>
  <c r="D4" i="23"/>
  <c r="H4" i="23" s="1"/>
  <c r="D6" i="23"/>
  <c r="H6" i="23" s="1"/>
  <c r="W17" i="14"/>
  <c r="AE17" i="14" s="1"/>
  <c r="AI17" i="14" s="1"/>
  <c r="AM17" i="14" s="1"/>
  <c r="AO17" i="14" s="1"/>
  <c r="O106" i="18"/>
  <c r="W14" i="18"/>
  <c r="Y15" i="14" s="1"/>
  <c r="W15" i="14"/>
  <c r="AE15" i="14" s="1"/>
  <c r="AI20" i="14"/>
  <c r="AG20" i="14"/>
  <c r="Y11" i="14"/>
  <c r="AI12" i="14"/>
  <c r="AK12" i="14" s="1"/>
  <c r="AG16" i="14"/>
  <c r="AN18" i="14"/>
  <c r="AO18" i="14" s="1"/>
  <c r="AK18" i="14"/>
  <c r="AM16" i="14"/>
  <c r="AO16" i="14" s="1"/>
  <c r="AK16" i="14"/>
  <c r="AI14" i="14"/>
  <c r="AG14" i="14"/>
  <c r="AI13" i="14"/>
  <c r="AG13" i="14"/>
  <c r="AM9" i="14"/>
  <c r="AO9" i="14" s="1"/>
  <c r="AK9" i="14"/>
  <c r="AJ7" i="14"/>
  <c r="AF107" i="14"/>
  <c r="AM11" i="14"/>
  <c r="AO11" i="14" s="1"/>
  <c r="AK11" i="14"/>
  <c r="AM10" i="14"/>
  <c r="AO10" i="14" s="1"/>
  <c r="AK10" i="14"/>
  <c r="AM8" i="14"/>
  <c r="AO8" i="14" s="1"/>
  <c r="AK8" i="14"/>
  <c r="AE7" i="14"/>
  <c r="Y7" i="14"/>
  <c r="Y8" i="14" l="1"/>
  <c r="Y107" i="14" s="1"/>
  <c r="AG19" i="14"/>
  <c r="AG17" i="14"/>
  <c r="AK17" i="14"/>
  <c r="H204" i="23"/>
  <c r="AM25" i="4" s="1"/>
  <c r="W106" i="18"/>
  <c r="W107" i="14"/>
  <c r="AG15" i="14"/>
  <c r="AI15" i="14"/>
  <c r="AM20" i="14"/>
  <c r="AO20" i="14" s="1"/>
  <c r="AK20" i="14"/>
  <c r="AM19" i="14"/>
  <c r="AO19" i="14" s="1"/>
  <c r="AK19" i="14"/>
  <c r="AM12" i="14"/>
  <c r="AO12" i="14" s="1"/>
  <c r="AM13" i="14"/>
  <c r="AO13" i="14" s="1"/>
  <c r="AK13" i="14"/>
  <c r="AN7" i="14"/>
  <c r="AN107" i="14" s="1"/>
  <c r="AJ107" i="14"/>
  <c r="AM14" i="14"/>
  <c r="AO14" i="14" s="1"/>
  <c r="AK14" i="14"/>
  <c r="AE107" i="14"/>
  <c r="AI7" i="14"/>
  <c r="AG7" i="14"/>
  <c r="AM138" i="17" l="1"/>
  <c r="AG107" i="14"/>
  <c r="AK15" i="14"/>
  <c r="AM15" i="14"/>
  <c r="AO15" i="14" s="1"/>
  <c r="AM7" i="14"/>
  <c r="AK7" i="14"/>
  <c r="AI107" i="14"/>
  <c r="AM10" i="4"/>
  <c r="AM9" i="4"/>
  <c r="AM11" i="4"/>
  <c r="AM22" i="4"/>
  <c r="AM23" i="4"/>
  <c r="AK107" i="14" l="1"/>
  <c r="AO7" i="14"/>
  <c r="AO107" i="14" s="1"/>
  <c r="AM107" i="14"/>
  <c r="E24" i="17" l="1"/>
  <c r="J24" i="17"/>
  <c r="N24" i="17"/>
  <c r="H24" i="17"/>
  <c r="G24" i="17"/>
  <c r="Q24" i="17"/>
  <c r="O24" i="17"/>
  <c r="P24" i="17"/>
  <c r="I24" i="17"/>
  <c r="M24" i="17"/>
  <c r="L24" i="17"/>
  <c r="F24" i="17"/>
  <c r="K24" i="17"/>
  <c r="D24" i="17"/>
  <c r="L17" i="4" l="1"/>
  <c r="O17" i="4"/>
  <c r="D17" i="4"/>
  <c r="M17" i="4"/>
  <c r="J17" i="4"/>
  <c r="K17" i="4"/>
  <c r="G17" i="4"/>
  <c r="F17" i="4"/>
  <c r="P17" i="4"/>
  <c r="H17" i="4"/>
  <c r="E17" i="4"/>
  <c r="I17" i="4"/>
  <c r="Q17" i="4"/>
  <c r="N17" i="4"/>
  <c r="AM38" i="17" l="1"/>
  <c r="S13" i="17" l="1"/>
  <c r="S14" i="17" s="1"/>
  <c r="S8" i="4"/>
  <c r="S12" i="4" s="1"/>
  <c r="S13" i="4" s="1"/>
  <c r="W13" i="17" l="1"/>
  <c r="W14" i="17" s="1"/>
  <c r="W8" i="4"/>
  <c r="W12" i="4" s="1"/>
  <c r="W13" i="4" s="1"/>
  <c r="AE8" i="4"/>
  <c r="AE12" i="4" s="1"/>
  <c r="AE13" i="4" s="1"/>
  <c r="AE13" i="17"/>
  <c r="AE14" i="17" s="1"/>
  <c r="AJ13" i="17" l="1"/>
  <c r="AJ14" i="17" s="1"/>
  <c r="AJ8" i="4" l="1"/>
  <c r="AJ12" i="4" s="1"/>
  <c r="AJ13" i="4" s="1"/>
  <c r="I13" i="17" l="1"/>
  <c r="I14" i="17" s="1"/>
  <c r="L8" i="4"/>
  <c r="L12" i="4" s="1"/>
  <c r="L13" i="4" s="1"/>
  <c r="L13" i="17"/>
  <c r="L14" i="17" s="1"/>
  <c r="I8" i="4" l="1"/>
  <c r="I12" i="4" s="1"/>
  <c r="I13" i="4" s="1"/>
  <c r="K8" i="4" l="1"/>
  <c r="K12" i="4" s="1"/>
  <c r="K13" i="4" s="1"/>
  <c r="K13" i="17"/>
  <c r="K14" i="17" s="1"/>
  <c r="N8" i="4" l="1"/>
  <c r="N12" i="4" s="1"/>
  <c r="N13" i="4" s="1"/>
  <c r="N13" i="17"/>
  <c r="N14" i="17" s="1"/>
  <c r="C4" i="4" l="1"/>
  <c r="AM5" i="17"/>
  <c r="AM4" i="4" l="1"/>
  <c r="O8" i="4"/>
  <c r="O12" i="4" s="1"/>
  <c r="O13" i="4" s="1"/>
  <c r="O13" i="17"/>
  <c r="O14" i="17" s="1"/>
  <c r="J13" i="17" l="1"/>
  <c r="J14" i="17" s="1"/>
  <c r="M8" i="4"/>
  <c r="M12" i="4" s="1"/>
  <c r="M13" i="4" s="1"/>
  <c r="M13" i="17"/>
  <c r="M14" i="17" s="1"/>
  <c r="J8" i="4"/>
  <c r="J12" i="4" s="1"/>
  <c r="J13" i="4" s="1"/>
  <c r="F13" i="17" l="1"/>
  <c r="F14" i="17" s="1"/>
  <c r="F8" i="4"/>
  <c r="F12" i="4" s="1"/>
  <c r="F13" i="4" s="1"/>
  <c r="G13" i="17"/>
  <c r="G14" i="17" s="1"/>
  <c r="G8" i="4"/>
  <c r="G12" i="4" s="1"/>
  <c r="G13" i="4" s="1"/>
  <c r="G33" i="17" a="1"/>
  <c r="I48" i="17" a="1"/>
  <c r="C37" i="17" a="1"/>
  <c r="AL48" i="17" a="1"/>
  <c r="X34" i="17" a="1"/>
  <c r="P45" i="17" a="1"/>
  <c r="X46" i="17" a="1"/>
  <c r="L31" i="17" a="1"/>
  <c r="W36" i="17" a="1"/>
  <c r="S27" i="17" a="1"/>
  <c r="AH34" i="17" a="1"/>
  <c r="Z50" i="17" a="1"/>
  <c r="AD32" i="17" a="1"/>
  <c r="AI33" i="17" a="1"/>
  <c r="D32" i="17" a="1"/>
  <c r="J50" i="17" a="1"/>
  <c r="E33" i="17" a="1"/>
  <c r="AJ50" i="17" a="1"/>
  <c r="N32" i="17" a="1"/>
  <c r="W44" i="17" a="1"/>
  <c r="F30" i="17" a="1"/>
  <c r="X45" i="17" a="1"/>
  <c r="K35" i="17" a="1"/>
  <c r="F35" i="17" a="1"/>
  <c r="AJ48" i="17" a="1"/>
  <c r="E36" i="17" a="1"/>
  <c r="U50" i="17" a="1"/>
  <c r="N31" i="17" a="1"/>
  <c r="L47" i="17" a="1"/>
  <c r="W31" i="17" a="1"/>
  <c r="M27" i="17" a="1"/>
  <c r="U51" i="17" a="1"/>
  <c r="C33" i="17" a="1"/>
  <c r="AG30" i="17" a="1"/>
  <c r="O34" i="17" a="1"/>
  <c r="AF46" i="17" a="1"/>
  <c r="M34" i="17" a="1"/>
  <c r="AI30" i="17" a="1"/>
  <c r="R44" i="17" a="1"/>
  <c r="H34" i="17" a="1"/>
  <c r="F32" i="17" a="1"/>
  <c r="L37" i="17" a="1"/>
  <c r="Q45" i="17" a="1"/>
  <c r="AA48" i="17" a="1"/>
  <c r="K31" i="17" a="1"/>
  <c r="AF27" i="17" a="1"/>
  <c r="AD46" i="17" a="1"/>
  <c r="AE32" i="17" a="1"/>
  <c r="F47" i="17" a="1"/>
  <c r="AG32" i="17" a="1"/>
  <c r="AE45" i="17" a="1"/>
  <c r="U44" i="17" a="1"/>
  <c r="C48" i="17" a="1"/>
  <c r="O36" i="17" a="1"/>
  <c r="H36" i="17" a="1"/>
  <c r="AE33" i="17" a="1"/>
  <c r="F27" i="17" a="1"/>
  <c r="U36" i="17" a="1"/>
  <c r="Q51" i="17" a="1"/>
  <c r="O44" i="17" a="1"/>
  <c r="I32" i="17" a="1"/>
  <c r="T32" i="17" a="1"/>
  <c r="AK45" i="17" a="1"/>
  <c r="V32" i="17" a="1"/>
  <c r="P51" i="17" a="1"/>
  <c r="I31" i="17" a="1"/>
  <c r="AC44" i="17" a="1"/>
  <c r="T30" i="17" a="1"/>
  <c r="M32" i="17" a="1"/>
  <c r="AI51" i="17" a="1"/>
  <c r="I44" i="17" a="1"/>
  <c r="AG33" i="17" a="1"/>
  <c r="Q36" i="17" a="1"/>
  <c r="M48" i="17" a="1"/>
  <c r="AF48" i="17" a="1"/>
  <c r="AK36" i="17" a="1"/>
  <c r="Z46" i="17" a="1"/>
  <c r="AG36" i="17" a="1"/>
  <c r="AL44" i="17" a="1"/>
  <c r="F50" i="17" a="1"/>
  <c r="AB34" i="17" a="1"/>
  <c r="AD50" i="17" a="1"/>
  <c r="Z48" i="17" a="1"/>
  <c r="X48" i="17" a="1"/>
  <c r="AA47" i="17" a="1"/>
  <c r="Q44" i="17" a="1"/>
  <c r="X36" i="17" a="1"/>
  <c r="AH48" i="17" a="1"/>
  <c r="Y50" i="17" a="1"/>
  <c r="AH50" i="17" a="1"/>
  <c r="O51" i="17" a="1"/>
  <c r="AL34" i="17" a="1"/>
  <c r="E47" i="17" a="1"/>
  <c r="T48" i="17" a="1"/>
  <c r="V50" i="17" a="1"/>
  <c r="U34" i="17" a="1"/>
  <c r="D51" i="17" a="1"/>
  <c r="AB33" i="17" a="1"/>
  <c r="L35" i="17" a="1"/>
  <c r="Q50" i="17" a="1"/>
  <c r="G37" i="17" a="1"/>
  <c r="AH44" i="17" a="1"/>
  <c r="C26" i="17" a="1"/>
  <c r="AB27" i="17" a="1"/>
  <c r="AK47" i="17" a="1"/>
  <c r="G35" i="17" a="1"/>
  <c r="C34" i="17" a="1"/>
  <c r="Z36" i="17" a="1"/>
  <c r="AC48" i="17" a="1"/>
  <c r="G27" i="17" a="1"/>
  <c r="V34" i="17" a="1"/>
  <c r="AJ32" i="17" a="1"/>
  <c r="H46" i="17" a="1"/>
  <c r="V30" i="17" a="1"/>
  <c r="AA50" i="17" a="1"/>
  <c r="L27" i="17" a="1"/>
  <c r="O33" i="17" a="1"/>
  <c r="Y44" i="17" a="1"/>
  <c r="N50" i="17" a="1"/>
  <c r="N33" i="17" a="1"/>
  <c r="G44" i="17" a="1"/>
  <c r="J33" i="17" a="1"/>
  <c r="C47" i="17" a="1"/>
  <c r="L46" i="17" a="1"/>
  <c r="AG45" i="17" a="1"/>
  <c r="S34" i="17" a="1"/>
  <c r="T45" i="17" a="1"/>
  <c r="F34" i="17" a="1"/>
  <c r="C30" i="17" a="1"/>
  <c r="O45" i="17" a="1"/>
  <c r="AG50" i="17" a="1"/>
  <c r="X30" i="17" a="1"/>
  <c r="AF33" i="17" a="1"/>
  <c r="AG47" i="17" a="1"/>
  <c r="AL50" i="17" a="1"/>
  <c r="J47" i="17" a="1"/>
  <c r="AD44" i="17" a="1"/>
  <c r="D47" i="17" a="1"/>
  <c r="U47" i="17" a="1"/>
  <c r="AH36" i="17" a="1"/>
  <c r="AD31" i="17" a="1"/>
  <c r="O50" i="17" a="1"/>
  <c r="AA51" i="17" a="1"/>
  <c r="I35" i="17" a="1"/>
  <c r="AE47" i="17" a="1"/>
  <c r="H31" i="17" a="1"/>
  <c r="Y27" i="17" a="1"/>
  <c r="P47" i="17" a="1"/>
  <c r="S44" i="17" a="1"/>
  <c r="R33" i="17" a="1"/>
  <c r="E50" i="17" a="1"/>
  <c r="S46" i="17" a="1"/>
  <c r="AD34" i="17" a="1"/>
  <c r="K47" i="17" a="1"/>
  <c r="H44" i="17" a="1"/>
  <c r="AL51" i="17" a="1"/>
  <c r="AC45" i="17" a="1"/>
  <c r="V31" i="17" a="1"/>
  <c r="F51" i="17" a="1"/>
  <c r="Y33" i="17" a="1"/>
  <c r="K45" i="17" a="1"/>
  <c r="D37" i="17" a="1"/>
  <c r="U32" i="17" a="1"/>
  <c r="S48" i="17" a="1"/>
  <c r="K50" i="17" a="1"/>
  <c r="R46" i="17" a="1"/>
  <c r="I36" i="17" a="1"/>
  <c r="K37" i="17" a="1"/>
  <c r="AH45" i="17" a="1"/>
  <c r="H33" i="17" a="1"/>
  <c r="O32" i="17" a="1"/>
  <c r="E44" i="17" a="1"/>
  <c r="K33" i="17" a="1"/>
  <c r="AJ47" i="17" a="1"/>
  <c r="AD36" i="17" a="1"/>
  <c r="AJ51" i="17" a="1"/>
  <c r="M33" i="17" a="1"/>
  <c r="Q46" i="17" a="1"/>
  <c r="AL36" i="17" a="1"/>
  <c r="N27" i="17" a="1"/>
  <c r="T50" i="17" a="1"/>
  <c r="C44" i="17" a="1"/>
  <c r="AJ44" i="17" a="1"/>
  <c r="K30" i="17" a="1"/>
  <c r="AA27" i="17" a="1"/>
  <c r="O30" i="17" a="1"/>
  <c r="E46" i="17" a="1"/>
  <c r="Q34" i="17" a="1"/>
  <c r="T36" i="17" a="1"/>
  <c r="AC31" i="17" a="1"/>
  <c r="N34" i="17" a="1"/>
  <c r="Y48" i="17" a="1"/>
  <c r="Y47" i="17" a="1"/>
  <c r="I33" i="17" a="1"/>
  <c r="AK46" i="17" a="1"/>
  <c r="T31" i="17" a="1"/>
  <c r="I34" i="17" a="1"/>
  <c r="H35" i="17" a="1"/>
  <c r="J35" i="17" a="1"/>
  <c r="AG46" i="17" a="1"/>
  <c r="O31" i="17" a="1"/>
  <c r="V44" i="17" a="1"/>
  <c r="AI36" i="17" a="1"/>
  <c r="E45" i="17" a="1"/>
  <c r="N48" i="17" a="1"/>
  <c r="AF30" i="17" a="1"/>
  <c r="M51" i="17" a="1"/>
  <c r="D48" i="17" a="1"/>
  <c r="Q27" i="17" a="1"/>
  <c r="AB50" i="17" a="1"/>
  <c r="AE48" i="17" a="1"/>
  <c r="E34" i="17" a="1"/>
  <c r="P32" i="17" a="1"/>
  <c r="S31" i="17" a="1"/>
  <c r="J45" i="17" a="1"/>
  <c r="Q30" i="17" a="1"/>
  <c r="Q47" i="17" a="1"/>
  <c r="AA33" i="17" a="1"/>
  <c r="W50" i="17" a="1"/>
  <c r="N37" i="17" a="1"/>
  <c r="AH51" i="17" a="1"/>
  <c r="F36" i="17" a="1"/>
  <c r="K32" i="17" a="1"/>
  <c r="AK50" i="17" a="1"/>
  <c r="P48" i="17" a="1"/>
  <c r="N44" i="17" a="1"/>
  <c r="S47" i="17" a="1"/>
  <c r="T47" i="17" a="1"/>
  <c r="V51" i="17" a="1"/>
  <c r="K34" i="17" a="1"/>
  <c r="U27" i="17" a="1"/>
  <c r="E31" i="17" a="1"/>
  <c r="Q33" i="17" a="1"/>
  <c r="AB32" i="17" a="1"/>
  <c r="Z44" i="17" a="1"/>
  <c r="AG51" i="17" a="1"/>
  <c r="AJ34" i="17" a="1"/>
  <c r="W45" i="17" a="1"/>
  <c r="AD51" i="17" a="1"/>
  <c r="AL45" i="17" a="1"/>
  <c r="AK51" i="17" a="1"/>
  <c r="T51" i="17" a="1"/>
  <c r="AC36" i="17" a="1"/>
  <c r="Y51" i="17" a="1"/>
  <c r="AF31" i="17" a="1"/>
  <c r="AL27" i="17" a="1"/>
  <c r="AA32" i="17" a="1"/>
  <c r="D30" i="17" a="1"/>
  <c r="G31" i="17" a="1"/>
  <c r="J48" i="17" a="1"/>
  <c r="X51" i="17" a="1"/>
  <c r="AA31" i="17" a="1"/>
  <c r="AI45" i="17" a="1"/>
  <c r="I47" i="17" a="1"/>
  <c r="Y31" i="17" a="1"/>
  <c r="Z27" i="17" a="1"/>
  <c r="AG34" i="17" a="1"/>
  <c r="Y46" i="17" a="1"/>
  <c r="D45" i="17" a="1"/>
  <c r="E51" i="17" a="1"/>
  <c r="J27" i="17" a="1"/>
  <c r="AL33" i="17" a="1"/>
  <c r="L33" i="17" a="1"/>
  <c r="H30" i="17" a="1"/>
  <c r="J32" i="17" a="1"/>
  <c r="Y34" i="17" a="1"/>
  <c r="W51" i="17" a="1"/>
  <c r="AB44" i="17" a="1"/>
  <c r="AI27" i="17" a="1"/>
  <c r="L30" i="17" a="1"/>
  <c r="AE36" i="17" a="1"/>
  <c r="Z32" i="17" a="1"/>
  <c r="AB46" i="17" a="1"/>
  <c r="C46" i="17" a="1"/>
  <c r="AK30" i="17" a="1"/>
  <c r="E30" i="17" a="1"/>
  <c r="AC51" i="17" a="1"/>
  <c r="U48" i="17" a="1"/>
  <c r="C50" i="17" a="1"/>
  <c r="K36" i="17" a="1"/>
  <c r="AK32" i="17" a="1"/>
  <c r="L32" i="17" a="1"/>
  <c r="R30" i="17" a="1"/>
  <c r="T44" i="17" a="1"/>
  <c r="AK31" i="17" a="1"/>
  <c r="F44" i="17" a="1"/>
  <c r="Q32" i="17" a="1"/>
  <c r="T33" i="17" a="1"/>
  <c r="AL30" i="17" a="1"/>
  <c r="J46" i="17" a="1"/>
  <c r="C51" i="17" a="1"/>
  <c r="S36" i="17" a="1"/>
  <c r="AL46" i="17" a="1"/>
  <c r="Q48" i="17" a="1"/>
  <c r="W32" i="17" a="1"/>
  <c r="V45" i="17" a="1"/>
  <c r="I45" i="17" a="1"/>
  <c r="I27" i="17" a="1"/>
  <c r="G48" i="17" a="1"/>
  <c r="P34" i="17" a="1"/>
  <c r="K48" i="17" a="1"/>
  <c r="AL47" i="17" a="1"/>
  <c r="W48" i="17" a="1"/>
  <c r="D27" i="17" a="1"/>
  <c r="M45" i="17" a="1"/>
  <c r="F37" i="17" a="1"/>
  <c r="AB48" i="17" a="1"/>
  <c r="AD48" i="17" a="1"/>
  <c r="AK33" i="17" a="1"/>
  <c r="T27" i="17" a="1"/>
  <c r="AA34" i="17" a="1"/>
  <c r="AJ45" i="17" a="1"/>
  <c r="K46" i="17" a="1"/>
  <c r="Z51" i="17" a="1"/>
  <c r="D44" i="17" a="1"/>
  <c r="AD27" i="17" a="1"/>
  <c r="AH47" i="17" a="1"/>
  <c r="AI44" i="17" a="1"/>
  <c r="G30" i="17" a="1"/>
  <c r="W47" i="17" a="1"/>
  <c r="AB47" i="17" a="1"/>
  <c r="G36" i="17" a="1"/>
  <c r="H27" i="17" a="1"/>
  <c r="AA46" i="17" a="1"/>
  <c r="AC33" i="17" a="1"/>
  <c r="D35" i="17" a="1"/>
  <c r="D50" i="17" a="1"/>
  <c r="D46" i="17" a="1"/>
  <c r="L45" i="17" a="1"/>
  <c r="S30" i="17" a="1"/>
  <c r="AI34" i="17" a="1"/>
  <c r="W46" i="17" a="1"/>
  <c r="W33" i="17" a="1"/>
  <c r="S33" i="17" a="1"/>
  <c r="L36" i="17" a="1"/>
  <c r="AH30" i="17" a="1"/>
  <c r="J44" i="17" a="1"/>
  <c r="I50" i="17" a="1"/>
  <c r="Q31" i="17" a="1"/>
  <c r="H50" i="17" a="1"/>
  <c r="AI47" i="17" a="1"/>
  <c r="AE51" i="17" a="1"/>
  <c r="V48" i="17" a="1"/>
  <c r="G51" i="17" a="1"/>
  <c r="AK27" i="17" a="1"/>
  <c r="AJ27" i="17" a="1"/>
  <c r="I30" i="17" a="1"/>
  <c r="AK34" i="17" a="1"/>
  <c r="AH32" i="17" a="1"/>
  <c r="AL31" i="17" a="1"/>
  <c r="R45" i="17" a="1"/>
  <c r="H48" i="17" a="1"/>
  <c r="Y36" i="17" a="1"/>
  <c r="L51" i="17" a="1"/>
  <c r="U33" i="17" a="1"/>
  <c r="I51" i="17" a="1"/>
  <c r="T46" i="17" a="1"/>
  <c r="F45" i="17" a="1"/>
  <c r="O27" i="17" a="1"/>
  <c r="AF47" i="17" a="1"/>
  <c r="X47" i="17" a="1"/>
  <c r="W27" i="17" a="1"/>
  <c r="P33" i="17" a="1"/>
  <c r="AG31" i="17" a="1"/>
  <c r="Z47" i="17" a="1"/>
  <c r="Y45" i="17" a="1"/>
  <c r="Z33" i="17" a="1"/>
  <c r="AA45" i="17" a="1"/>
  <c r="C36" i="17" a="1"/>
  <c r="AB30" i="17" a="1"/>
  <c r="AC30" i="17" a="1"/>
  <c r="G34" i="17" a="1"/>
  <c r="AB51" i="17" a="1"/>
  <c r="O48" i="17" a="1"/>
  <c r="AG44" i="17" a="1"/>
  <c r="AD33" i="17" a="1"/>
  <c r="F31" i="17" a="1"/>
  <c r="C45" i="17" a="1"/>
  <c r="C19" i="17" a="1"/>
  <c r="AJ30" i="17" a="1"/>
  <c r="N46" i="17" a="1"/>
  <c r="AB31" i="17" a="1"/>
  <c r="S32" i="17" a="1"/>
  <c r="J37" i="17" a="1"/>
  <c r="W34" i="17" a="1"/>
  <c r="K27" i="17" a="1"/>
  <c r="G32" i="17" a="1"/>
  <c r="M50" i="17" a="1"/>
  <c r="P31" i="17" a="1"/>
  <c r="H47" i="17" a="1"/>
  <c r="AI31" i="17" a="1"/>
  <c r="X50" i="17" a="1"/>
  <c r="N47" i="17" a="1"/>
  <c r="AH31" i="17" a="1"/>
  <c r="M44" i="17" a="1"/>
  <c r="AL32" i="17" a="1"/>
  <c r="AI50" i="17" a="1"/>
  <c r="N36" i="17" a="1"/>
  <c r="AK44" i="17" a="1"/>
  <c r="AC46" i="17" a="1"/>
  <c r="AH27" i="17" a="1"/>
  <c r="D31" i="17" a="1"/>
  <c r="L34" i="17" a="1"/>
  <c r="AC27" i="17" a="1"/>
  <c r="M35" i="17" a="1"/>
  <c r="AI48" i="17" a="1"/>
  <c r="AC50" i="17" a="1"/>
  <c r="F46" i="17" a="1"/>
  <c r="AA44" i="17" a="1"/>
  <c r="AB45" i="17" a="1"/>
  <c r="AF34" i="17" a="1"/>
  <c r="L50" i="17" a="1"/>
  <c r="AE44" i="17" a="1"/>
  <c r="X27" i="17" a="1"/>
  <c r="U45" i="17" a="1"/>
  <c r="K44" i="17" a="1"/>
  <c r="AD47" i="17" a="1"/>
  <c r="Z31" i="17" a="1"/>
  <c r="R32" i="17" a="1"/>
  <c r="AH46" i="17" a="1"/>
  <c r="N45" i="17" a="1"/>
  <c r="Z45" i="17" a="1"/>
  <c r="V33" i="17" a="1"/>
  <c r="AA36" i="17" a="1"/>
  <c r="C27" i="17" a="1"/>
  <c r="P27" i="17" a="1"/>
  <c r="U31" i="17" a="1"/>
  <c r="G45" i="17" a="1"/>
  <c r="AJ33" i="17" a="1"/>
  <c r="O46" i="17" a="1"/>
  <c r="D36" i="17" a="1"/>
  <c r="Z30" i="17" a="1"/>
  <c r="X33" i="17" a="1"/>
  <c r="AF51" i="17" a="1"/>
  <c r="AK48" i="17" a="1"/>
  <c r="D33" i="17" a="1"/>
  <c r="Y32" i="17" a="1"/>
  <c r="AE31" i="17" a="1"/>
  <c r="J51" i="17" a="1"/>
  <c r="X31" i="17" a="1"/>
  <c r="Z34" i="17" a="1"/>
  <c r="E48" i="17" a="1"/>
  <c r="R51" i="17" a="1"/>
  <c r="R27" i="17" a="1"/>
  <c r="AC34" i="17" a="1"/>
  <c r="AF50" i="17" a="1"/>
  <c r="V36" i="17" a="1"/>
  <c r="P44" i="17" a="1"/>
  <c r="M30" i="17" a="1"/>
  <c r="J31" i="17" a="1"/>
  <c r="J34" i="17" a="1"/>
  <c r="P30" i="17" a="1"/>
  <c r="AA30" i="17" a="1"/>
  <c r="E37" i="17" a="1"/>
  <c r="G46" i="17" a="1"/>
  <c r="U46" i="17" a="1"/>
  <c r="D34" i="17" a="1"/>
  <c r="L44" i="17" a="1"/>
  <c r="H37" i="17" a="1"/>
  <c r="U30" i="17" a="1"/>
  <c r="I46" i="17" a="1"/>
  <c r="H51" i="17" a="1"/>
  <c r="L48" i="17" a="1"/>
  <c r="M47" i="17" a="1"/>
  <c r="AE34" i="17" a="1"/>
  <c r="C32" i="17" a="1"/>
  <c r="W30" i="17" a="1"/>
  <c r="K51" i="17" a="1"/>
  <c r="AE46" i="17" a="1"/>
  <c r="C31" i="17" a="1"/>
  <c r="S50" i="17" a="1"/>
  <c r="M37" i="17" a="1"/>
  <c r="AE30" i="17" a="1"/>
  <c r="S45" i="17" a="1"/>
  <c r="N30" i="17" a="1"/>
  <c r="P50" i="17" a="1"/>
  <c r="E27" i="17" a="1"/>
  <c r="G50" i="17" a="1"/>
  <c r="E32" i="17" a="1"/>
  <c r="X44" i="17" a="1"/>
  <c r="F33" i="17" a="1"/>
  <c r="AF32" i="17" a="1"/>
  <c r="N51" i="17" a="1"/>
  <c r="AF44" i="17" a="1"/>
  <c r="M46" i="17" a="1"/>
  <c r="X32" i="17" a="1"/>
  <c r="H32" i="17" a="1"/>
  <c r="P46" i="17" a="1"/>
  <c r="Y30" i="17" a="1"/>
  <c r="AJ36" i="17" a="1"/>
  <c r="AF36" i="17" a="1"/>
  <c r="S51" i="17" a="1"/>
  <c r="T34" i="17" a="1"/>
  <c r="V46" i="17" a="1"/>
  <c r="O47" i="17" a="1"/>
  <c r="AI32" i="17" a="1"/>
  <c r="AI46" i="17" a="1"/>
  <c r="AH33" i="17" a="1"/>
  <c r="F48" i="17" a="1"/>
  <c r="AE27" i="17" a="1"/>
  <c r="AD45" i="17" a="1"/>
  <c r="E35" i="17" a="1"/>
  <c r="P36" i="17" a="1"/>
  <c r="R47" i="17" a="1"/>
  <c r="M36" i="17" a="1"/>
  <c r="AC32" i="17" a="1"/>
  <c r="R48" i="17" a="1"/>
  <c r="V47" i="17" a="1"/>
  <c r="J36" i="17" a="1"/>
  <c r="R34" i="17" a="1"/>
  <c r="R50" i="17" a="1"/>
  <c r="AC47" i="17" a="1"/>
  <c r="R36" i="17" a="1"/>
  <c r="AF45" i="17" a="1"/>
  <c r="I37" i="17" a="1"/>
  <c r="V27" i="17" a="1"/>
  <c r="R31" i="17" a="1"/>
  <c r="AJ31" i="17" a="1"/>
  <c r="AG48" i="17" a="1"/>
  <c r="J30" i="17" a="1"/>
  <c r="C35" i="17" a="1"/>
  <c r="H45" i="17" a="1"/>
  <c r="AE50" i="17" a="1"/>
  <c r="AB36" i="17" a="1"/>
  <c r="M31" i="17" a="1"/>
  <c r="G47" i="17" a="1"/>
  <c r="AJ46" i="17" a="1"/>
  <c r="AG27" i="17" a="1"/>
  <c r="AD30" i="17" a="1"/>
  <c r="AJ27" i="17" l="1"/>
  <c r="AJ46" i="17"/>
  <c r="C32" i="17"/>
  <c r="AD33" i="17"/>
  <c r="AK27" i="17"/>
  <c r="G47" i="17"/>
  <c r="AE34" i="17"/>
  <c r="AD30" i="17"/>
  <c r="G51" i="17"/>
  <c r="M31" i="17"/>
  <c r="M47" i="17"/>
  <c r="AG27" i="17"/>
  <c r="V48" i="17"/>
  <c r="AB36" i="17"/>
  <c r="L48" i="17"/>
  <c r="AG44" i="17"/>
  <c r="AE51" i="17"/>
  <c r="AE50" i="17"/>
  <c r="H51" i="17"/>
  <c r="O48" i="17"/>
  <c r="AI47" i="17"/>
  <c r="H45" i="17"/>
  <c r="AK31" i="17"/>
  <c r="I46" i="17"/>
  <c r="AB51" i="17"/>
  <c r="H50" i="17"/>
  <c r="T44" i="17"/>
  <c r="C35" i="17"/>
  <c r="U30" i="17"/>
  <c r="G34" i="17"/>
  <c r="R30" i="17"/>
  <c r="Q31" i="17"/>
  <c r="J30" i="17"/>
  <c r="H37" i="17"/>
  <c r="L32" i="17"/>
  <c r="AC30" i="17"/>
  <c r="I50" i="17"/>
  <c r="AG48" i="17"/>
  <c r="AK32" i="17"/>
  <c r="L44" i="17"/>
  <c r="AB30" i="17"/>
  <c r="J44" i="17"/>
  <c r="K36" i="17"/>
  <c r="AJ31" i="17"/>
  <c r="D34" i="17"/>
  <c r="C36" i="17"/>
  <c r="C50" i="17"/>
  <c r="AH30" i="17"/>
  <c r="R31" i="17"/>
  <c r="U46" i="17"/>
  <c r="U48" i="17"/>
  <c r="AA45" i="17"/>
  <c r="L36" i="17"/>
  <c r="V27" i="17"/>
  <c r="AC51" i="17"/>
  <c r="G46" i="17"/>
  <c r="Z33" i="17"/>
  <c r="S33" i="17"/>
  <c r="E30" i="17"/>
  <c r="I37" i="17"/>
  <c r="E37" i="17"/>
  <c r="Y45" i="17"/>
  <c r="AK30" i="17"/>
  <c r="W33" i="17"/>
  <c r="AF45" i="17"/>
  <c r="AA30" i="17"/>
  <c r="C46" i="17"/>
  <c r="Z47" i="17"/>
  <c r="W46" i="17"/>
  <c r="R36" i="17"/>
  <c r="AB46" i="17"/>
  <c r="P30" i="17"/>
  <c r="AG31" i="17"/>
  <c r="AI34" i="17"/>
  <c r="Z32" i="17"/>
  <c r="AC47" i="17"/>
  <c r="J34" i="17"/>
  <c r="P33" i="17"/>
  <c r="AE36" i="17"/>
  <c r="S30" i="17"/>
  <c r="R50" i="17"/>
  <c r="J31" i="17"/>
  <c r="L30" i="17"/>
  <c r="W27" i="17"/>
  <c r="L45" i="17"/>
  <c r="R34" i="17"/>
  <c r="AI27" i="17"/>
  <c r="M30" i="17"/>
  <c r="X47" i="17"/>
  <c r="D46" i="17"/>
  <c r="AB44" i="17"/>
  <c r="J36" i="17"/>
  <c r="P44" i="17"/>
  <c r="AF47" i="17"/>
  <c r="W51" i="17"/>
  <c r="D50" i="17"/>
  <c r="V47" i="17"/>
  <c r="V36" i="17"/>
  <c r="Y34" i="17"/>
  <c r="O27" i="17"/>
  <c r="D35" i="17"/>
  <c r="R48" i="17"/>
  <c r="J32" i="17"/>
  <c r="AF50" i="17"/>
  <c r="F45" i="17"/>
  <c r="AC33" i="17"/>
  <c r="H30" i="17"/>
  <c r="AC32" i="17"/>
  <c r="AC34" i="17"/>
  <c r="T46" i="17"/>
  <c r="L33" i="17"/>
  <c r="AA46" i="17"/>
  <c r="M36" i="17"/>
  <c r="R27" i="17"/>
  <c r="AL33" i="17"/>
  <c r="I51" i="17"/>
  <c r="H27" i="17"/>
  <c r="R47" i="17"/>
  <c r="J27" i="17"/>
  <c r="R51" i="17"/>
  <c r="U33" i="17"/>
  <c r="G36" i="17"/>
  <c r="E51" i="17"/>
  <c r="P36" i="17"/>
  <c r="E48" i="17"/>
  <c r="L51" i="17"/>
  <c r="D45" i="17"/>
  <c r="AB47" i="17"/>
  <c r="E35" i="17"/>
  <c r="Z34" i="17"/>
  <c r="Y46" i="17"/>
  <c r="Y36" i="17"/>
  <c r="W47" i="17"/>
  <c r="AD45" i="17"/>
  <c r="AG34" i="17"/>
  <c r="X31" i="17"/>
  <c r="H48" i="17"/>
  <c r="G30" i="17"/>
  <c r="Z27" i="17"/>
  <c r="AE27" i="17"/>
  <c r="J51" i="17"/>
  <c r="R45" i="17"/>
  <c r="Y31" i="17"/>
  <c r="AI44" i="17"/>
  <c r="F48" i="17"/>
  <c r="AE31" i="17"/>
  <c r="I47" i="17"/>
  <c r="AL31" i="17"/>
  <c r="AH47" i="17"/>
  <c r="AH33" i="17"/>
  <c r="AI45" i="17"/>
  <c r="Y32" i="17"/>
  <c r="AH32" i="17"/>
  <c r="AD27" i="17"/>
  <c r="AA31" i="17"/>
  <c r="AI46" i="17"/>
  <c r="D33" i="17"/>
  <c r="AK34" i="17"/>
  <c r="X51" i="17"/>
  <c r="D44" i="17"/>
  <c r="AI32" i="17"/>
  <c r="AK48" i="17"/>
  <c r="J48" i="17"/>
  <c r="I30" i="17"/>
  <c r="Z51" i="17"/>
  <c r="O47" i="17"/>
  <c r="G31" i="17"/>
  <c r="AF51" i="17"/>
  <c r="M35" i="17"/>
  <c r="K46" i="17"/>
  <c r="D30" i="17"/>
  <c r="V46" i="17"/>
  <c r="X33" i="17"/>
  <c r="AC27" i="17"/>
  <c r="AA32" i="17"/>
  <c r="AJ45" i="17"/>
  <c r="T34" i="17"/>
  <c r="Z30" i="17"/>
  <c r="AL27" i="17"/>
  <c r="L34" i="17"/>
  <c r="AA34" i="17"/>
  <c r="S51" i="17"/>
  <c r="AF31" i="17"/>
  <c r="D36" i="17"/>
  <c r="D31" i="17"/>
  <c r="T27" i="17"/>
  <c r="Y51" i="17"/>
  <c r="AF36" i="17"/>
  <c r="O46" i="17"/>
  <c r="AH27" i="17"/>
  <c r="AC36" i="17"/>
  <c r="AK33" i="17"/>
  <c r="AJ36" i="17"/>
  <c r="AJ33" i="17"/>
  <c r="T51" i="17"/>
  <c r="AC46" i="17"/>
  <c r="AD48" i="17"/>
  <c r="Y30" i="17"/>
  <c r="AK51" i="17"/>
  <c r="G45" i="17"/>
  <c r="AK44" i="17"/>
  <c r="AB48" i="17"/>
  <c r="AL45" i="17"/>
  <c r="P46" i="17"/>
  <c r="U31" i="17"/>
  <c r="N36" i="17"/>
  <c r="AD51" i="17"/>
  <c r="F37" i="17"/>
  <c r="H32" i="17"/>
  <c r="P27" i="17"/>
  <c r="W45" i="17"/>
  <c r="AI50" i="17"/>
  <c r="M45" i="17"/>
  <c r="X32" i="17"/>
  <c r="AJ34" i="17"/>
  <c r="V31" i="17"/>
  <c r="AL44" i="17"/>
  <c r="C27" i="17"/>
  <c r="AG51" i="17"/>
  <c r="AC45" i="17"/>
  <c r="AG36" i="17"/>
  <c r="AL32" i="17"/>
  <c r="Z44" i="17"/>
  <c r="AL51" i="17"/>
  <c r="Z46" i="17"/>
  <c r="D27" i="17"/>
  <c r="AB32" i="17"/>
  <c r="H44" i="17"/>
  <c r="AK36" i="17"/>
  <c r="M46" i="17"/>
  <c r="Q33" i="17"/>
  <c r="K47" i="17"/>
  <c r="AF48" i="17"/>
  <c r="AA36" i="17"/>
  <c r="E31" i="17"/>
  <c r="AD34" i="17"/>
  <c r="M48" i="17"/>
  <c r="M44" i="17"/>
  <c r="U27" i="17"/>
  <c r="S46" i="17"/>
  <c r="Q36" i="17"/>
  <c r="W48" i="17"/>
  <c r="K34" i="17"/>
  <c r="E50" i="17"/>
  <c r="AG33" i="17"/>
  <c r="AF44" i="17"/>
  <c r="V51" i="17"/>
  <c r="R33" i="17"/>
  <c r="I44" i="17"/>
  <c r="V33" i="17"/>
  <c r="T47" i="17"/>
  <c r="S44" i="17"/>
  <c r="AI51" i="17"/>
  <c r="AH31" i="17"/>
  <c r="S47" i="17"/>
  <c r="P47" i="17"/>
  <c r="M32" i="17"/>
  <c r="AL47" i="17"/>
  <c r="N44" i="17"/>
  <c r="Y27" i="17"/>
  <c r="T30" i="17"/>
  <c r="N51" i="17"/>
  <c r="P48" i="17"/>
  <c r="H31" i="17"/>
  <c r="AC44" i="17"/>
  <c r="Z45" i="17"/>
  <c r="AK50" i="17"/>
  <c r="AE47" i="17"/>
  <c r="I31" i="17"/>
  <c r="N47" i="17"/>
  <c r="K32" i="17"/>
  <c r="I35" i="17"/>
  <c r="P51" i="17"/>
  <c r="K48" i="17"/>
  <c r="F36" i="17"/>
  <c r="AA51" i="17"/>
  <c r="V32" i="17"/>
  <c r="AF32" i="17"/>
  <c r="AH51" i="17"/>
  <c r="O50" i="17"/>
  <c r="AK45" i="17"/>
  <c r="N45" i="17"/>
  <c r="N37" i="17"/>
  <c r="AD31" i="17"/>
  <c r="T32" i="17"/>
  <c r="X50" i="17"/>
  <c r="W50" i="17"/>
  <c r="AH36" i="17"/>
  <c r="I32" i="17"/>
  <c r="P34" i="17"/>
  <c r="AA33" i="17"/>
  <c r="U47" i="17"/>
  <c r="O44" i="17"/>
  <c r="F33" i="17"/>
  <c r="Q47" i="17"/>
  <c r="D47" i="17"/>
  <c r="Q51" i="17"/>
  <c r="AH46" i="17"/>
  <c r="Q30" i="17"/>
  <c r="AD44" i="17"/>
  <c r="U36" i="17"/>
  <c r="AI31" i="17"/>
  <c r="J45" i="17"/>
  <c r="J47" i="17"/>
  <c r="F27" i="17"/>
  <c r="G48" i="17"/>
  <c r="S31" i="17"/>
  <c r="AL50" i="17"/>
  <c r="AE33" i="17"/>
  <c r="X44" i="17"/>
  <c r="P32" i="17"/>
  <c r="AG47" i="17"/>
  <c r="H36" i="17"/>
  <c r="R32" i="17"/>
  <c r="E34" i="17"/>
  <c r="AF33" i="17"/>
  <c r="O36" i="17"/>
  <c r="H47" i="17"/>
  <c r="AE48" i="17"/>
  <c r="X30" i="17"/>
  <c r="C48" i="17"/>
  <c r="I27" i="17"/>
  <c r="AB50" i="17"/>
  <c r="AG50" i="17"/>
  <c r="U44" i="17"/>
  <c r="E32" i="17"/>
  <c r="Q27" i="17"/>
  <c r="O45" i="17"/>
  <c r="AE45" i="17"/>
  <c r="Z31" i="17"/>
  <c r="D48" i="17"/>
  <c r="C30" i="17"/>
  <c r="AG32" i="17"/>
  <c r="P31" i="17"/>
  <c r="M51" i="17"/>
  <c r="F34" i="17"/>
  <c r="F47" i="17"/>
  <c r="I45" i="17"/>
  <c r="AF30" i="17"/>
  <c r="T45" i="17"/>
  <c r="AE32" i="17"/>
  <c r="G50" i="17"/>
  <c r="N48" i="17"/>
  <c r="S34" i="17"/>
  <c r="AD46" i="17"/>
  <c r="AD47" i="17"/>
  <c r="E45" i="17"/>
  <c r="AG45" i="17"/>
  <c r="AF27" i="17"/>
  <c r="M50" i="17"/>
  <c r="AI36" i="17"/>
  <c r="L46" i="17"/>
  <c r="K31" i="17"/>
  <c r="V45" i="17"/>
  <c r="V44" i="17"/>
  <c r="C47" i="17"/>
  <c r="AA48" i="17"/>
  <c r="E27" i="17"/>
  <c r="O31" i="17"/>
  <c r="J33" i="17"/>
  <c r="Q45" i="17"/>
  <c r="K44" i="17"/>
  <c r="AG46" i="17"/>
  <c r="G44" i="17"/>
  <c r="L37" i="17"/>
  <c r="G32" i="17"/>
  <c r="J35" i="17"/>
  <c r="N33" i="17"/>
  <c r="F32" i="17"/>
  <c r="W32" i="17"/>
  <c r="H35" i="17"/>
  <c r="N50" i="17"/>
  <c r="H34" i="17"/>
  <c r="P50" i="17"/>
  <c r="I34" i="17"/>
  <c r="Y44" i="17"/>
  <c r="R44" i="17"/>
  <c r="U45" i="17"/>
  <c r="T31" i="17"/>
  <c r="O33" i="17"/>
  <c r="AI30" i="17"/>
  <c r="K27" i="17"/>
  <c r="AK46" i="17"/>
  <c r="L27" i="17"/>
  <c r="M34" i="17"/>
  <c r="Q48" i="17"/>
  <c r="I33" i="17"/>
  <c r="AA50" i="17"/>
  <c r="AF46" i="17"/>
  <c r="N30" i="17"/>
  <c r="Y47" i="17"/>
  <c r="V30" i="17"/>
  <c r="O34" i="17"/>
  <c r="X27" i="17"/>
  <c r="Y48" i="17"/>
  <c r="H46" i="17"/>
  <c r="AG30" i="17"/>
  <c r="AG42" i="17" s="1"/>
  <c r="AG19" i="4" s="1"/>
  <c r="W34" i="17"/>
  <c r="N34" i="17"/>
  <c r="AJ32" i="17"/>
  <c r="C33" i="17"/>
  <c r="AL46" i="17"/>
  <c r="AC31" i="17"/>
  <c r="V34" i="17"/>
  <c r="U51" i="17"/>
  <c r="S45" i="17"/>
  <c r="T36" i="17"/>
  <c r="G27" i="17"/>
  <c r="M27" i="17"/>
  <c r="AE44" i="17"/>
  <c r="Q34" i="17"/>
  <c r="AC48" i="17"/>
  <c r="W31" i="17"/>
  <c r="J37" i="17"/>
  <c r="E46" i="17"/>
  <c r="Z36" i="17"/>
  <c r="L47" i="17"/>
  <c r="S36" i="17"/>
  <c r="O30" i="17"/>
  <c r="C34" i="17"/>
  <c r="N31" i="17"/>
  <c r="AE30" i="17"/>
  <c r="AA27" i="17"/>
  <c r="G35" i="17"/>
  <c r="U50" i="17"/>
  <c r="L50" i="17"/>
  <c r="K30" i="17"/>
  <c r="AK47" i="17"/>
  <c r="E36" i="17"/>
  <c r="S32" i="17"/>
  <c r="AJ44" i="17"/>
  <c r="AB27" i="17"/>
  <c r="AJ48" i="17"/>
  <c r="C51" i="17"/>
  <c r="C44" i="17"/>
  <c r="C26" i="17"/>
  <c r="F35" i="17"/>
  <c r="M37" i="17"/>
  <c r="T50" i="17"/>
  <c r="AH44" i="17"/>
  <c r="K35" i="17"/>
  <c r="AF34" i="17"/>
  <c r="N27" i="17"/>
  <c r="G37" i="17"/>
  <c r="X45" i="17"/>
  <c r="AB31" i="17"/>
  <c r="AL36" i="17"/>
  <c r="Q50" i="17"/>
  <c r="F30" i="17"/>
  <c r="J46" i="17"/>
  <c r="Q46" i="17"/>
  <c r="L35" i="17"/>
  <c r="W44" i="17"/>
  <c r="W52" i="17" s="1"/>
  <c r="W20" i="4" s="1"/>
  <c r="S50" i="17"/>
  <c r="M33" i="17"/>
  <c r="AB33" i="17"/>
  <c r="N32" i="17"/>
  <c r="AB45" i="17"/>
  <c r="AJ51" i="17"/>
  <c r="D51" i="17"/>
  <c r="AJ50" i="17"/>
  <c r="N46" i="17"/>
  <c r="AD36" i="17"/>
  <c r="U34" i="17"/>
  <c r="E33" i="17"/>
  <c r="AL30" i="17"/>
  <c r="AJ47" i="17"/>
  <c r="V50" i="17"/>
  <c r="J50" i="17"/>
  <c r="C31" i="17"/>
  <c r="K33" i="17"/>
  <c r="T48" i="17"/>
  <c r="D32" i="17"/>
  <c r="AA44" i="17"/>
  <c r="E44" i="17"/>
  <c r="E47" i="17"/>
  <c r="AI33" i="17"/>
  <c r="AJ30" i="17"/>
  <c r="O32" i="17"/>
  <c r="AL34" i="17"/>
  <c r="AD32" i="17"/>
  <c r="T33" i="17"/>
  <c r="H33" i="17"/>
  <c r="O51" i="17"/>
  <c r="Z50" i="17"/>
  <c r="AE46" i="17"/>
  <c r="AH45" i="17"/>
  <c r="AH50" i="17"/>
  <c r="AH34" i="17"/>
  <c r="F46" i="17"/>
  <c r="K37" i="17"/>
  <c r="Y50" i="17"/>
  <c r="S27" i="17"/>
  <c r="C19" i="17"/>
  <c r="I36" i="17"/>
  <c r="AH48" i="17"/>
  <c r="W36" i="17"/>
  <c r="Q32" i="17"/>
  <c r="R46" i="17"/>
  <c r="X36" i="17"/>
  <c r="L31" i="17"/>
  <c r="K51" i="17"/>
  <c r="K50" i="17"/>
  <c r="Q44" i="17"/>
  <c r="X46" i="17"/>
  <c r="AC50" i="17"/>
  <c r="S48" i="17"/>
  <c r="AA47" i="17"/>
  <c r="P45" i="17"/>
  <c r="C45" i="17"/>
  <c r="U32" i="17"/>
  <c r="X48" i="17"/>
  <c r="X34" i="17"/>
  <c r="F44" i="17"/>
  <c r="D37" i="17"/>
  <c r="Z48" i="17"/>
  <c r="AL48" i="17"/>
  <c r="W30" i="17"/>
  <c r="K45" i="17"/>
  <c r="AD50" i="17"/>
  <c r="C37" i="17"/>
  <c r="AI48" i="17"/>
  <c r="Y33" i="17"/>
  <c r="AB34" i="17"/>
  <c r="I48" i="17"/>
  <c r="F31" i="17"/>
  <c r="F51" i="17"/>
  <c r="F50" i="17"/>
  <c r="G33" i="17"/>
  <c r="Q52" i="17" l="1"/>
  <c r="Q20" i="4" s="1"/>
  <c r="V42" i="17"/>
  <c r="V19" i="4" s="1"/>
  <c r="G52" i="17"/>
  <c r="G20" i="4" s="1"/>
  <c r="W42" i="17"/>
  <c r="W19" i="4" s="1"/>
  <c r="F52" i="17"/>
  <c r="F20" i="4" s="1"/>
  <c r="AM45" i="17"/>
  <c r="AJ42" i="17"/>
  <c r="AJ19" i="4" s="1"/>
  <c r="AE42" i="17"/>
  <c r="AE19" i="4" s="1"/>
  <c r="AH52" i="17"/>
  <c r="AH20" i="4" s="1"/>
  <c r="C28" i="17"/>
  <c r="C18" i="4" s="1"/>
  <c r="AM26" i="17"/>
  <c r="AM28" i="17" s="1"/>
  <c r="AB28" i="17"/>
  <c r="AB18" i="4" s="1"/>
  <c r="AM34" i="17"/>
  <c r="G28" i="17"/>
  <c r="G18" i="4" s="1"/>
  <c r="AM47" i="17"/>
  <c r="AM30" i="17"/>
  <c r="C42" i="17"/>
  <c r="C19" i="4" s="1"/>
  <c r="X42" i="17"/>
  <c r="X19" i="4" s="1"/>
  <c r="AD52" i="17"/>
  <c r="AD20" i="4" s="1"/>
  <c r="Y28" i="17"/>
  <c r="Y18" i="4" s="1"/>
  <c r="S52" i="17"/>
  <c r="S20" i="4" s="1"/>
  <c r="H52" i="17"/>
  <c r="H20" i="4" s="1"/>
  <c r="I42" i="17"/>
  <c r="I19" i="4" s="1"/>
  <c r="D52" i="17"/>
  <c r="D20" i="4" s="1"/>
  <c r="AI52" i="17"/>
  <c r="AI20" i="4" s="1"/>
  <c r="AE28" i="17"/>
  <c r="AE18" i="4" s="1"/>
  <c r="O28" i="17"/>
  <c r="O18" i="4" s="1"/>
  <c r="M42" i="17"/>
  <c r="M19" i="4" s="1"/>
  <c r="W28" i="17"/>
  <c r="W18" i="4" s="1"/>
  <c r="S42" i="17"/>
  <c r="S19" i="4" s="1"/>
  <c r="P42" i="17"/>
  <c r="P19" i="4" s="1"/>
  <c r="AH42" i="17"/>
  <c r="AH19" i="4" s="1"/>
  <c r="L52" i="17"/>
  <c r="L20" i="4" s="1"/>
  <c r="AC42" i="17"/>
  <c r="AC19" i="4" s="1"/>
  <c r="AM35" i="17"/>
  <c r="AG52" i="17"/>
  <c r="AG20" i="4" s="1"/>
  <c r="AG28" i="17"/>
  <c r="AG18" i="4" s="1"/>
  <c r="AD42" i="17"/>
  <c r="AD19" i="4" s="1"/>
  <c r="L28" i="17"/>
  <c r="L18" i="4" s="1"/>
  <c r="Y52" i="17"/>
  <c r="Y20" i="4" s="1"/>
  <c r="E52" i="17"/>
  <c r="E20" i="4" s="1"/>
  <c r="N28" i="17"/>
  <c r="N18" i="4" s="1"/>
  <c r="AM44" i="17"/>
  <c r="C52" i="17"/>
  <c r="C20" i="4" s="1"/>
  <c r="AJ52" i="17"/>
  <c r="AJ20" i="4" s="1"/>
  <c r="K42" i="17"/>
  <c r="K19" i="4" s="1"/>
  <c r="AA28" i="17"/>
  <c r="AA18" i="4" s="1"/>
  <c r="O42" i="17"/>
  <c r="O19" i="4" s="1"/>
  <c r="V52" i="17"/>
  <c r="V20" i="4" s="1"/>
  <c r="AF42" i="17"/>
  <c r="AF19" i="4" s="1"/>
  <c r="Q28" i="17"/>
  <c r="Q18" i="4" s="1"/>
  <c r="Q42" i="17"/>
  <c r="Q19" i="4" s="1"/>
  <c r="N52" i="17"/>
  <c r="N20" i="4" s="1"/>
  <c r="U28" i="17"/>
  <c r="U18" i="4" s="1"/>
  <c r="Z52" i="17"/>
  <c r="Z20" i="4" s="1"/>
  <c r="AL28" i="17"/>
  <c r="AL18" i="4" s="1"/>
  <c r="D42" i="17"/>
  <c r="D19" i="4" s="1"/>
  <c r="Z28" i="17"/>
  <c r="Z18" i="4" s="1"/>
  <c r="J28" i="17"/>
  <c r="J18" i="4" s="1"/>
  <c r="H42" i="17"/>
  <c r="H19" i="4" s="1"/>
  <c r="AB52" i="17"/>
  <c r="AB20" i="4" s="1"/>
  <c r="AI28" i="17"/>
  <c r="AI18" i="4" s="1"/>
  <c r="L42" i="17"/>
  <c r="L19" i="4" s="1"/>
  <c r="AM46" i="17"/>
  <c r="AK42" i="17"/>
  <c r="AK19" i="4" s="1"/>
  <c r="E42" i="17"/>
  <c r="E19" i="4" s="1"/>
  <c r="AM50" i="17"/>
  <c r="R42" i="17"/>
  <c r="R19" i="4" s="1"/>
  <c r="T52" i="17"/>
  <c r="T20" i="4" s="1"/>
  <c r="AM32" i="17"/>
  <c r="C24" i="17"/>
  <c r="C17" i="4" s="1"/>
  <c r="AM19" i="17"/>
  <c r="AA52" i="17"/>
  <c r="AA20" i="4" s="1"/>
  <c r="AM31" i="17"/>
  <c r="AL42" i="17"/>
  <c r="AL19" i="4" s="1"/>
  <c r="AM51" i="17"/>
  <c r="AE52" i="17"/>
  <c r="AE20" i="4" s="1"/>
  <c r="X28" i="17"/>
  <c r="X18" i="4" s="1"/>
  <c r="N42" i="17"/>
  <c r="N19" i="4" s="1"/>
  <c r="K28" i="17"/>
  <c r="K18" i="4" s="1"/>
  <c r="K52" i="17"/>
  <c r="K20" i="4" s="1"/>
  <c r="E28" i="17"/>
  <c r="E18" i="4" s="1"/>
  <c r="I28" i="17"/>
  <c r="I18" i="4" s="1"/>
  <c r="X52" i="17"/>
  <c r="X20" i="4" s="1"/>
  <c r="AF52" i="17"/>
  <c r="AF20" i="4" s="1"/>
  <c r="M52" i="17"/>
  <c r="M20" i="4" s="1"/>
  <c r="D28" i="17"/>
  <c r="D18" i="4" s="1"/>
  <c r="AM27" i="17"/>
  <c r="P28" i="17"/>
  <c r="P18" i="4" s="1"/>
  <c r="Y42" i="17"/>
  <c r="Y19" i="4" s="1"/>
  <c r="AH28" i="17"/>
  <c r="AH18" i="4" s="1"/>
  <c r="T28" i="17"/>
  <c r="T18" i="4" s="1"/>
  <c r="Z42" i="17"/>
  <c r="Z19" i="4" s="1"/>
  <c r="AC28" i="17"/>
  <c r="AC18" i="4" s="1"/>
  <c r="AD28" i="17"/>
  <c r="AD18" i="4" s="1"/>
  <c r="AD21" i="4" s="1"/>
  <c r="AD26" i="4" s="1"/>
  <c r="G42" i="17"/>
  <c r="G19" i="4" s="1"/>
  <c r="R28" i="17"/>
  <c r="R18" i="4" s="1"/>
  <c r="AA42" i="17"/>
  <c r="AA19" i="4" s="1"/>
  <c r="V28" i="17"/>
  <c r="V18" i="4" s="1"/>
  <c r="AM36" i="17"/>
  <c r="J52" i="17"/>
  <c r="J20" i="4" s="1"/>
  <c r="AM37" i="17"/>
  <c r="S28" i="17"/>
  <c r="S18" i="4" s="1"/>
  <c r="S21" i="4" s="1"/>
  <c r="S26" i="4" s="1"/>
  <c r="F42" i="17"/>
  <c r="F19" i="4" s="1"/>
  <c r="M28" i="17"/>
  <c r="M18" i="4" s="1"/>
  <c r="M21" i="4" s="1"/>
  <c r="M26" i="4" s="1"/>
  <c r="AM33" i="17"/>
  <c r="AI42" i="17"/>
  <c r="AI19" i="4" s="1"/>
  <c r="R52" i="17"/>
  <c r="R20" i="4" s="1"/>
  <c r="AF28" i="17"/>
  <c r="AF18" i="4" s="1"/>
  <c r="U52" i="17"/>
  <c r="U20" i="4" s="1"/>
  <c r="AM48" i="17"/>
  <c r="F28" i="17"/>
  <c r="F18" i="4" s="1"/>
  <c r="F21" i="4" s="1"/>
  <c r="F26" i="4" s="1"/>
  <c r="O52" i="17"/>
  <c r="O20" i="4" s="1"/>
  <c r="AC52" i="17"/>
  <c r="AC20" i="4" s="1"/>
  <c r="T42" i="17"/>
  <c r="T19" i="4" s="1"/>
  <c r="I52" i="17"/>
  <c r="I20" i="4" s="1"/>
  <c r="AL52" i="17"/>
  <c r="AL20" i="4" s="1"/>
  <c r="AK52" i="17"/>
  <c r="AK20" i="4" s="1"/>
  <c r="H28" i="17"/>
  <c r="H18" i="4" s="1"/>
  <c r="P52" i="17"/>
  <c r="P20" i="4" s="1"/>
  <c r="AB42" i="17"/>
  <c r="AB19" i="4" s="1"/>
  <c r="J42" i="17"/>
  <c r="J19" i="4" s="1"/>
  <c r="U42" i="17"/>
  <c r="U19" i="4" s="1"/>
  <c r="AK28" i="17"/>
  <c r="AK18" i="4" s="1"/>
  <c r="AJ28" i="17"/>
  <c r="AJ18" i="4" s="1"/>
  <c r="AJ21" i="4" s="1"/>
  <c r="AJ26" i="4" s="1"/>
  <c r="V21" i="4" l="1"/>
  <c r="V26" i="4" s="1"/>
  <c r="D21" i="4"/>
  <c r="D26" i="4" s="1"/>
  <c r="E21" i="4"/>
  <c r="E26" i="4" s="1"/>
  <c r="X53" i="17"/>
  <c r="X139" i="17" s="1"/>
  <c r="H21" i="4"/>
  <c r="H26" i="4" s="1"/>
  <c r="AC53" i="17"/>
  <c r="AC139" i="17" s="1"/>
  <c r="AH53" i="17"/>
  <c r="AH139" i="17" s="1"/>
  <c r="W21" i="4"/>
  <c r="W26" i="4" s="1"/>
  <c r="P21" i="4"/>
  <c r="P26" i="4" s="1"/>
  <c r="R21" i="4"/>
  <c r="R26" i="4" s="1"/>
  <c r="AH21" i="4"/>
  <c r="AH26" i="4" s="1"/>
  <c r="X21" i="4"/>
  <c r="X26" i="4" s="1"/>
  <c r="N53" i="17"/>
  <c r="N139" i="17" s="1"/>
  <c r="V53" i="17"/>
  <c r="V139" i="17" s="1"/>
  <c r="I53" i="17"/>
  <c r="I139" i="17" s="1"/>
  <c r="H9" i="17" s="1"/>
  <c r="H13" i="17" s="1"/>
  <c r="H14" i="17" s="1"/>
  <c r="AK53" i="17"/>
  <c r="AK139" i="17" s="1"/>
  <c r="AF21" i="4"/>
  <c r="AF26" i="4" s="1"/>
  <c r="M53" i="17"/>
  <c r="M139" i="17" s="1"/>
  <c r="P53" i="17"/>
  <c r="P139" i="17" s="1"/>
  <c r="I21" i="4"/>
  <c r="I26" i="4" s="1"/>
  <c r="AG21" i="4"/>
  <c r="AG26" i="4" s="1"/>
  <c r="W53" i="17"/>
  <c r="W139" i="17" s="1"/>
  <c r="AM24" i="17"/>
  <c r="Z53" i="17"/>
  <c r="Z139" i="17" s="1"/>
  <c r="AL21" i="4"/>
  <c r="AL26" i="4" s="1"/>
  <c r="AA21" i="4"/>
  <c r="AA26" i="4" s="1"/>
  <c r="AM52" i="17"/>
  <c r="AG53" i="17"/>
  <c r="AG139" i="17" s="1"/>
  <c r="O53" i="17"/>
  <c r="O139" i="17" s="1"/>
  <c r="G53" i="17"/>
  <c r="G139" i="17" s="1"/>
  <c r="AB21" i="4"/>
  <c r="AB26" i="4" s="1"/>
  <c r="T21" i="4"/>
  <c r="T26" i="4" s="1"/>
  <c r="AC21" i="4"/>
  <c r="AC26" i="4" s="1"/>
  <c r="K53" i="17"/>
  <c r="K139" i="17" s="1"/>
  <c r="L53" i="17"/>
  <c r="L139" i="17" s="1"/>
  <c r="O21" i="4"/>
  <c r="O26" i="4" s="1"/>
  <c r="Y53" i="17"/>
  <c r="Y139" i="17" s="1"/>
  <c r="AM19" i="4"/>
  <c r="G21" i="4"/>
  <c r="G26" i="4" s="1"/>
  <c r="AM17" i="4"/>
  <c r="C21" i="4"/>
  <c r="Z21" i="4"/>
  <c r="Z26" i="4" s="1"/>
  <c r="AD53" i="17"/>
  <c r="AD139" i="17" s="1"/>
  <c r="E53" i="17"/>
  <c r="E139" i="17" s="1"/>
  <c r="K21" i="4"/>
  <c r="K26" i="4" s="1"/>
  <c r="AI53" i="17"/>
  <c r="AI139" i="17" s="1"/>
  <c r="J53" i="17"/>
  <c r="J139" i="17" s="1"/>
  <c r="U53" i="17"/>
  <c r="U139" i="17" s="1"/>
  <c r="Q53" i="17"/>
  <c r="Q139" i="17" s="1"/>
  <c r="N21" i="4"/>
  <c r="N26" i="4" s="1"/>
  <c r="L21" i="4"/>
  <c r="L26" i="4" s="1"/>
  <c r="AE53" i="17"/>
  <c r="AE139" i="17" s="1"/>
  <c r="Y21" i="4"/>
  <c r="Y26" i="4" s="1"/>
  <c r="AM42" i="17"/>
  <c r="AM18" i="4"/>
  <c r="AK21" i="4"/>
  <c r="AK26" i="4" s="1"/>
  <c r="AJ53" i="17"/>
  <c r="AJ139" i="17" s="1"/>
  <c r="H53" i="17"/>
  <c r="H139" i="17" s="1"/>
  <c r="F53" i="17"/>
  <c r="F139" i="17" s="1"/>
  <c r="AF53" i="17"/>
  <c r="AF139" i="17" s="1"/>
  <c r="S53" i="17"/>
  <c r="S139" i="17" s="1"/>
  <c r="R53" i="17"/>
  <c r="R139" i="17" s="1"/>
  <c r="T53" i="17"/>
  <c r="T139" i="17" s="1"/>
  <c r="D53" i="17"/>
  <c r="D139" i="17" s="1"/>
  <c r="C53" i="17"/>
  <c r="C139" i="17" s="1"/>
  <c r="AI21" i="4"/>
  <c r="AI26" i="4" s="1"/>
  <c r="J21" i="4"/>
  <c r="J26" i="4" s="1"/>
  <c r="AL53" i="17"/>
  <c r="AL139" i="17" s="1"/>
  <c r="U21" i="4"/>
  <c r="U26" i="4" s="1"/>
  <c r="Q21" i="4"/>
  <c r="Q26" i="4" s="1"/>
  <c r="AA53" i="17"/>
  <c r="AA139" i="17" s="1"/>
  <c r="AM20" i="4"/>
  <c r="AE21" i="4"/>
  <c r="AE26" i="4" s="1"/>
  <c r="AB53" i="17"/>
  <c r="AB139" i="17" s="1"/>
  <c r="AA9" i="17" s="1"/>
  <c r="C9" i="17" l="1"/>
  <c r="C13" i="17" s="1"/>
  <c r="C14" i="17" s="1"/>
  <c r="AG9" i="17"/>
  <c r="AD9" i="17"/>
  <c r="AD8" i="4" s="1"/>
  <c r="AD12" i="4" s="1"/>
  <c r="AD13" i="4" s="1"/>
  <c r="H8" i="4"/>
  <c r="H12" i="4" s="1"/>
  <c r="H13" i="4" s="1"/>
  <c r="AM53" i="17"/>
  <c r="AM139" i="17" s="1"/>
  <c r="AN102" i="17" s="1"/>
  <c r="U9" i="17"/>
  <c r="C8" i="4"/>
  <c r="C26" i="4"/>
  <c r="AM21" i="4"/>
  <c r="AM26" i="4" s="1"/>
  <c r="E9" i="17"/>
  <c r="AG13" i="17"/>
  <c r="AG14" i="17" s="1"/>
  <c r="AG8" i="4"/>
  <c r="AG12" i="4" s="1"/>
  <c r="AG13" i="4" s="1"/>
  <c r="AD13" i="17"/>
  <c r="AD14" i="17" s="1"/>
  <c r="X9" i="17"/>
  <c r="AA13" i="17"/>
  <c r="AA14" i="17" s="1"/>
  <c r="AA8" i="4"/>
  <c r="AA12" i="4" s="1"/>
  <c r="AA13" i="4" s="1"/>
  <c r="R9" i="17"/>
  <c r="AN59" i="17" l="1"/>
  <c r="AN47" i="17"/>
  <c r="AN93" i="17"/>
  <c r="AN39" i="17"/>
  <c r="AN62" i="17"/>
  <c r="AN82" i="17"/>
  <c r="AN89" i="17"/>
  <c r="AN96" i="17"/>
  <c r="AN106" i="17"/>
  <c r="AN71" i="17"/>
  <c r="AN85" i="17"/>
  <c r="AN120" i="17"/>
  <c r="AN42" i="17"/>
  <c r="AN69" i="17"/>
  <c r="AN119" i="17"/>
  <c r="AN50" i="17"/>
  <c r="AN116" i="17"/>
  <c r="AN118" i="17"/>
  <c r="AN107" i="17"/>
  <c r="AN100" i="17"/>
  <c r="AN111" i="17"/>
  <c r="AN94" i="17"/>
  <c r="AN30" i="17"/>
  <c r="AN138" i="17"/>
  <c r="AN86" i="17"/>
  <c r="AN57" i="17"/>
  <c r="AN65" i="17"/>
  <c r="AN37" i="17"/>
  <c r="AN139" i="17"/>
  <c r="AN133" i="17"/>
  <c r="AN49" i="17"/>
  <c r="AN60" i="17"/>
  <c r="AN137" i="17"/>
  <c r="AN52" i="17"/>
  <c r="AN128" i="17"/>
  <c r="AN77" i="17"/>
  <c r="AN134" i="17"/>
  <c r="AN33" i="17"/>
  <c r="AN41" i="17"/>
  <c r="AN36" i="17"/>
  <c r="AN19" i="17"/>
  <c r="AN92" i="17"/>
  <c r="AN112" i="17"/>
  <c r="AN24" i="17"/>
  <c r="AN90" i="17"/>
  <c r="AN22" i="17"/>
  <c r="AN21" i="17"/>
  <c r="AN31" i="17"/>
  <c r="AN61" i="17"/>
  <c r="AN38" i="17"/>
  <c r="AN130" i="17"/>
  <c r="AN109" i="17"/>
  <c r="AN95" i="17"/>
  <c r="AN66" i="17"/>
  <c r="AN83" i="17"/>
  <c r="AN20" i="17"/>
  <c r="AN55" i="17"/>
  <c r="AN48" i="17"/>
  <c r="AN32" i="17"/>
  <c r="AN135" i="17"/>
  <c r="AN79" i="17"/>
  <c r="AN125" i="17"/>
  <c r="AN35" i="17"/>
  <c r="AN124" i="17"/>
  <c r="AN26" i="17"/>
  <c r="AN101" i="17"/>
  <c r="AN129" i="17"/>
  <c r="AN136" i="17"/>
  <c r="AN88" i="17"/>
  <c r="AN72" i="17"/>
  <c r="AN23" i="17"/>
  <c r="AN105" i="17"/>
  <c r="AN97" i="17"/>
  <c r="AN40" i="17"/>
  <c r="AN113" i="17"/>
  <c r="AN81" i="17"/>
  <c r="AN46" i="17"/>
  <c r="AN34" i="17"/>
  <c r="AN127" i="17"/>
  <c r="AN115" i="17"/>
  <c r="AN76" i="17"/>
  <c r="AN98" i="17"/>
  <c r="AN132" i="17"/>
  <c r="AN45" i="17"/>
  <c r="AN108" i="17"/>
  <c r="AN104" i="17"/>
  <c r="AN28" i="17"/>
  <c r="AN131" i="17"/>
  <c r="AN80" i="17"/>
  <c r="AN123" i="17"/>
  <c r="AN27" i="17"/>
  <c r="AN103" i="17"/>
  <c r="AN114" i="17"/>
  <c r="AN117" i="17"/>
  <c r="AN51" i="17"/>
  <c r="AN68" i="17"/>
  <c r="AN110" i="17"/>
  <c r="AN67" i="17"/>
  <c r="AN44" i="17"/>
  <c r="AN87" i="17"/>
  <c r="AN63" i="17"/>
  <c r="AN74" i="17"/>
  <c r="AN70" i="17"/>
  <c r="AN99" i="17"/>
  <c r="AN58" i="17"/>
  <c r="AN53" i="17"/>
  <c r="AN91" i="17"/>
  <c r="AN121" i="17"/>
  <c r="AN56" i="17"/>
  <c r="AN126" i="17"/>
  <c r="AN64" i="17"/>
  <c r="AN78" i="17"/>
  <c r="AN73" i="17"/>
  <c r="AN84" i="17"/>
  <c r="AN75" i="17"/>
  <c r="U13" i="17"/>
  <c r="U14" i="17" s="1"/>
  <c r="U8" i="4"/>
  <c r="U12" i="4" s="1"/>
  <c r="U13" i="4" s="1"/>
  <c r="X13" i="17"/>
  <c r="X14" i="17" s="1"/>
  <c r="X8" i="4"/>
  <c r="X12" i="4" s="1"/>
  <c r="X13" i="4" s="1"/>
  <c r="R8" i="4"/>
  <c r="R12" i="4" s="1"/>
  <c r="R13" i="4" s="1"/>
  <c r="R13" i="17"/>
  <c r="R14" i="17" s="1"/>
  <c r="E13" i="17"/>
  <c r="E14" i="17" s="1"/>
  <c r="E8" i="4"/>
  <c r="E12" i="4" s="1"/>
  <c r="E13" i="4" s="1"/>
  <c r="C12" i="4"/>
  <c r="AN19" i="4"/>
  <c r="AN24" i="4"/>
  <c r="AN18" i="4"/>
  <c r="AN21" i="4"/>
  <c r="AN17" i="4"/>
  <c r="AN26" i="4"/>
  <c r="AN22" i="4"/>
  <c r="AN25" i="4"/>
  <c r="AN23" i="4"/>
  <c r="AN20" i="4"/>
  <c r="AM9" i="17"/>
  <c r="AM8" i="4" l="1"/>
  <c r="AM12" i="4"/>
  <c r="AM13" i="17"/>
  <c r="AM14" i="17"/>
  <c r="AN14" i="17" s="1"/>
  <c r="C13" i="4"/>
  <c r="AM13" i="4" s="1"/>
  <c r="AN11" i="17" l="1"/>
  <c r="AN10" i="17"/>
  <c r="AN9" i="17"/>
  <c r="AN12" i="17"/>
  <c r="AN13" i="17"/>
  <c r="AN5" i="17"/>
  <c r="AN13" i="4"/>
  <c r="AN4" i="4"/>
  <c r="AN9" i="4"/>
  <c r="AN10" i="4"/>
  <c r="AN12" i="4"/>
  <c r="AN8" i="4"/>
  <c r="AN11" i="4"/>
</calcChain>
</file>

<file path=xl/sharedStrings.xml><?xml version="1.0" encoding="utf-8"?>
<sst xmlns="http://schemas.openxmlformats.org/spreadsheetml/2006/main" count="974" uniqueCount="511">
  <si>
    <t>Quantidade</t>
  </si>
  <si>
    <t>Cargo</t>
  </si>
  <si>
    <t>Total</t>
  </si>
  <si>
    <t>Salários</t>
  </si>
  <si>
    <t>1.1</t>
  </si>
  <si>
    <t>2.1.1</t>
  </si>
  <si>
    <t>2.1.2</t>
  </si>
  <si>
    <t>2.1.3</t>
  </si>
  <si>
    <t>2.1.4</t>
  </si>
  <si>
    <t>Estagiários</t>
  </si>
  <si>
    <t>2.2.1</t>
  </si>
  <si>
    <t>2.2.2</t>
  </si>
  <si>
    <t>2.2.3</t>
  </si>
  <si>
    <t>2.2.4</t>
  </si>
  <si>
    <t>2.2.5</t>
  </si>
  <si>
    <t>2.3.1</t>
  </si>
  <si>
    <t>2.3.5</t>
  </si>
  <si>
    <t>2.3.6</t>
  </si>
  <si>
    <t>2.3.7</t>
  </si>
  <si>
    <t>Carga-Horária 
(Semanal)</t>
  </si>
  <si>
    <t>PIS</t>
  </si>
  <si>
    <t>Férias</t>
  </si>
  <si>
    <t>Salário Médio</t>
  </si>
  <si>
    <t>Menor Salário</t>
  </si>
  <si>
    <t>Maior Salário</t>
  </si>
  <si>
    <t>Descrição</t>
  </si>
  <si>
    <t>Valor Unitário</t>
  </si>
  <si>
    <t>2.1</t>
  </si>
  <si>
    <t>2.2</t>
  </si>
  <si>
    <t>2.3</t>
  </si>
  <si>
    <t>Encargos</t>
  </si>
  <si>
    <t>Benefícios</t>
  </si>
  <si>
    <t>Subcategoria</t>
  </si>
  <si>
    <t>Período Proposto</t>
  </si>
  <si>
    <t>Belo Horizonte,          de                     de</t>
  </si>
  <si>
    <t>Subtotal:</t>
  </si>
  <si>
    <t>Material de Escritorio</t>
  </si>
  <si>
    <t>Assessoria Jurídica</t>
  </si>
  <si>
    <t>Assessoria Contábil</t>
  </si>
  <si>
    <t>2.3.2</t>
  </si>
  <si>
    <t>2.3.3</t>
  </si>
  <si>
    <t>2.3.4</t>
  </si>
  <si>
    <t>Mês 1</t>
  </si>
  <si>
    <t>Mês 2</t>
  </si>
  <si>
    <t>Mês 3</t>
  </si>
  <si>
    <t>Mês 4</t>
  </si>
  <si>
    <t>Mês 5</t>
  </si>
  <si>
    <t>Mês 6</t>
  </si>
  <si>
    <t>Mês 7</t>
  </si>
  <si>
    <t>Mês 8</t>
  </si>
  <si>
    <t>Mês 9</t>
  </si>
  <si>
    <t>Mês 10</t>
  </si>
  <si>
    <t>Mês 11</t>
  </si>
  <si>
    <t>Mês 12</t>
  </si>
  <si>
    <t>Receitas</t>
  </si>
  <si>
    <t>1.1.1</t>
  </si>
  <si>
    <t>1.1.2</t>
  </si>
  <si>
    <t>1.1.3</t>
  </si>
  <si>
    <t>Salários e Remunerações</t>
  </si>
  <si>
    <t>Outros Gastos com Pessoal</t>
  </si>
  <si>
    <t>FGTS</t>
  </si>
  <si>
    <t>FGTS Multa Rescisória</t>
  </si>
  <si>
    <t>Vale Alimentação</t>
  </si>
  <si>
    <t xml:space="preserve">Plano de Saúde </t>
  </si>
  <si>
    <t>Seguro de Vida</t>
  </si>
  <si>
    <t>Plano Odontológico</t>
  </si>
  <si>
    <t>Cesta Básica</t>
  </si>
  <si>
    <t>Outros Benefícios</t>
  </si>
  <si>
    <t>Locação de Equipamentos e Máquinas</t>
  </si>
  <si>
    <t>Serviços de Motoboy</t>
  </si>
  <si>
    <t>Locação de Veículos</t>
  </si>
  <si>
    <t>Serviços de Mão-de-obra Terceirizada</t>
  </si>
  <si>
    <t>Serviços Gráficos</t>
  </si>
  <si>
    <t>Aluguel</t>
  </si>
  <si>
    <t>Energia Elétrica</t>
  </si>
  <si>
    <t>Água e Esgoto</t>
  </si>
  <si>
    <t>IPTU</t>
  </si>
  <si>
    <t>Cartório</t>
  </si>
  <si>
    <t>Correios e Telégrafos</t>
  </si>
  <si>
    <t>Lanches e Refeiçoes</t>
  </si>
  <si>
    <t>Combustível</t>
  </si>
  <si>
    <t>Estacionamento</t>
  </si>
  <si>
    <t>Taxi</t>
  </si>
  <si>
    <t>Seguros de Imóveis</t>
  </si>
  <si>
    <t>Assinatura de Certificado Digital</t>
  </si>
  <si>
    <t>Taxas Municipais, Estaduais e Federais</t>
  </si>
  <si>
    <t>Uniformes</t>
  </si>
  <si>
    <t>Fretes e Carretos</t>
  </si>
  <si>
    <t>Material Pedagógico/Didático</t>
  </si>
  <si>
    <t>Despesas Bancárias</t>
  </si>
  <si>
    <t>Juros e Multas</t>
  </si>
  <si>
    <t>Taxa de Expediente</t>
  </si>
  <si>
    <t>I.O.F</t>
  </si>
  <si>
    <t>I.R.R.F s/ Aplicações</t>
  </si>
  <si>
    <t>Veículos</t>
  </si>
  <si>
    <t>Justificativa</t>
  </si>
  <si>
    <t>2.1.1.1</t>
  </si>
  <si>
    <t>2.1.1.2</t>
  </si>
  <si>
    <t>2.1.2.1</t>
  </si>
  <si>
    <t>2.1.3.1</t>
  </si>
  <si>
    <t>Subtotal Salários :</t>
  </si>
  <si>
    <t>Subtotal Estagiários:</t>
  </si>
  <si>
    <t>Subtotal Encargos Trabalhistas:</t>
  </si>
  <si>
    <t>Subtotal Benefícios:</t>
  </si>
  <si>
    <t>2.1.1.3</t>
  </si>
  <si>
    <t>2.1.1.4</t>
  </si>
  <si>
    <t>2.1.4.1</t>
  </si>
  <si>
    <t>2.1.4.2</t>
  </si>
  <si>
    <t>2.1.4.3</t>
  </si>
  <si>
    <t>2.1.4.4</t>
  </si>
  <si>
    <t>2.1.4.5</t>
  </si>
  <si>
    <t>2.2.6</t>
  </si>
  <si>
    <t>2.2.7</t>
  </si>
  <si>
    <t>2.2.8</t>
  </si>
  <si>
    <t>2.2.9</t>
  </si>
  <si>
    <t>2.2.10</t>
  </si>
  <si>
    <t>2.2.11</t>
  </si>
  <si>
    <t>2.2.12</t>
  </si>
  <si>
    <t>2.2.13</t>
  </si>
  <si>
    <t>2.2.14</t>
  </si>
  <si>
    <t>2.2.15</t>
  </si>
  <si>
    <t>2.2.16</t>
  </si>
  <si>
    <t>2.2.17</t>
  </si>
  <si>
    <t>2.2.18</t>
  </si>
  <si>
    <t>2.2.19</t>
  </si>
  <si>
    <t>2.2.20</t>
  </si>
  <si>
    <t>2.2.21</t>
  </si>
  <si>
    <t>2.2.22</t>
  </si>
  <si>
    <t>2.2.23</t>
  </si>
  <si>
    <t>2.2.24</t>
  </si>
  <si>
    <t>2.3.8</t>
  </si>
  <si>
    <t>2.3.9</t>
  </si>
  <si>
    <t>2.3.10</t>
  </si>
  <si>
    <t>2.3.11</t>
  </si>
  <si>
    <t>2.3.12</t>
  </si>
  <si>
    <t>2.3.13</t>
  </si>
  <si>
    <t>%</t>
  </si>
  <si>
    <t>R$</t>
  </si>
  <si>
    <t>Material de Limpeza</t>
  </si>
  <si>
    <t>Material de Copa e Cozinha</t>
  </si>
  <si>
    <t>Subtotal (Pessoal):</t>
  </si>
  <si>
    <t>Aquisição de Bens Permanentes</t>
  </si>
  <si>
    <t>2.2.26</t>
  </si>
  <si>
    <t>Condomínio</t>
  </si>
  <si>
    <t>2.2.25</t>
  </si>
  <si>
    <t>Qnt. Trabalhadores</t>
  </si>
  <si>
    <t>Vale Transporte</t>
  </si>
  <si>
    <t>PESQUISA DE MERCADO¹</t>
  </si>
  <si>
    <t>Nº</t>
  </si>
  <si>
    <t>Entrada de Recursos</t>
  </si>
  <si>
    <t>Saída de Recursos</t>
  </si>
  <si>
    <t>_____________________</t>
  </si>
  <si>
    <t>Justificativa para Aquisição</t>
  </si>
  <si>
    <t>Mês 13</t>
  </si>
  <si>
    <t>Mês 14</t>
  </si>
  <si>
    <t>Mês 15</t>
  </si>
  <si>
    <t>Mês 16</t>
  </si>
  <si>
    <t>Mês 17</t>
  </si>
  <si>
    <t>Mês 18</t>
  </si>
  <si>
    <t>Mês 19</t>
  </si>
  <si>
    <t>Mês 20</t>
  </si>
  <si>
    <t>Mês 21</t>
  </si>
  <si>
    <t>Mês 22</t>
  </si>
  <si>
    <t>Mês 23</t>
  </si>
  <si>
    <t>Mês 24</t>
  </si>
  <si>
    <t>Total:</t>
  </si>
  <si>
    <t>Outras Receitas</t>
  </si>
  <si>
    <t>1) Descrição da Pesquisa de Mercado</t>
  </si>
  <si>
    <t>2.1.4.6</t>
  </si>
  <si>
    <t>2.1.4.7</t>
  </si>
  <si>
    <t>Adicional Noturno</t>
  </si>
  <si>
    <t>Embasamento Legal</t>
  </si>
  <si>
    <t>Denominação do Encargo</t>
  </si>
  <si>
    <t>Benefício</t>
  </si>
  <si>
    <t>Telefone Fixo</t>
  </si>
  <si>
    <t>Telefone Móvel</t>
  </si>
  <si>
    <t>2.1.3.2</t>
  </si>
  <si>
    <t>Hora Extra</t>
  </si>
  <si>
    <t>2.1.1.5</t>
  </si>
  <si>
    <t>DSR sobre Hora Extra/Adic. Noturno</t>
  </si>
  <si>
    <t>Medicina e Segurança do Trabalho</t>
  </si>
  <si>
    <t>2.2.27</t>
  </si>
  <si>
    <t>2.2.28</t>
  </si>
  <si>
    <t>2.2.29</t>
  </si>
  <si>
    <t>2.2.30</t>
  </si>
  <si>
    <t>Despesas Sindicais</t>
  </si>
  <si>
    <t>Serviços de Internet (Web Design, Hospedagem de Site, outros)</t>
  </si>
  <si>
    <t>Consultoria</t>
  </si>
  <si>
    <t>Serviços de Segurança</t>
  </si>
  <si>
    <t>Internet</t>
  </si>
  <si>
    <t>Serviços de Instalação e Manutenção Elétrica e Hidráulica</t>
  </si>
  <si>
    <t>Manutenção e Reparos em Ar Condicionado</t>
  </si>
  <si>
    <t>Locação de Espaço</t>
  </si>
  <si>
    <t>Despesas de Viagem - Passagem Terrestre</t>
  </si>
  <si>
    <t>Locação de Veículos com Motorista</t>
  </si>
  <si>
    <t>Manutenção e Reparos em Redes e Computadores</t>
  </si>
  <si>
    <t>Publicidade, Comunicação e Marketing</t>
  </si>
  <si>
    <t>Assinatura de Periódicos e Aquisição de Livros</t>
  </si>
  <si>
    <t>IPVA/Seguro Obrigatório/Licenciamento</t>
  </si>
  <si>
    <t>Serviços de Registro/Produção Audiovisual</t>
  </si>
  <si>
    <t>Serviços de Entrega/Recarga de Vale Transportes</t>
  </si>
  <si>
    <t>Máquinas, Aparelhos, Utensílios e Equipamentos de Uso Industrial</t>
  </si>
  <si>
    <t>Equipamentos de Comunicação e Telefonia</t>
  </si>
  <si>
    <t>Equipamentos de Informática</t>
  </si>
  <si>
    <t>Equipamentos de Som, Vídeo, Fotográfico e Cinematográfico</t>
  </si>
  <si>
    <t>Máquinas, Aparelhos, Utensílios e Equip. de Uso Administrativo</t>
  </si>
  <si>
    <t>Material Esportivo e Recreativo</t>
  </si>
  <si>
    <t>Mobiliário</t>
  </si>
  <si>
    <t>Coleção e Materiais Bibliográficos</t>
  </si>
  <si>
    <t>Instrumentos Musicais e Artísticos</t>
  </si>
  <si>
    <t>Equipamentos de Segurança Eletrônica</t>
  </si>
  <si>
    <t>Material Didático</t>
  </si>
  <si>
    <t>Outros Materiais Permanentes</t>
  </si>
  <si>
    <t>Eventos</t>
  </si>
  <si>
    <t>Cursos</t>
  </si>
  <si>
    <t>Aquisição e Suporte em Softwares</t>
  </si>
  <si>
    <t>Seguro de Veículos</t>
  </si>
  <si>
    <t>Manutenção em Veículos</t>
  </si>
  <si>
    <t>Gastos com Pessoal</t>
  </si>
  <si>
    <t>% do Total</t>
  </si>
  <si>
    <t>13º Salário</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</si>
  <si>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</si>
  <si>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</si>
  <si>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</si>
  <si>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</si>
  <si>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</si>
  <si>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</si>
  <si>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</si>
  <si>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</si>
  <si>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</si>
  <si>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</si>
  <si>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</si>
  <si>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</si>
  <si>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</si>
  <si>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</si>
  <si>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</si>
  <si>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</si>
  <si>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</si>
  <si>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</si>
  <si>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</si>
  <si>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</si>
  <si>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</si>
  <si>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</si>
  <si>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</si>
  <si>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</si>
  <si>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</si>
  <si>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</si>
  <si>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</si>
  <si>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</si>
  <si>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</si>
  <si>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</si>
  <si>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Item</t>
  </si>
  <si>
    <t>Mês</t>
  </si>
  <si>
    <t xml:space="preserve">Rem. Bruta </t>
  </si>
  <si>
    <t>Qnt. Trab.</t>
  </si>
  <si>
    <t>Rem. Bruta
x
Qnt. Trab.</t>
  </si>
  <si>
    <t>Subtotal Pessoal:</t>
  </si>
  <si>
    <t>Total
(Rem. Bruta
+ Encargos
+ Benefícios)</t>
  </si>
  <si>
    <t>Saldo Remanescente</t>
  </si>
  <si>
    <t>Receita Arrecadada em Função do TP</t>
  </si>
  <si>
    <t>Repasses do Termo de Parceria</t>
  </si>
  <si>
    <t>(E) Total de Entradas:</t>
  </si>
  <si>
    <t>(S) Total de Saídas:</t>
  </si>
  <si>
    <t>(E) Total de Entradas</t>
  </si>
  <si>
    <t>(S) Total de Saídas</t>
  </si>
  <si>
    <t>2.1.3.3</t>
  </si>
  <si>
    <t>2.1.3.4</t>
  </si>
  <si>
    <t>2.1.3.5</t>
  </si>
  <si>
    <t>2.1.3.6</t>
  </si>
  <si>
    <t>2.1.3.7</t>
  </si>
  <si>
    <t>2.1.3.8</t>
  </si>
  <si>
    <t>2.1.3.9</t>
  </si>
  <si>
    <t>2.1.3.10</t>
  </si>
  <si>
    <t>2.1.3.11</t>
  </si>
  <si>
    <t>2.1.3.12</t>
  </si>
  <si>
    <t>Saída de 
Recursos</t>
  </si>
  <si>
    <t>SR</t>
  </si>
  <si>
    <t>2.1.2.2</t>
  </si>
  <si>
    <t>Auxílio Transporte</t>
  </si>
  <si>
    <t>Bolsa Estágio</t>
  </si>
  <si>
    <t>Serviços de Montagem e Desmontagem de Mobiliário</t>
  </si>
  <si>
    <t>Material de Informática</t>
  </si>
  <si>
    <t>INSS Patronal</t>
  </si>
  <si>
    <t>Buffet</t>
  </si>
  <si>
    <t>2.2.61</t>
  </si>
  <si>
    <t>2.2.62</t>
  </si>
  <si>
    <t>1/3 de Férias</t>
  </si>
  <si>
    <t>Gastos Gerais</t>
  </si>
  <si>
    <t>Custas com Justiça do Trabalho</t>
  </si>
  <si>
    <t>Outros Encargos Trabalhistas</t>
  </si>
  <si>
    <t>S. Rem. (SR) + Ent. (E)</t>
  </si>
  <si>
    <t>Saldo Rem. (SR) + Entradas (E)</t>
  </si>
  <si>
    <t>Tabela 1 - Previsão Sintética de Receitas e Gastos Mensais em Regime de Competência</t>
  </si>
  <si>
    <t>Rendimentos de Aplicações Fin.</t>
  </si>
  <si>
    <t>Outros Gastos Gerais</t>
  </si>
  <si>
    <t>Despesas de Viagem</t>
  </si>
  <si>
    <t>Remuneração Bruta do Cargo</t>
  </si>
  <si>
    <t>Nº Lançto</t>
  </si>
  <si>
    <t>Valor</t>
  </si>
  <si>
    <t>Mês Final</t>
  </si>
  <si>
    <t>Observações</t>
  </si>
  <si>
    <t>Rescisão de Trabalho</t>
  </si>
  <si>
    <t>Tabela 7 - Previsão Detalhada do Fluxo de Gastos Gerais em Regime de Competência</t>
  </si>
  <si>
    <t>Detalhamento dos Outros Encargos</t>
  </si>
  <si>
    <t>Detalhamento dos Outros Benefícios</t>
  </si>
  <si>
    <t>Mês Inicial</t>
  </si>
  <si>
    <t>Tabela 3 - Previsão Analítica de Receitas e Gastos Mensais em Regime de Competência</t>
  </si>
  <si>
    <t>Tabela 4 - Previsão Mensal dos Encargos e Benefícios de Pessoal</t>
  </si>
  <si>
    <t>Tabela 5 - Previsão de Gastos com Pessoal</t>
  </si>
  <si>
    <t>Tabela 6 - Previsão de Aquisição de Bens Permanentes</t>
  </si>
  <si>
    <t>1.2</t>
  </si>
  <si>
    <t>Transferência para Reserva de Recursos</t>
  </si>
  <si>
    <t>2.4</t>
  </si>
  <si>
    <t>Categoria</t>
  </si>
  <si>
    <t>Qnt. Estag.</t>
  </si>
  <si>
    <t>Bolsa Estágio
x
Qnt. Estag.</t>
  </si>
  <si>
    <t>Detalhamento Celetistas</t>
  </si>
  <si>
    <t>Detalhamento Estagiários</t>
  </si>
  <si>
    <t>Mês Inicial de Trabalho</t>
  </si>
  <si>
    <t>Mês Final de Trabalho</t>
  </si>
  <si>
    <t>Mês da Data Base</t>
  </si>
  <si>
    <t xml:space="preserve">Total
(Rem. Bruta
+ Encargos
+ Benefícios) </t>
  </si>
  <si>
    <t>Gastos Mensais 
Antes do Reajuste</t>
  </si>
  <si>
    <t>$F$6:$F$105</t>
  </si>
  <si>
    <t>$G$6:$G$105</t>
  </si>
  <si>
    <t>$H$6:$H$105</t>
  </si>
  <si>
    <t>$I$6:$I$105</t>
  </si>
  <si>
    <t>$J$6:$J$105</t>
  </si>
  <si>
    <t>$K$6:$K$105</t>
  </si>
  <si>
    <t>$L$6:$L$105</t>
  </si>
  <si>
    <t>$M$6:$M$105</t>
  </si>
  <si>
    <t>$E$6:$E$105</t>
  </si>
  <si>
    <t>$E$112:$E$121</t>
  </si>
  <si>
    <t>Total
(Bolsa Estág.
+ Férias
+ Benefícios)</t>
  </si>
  <si>
    <t>$G$112:$G$121</t>
  </si>
  <si>
    <t>$F$112:$F$121</t>
  </si>
  <si>
    <t>Valor Total do Lançamento</t>
  </si>
  <si>
    <t>% de Reajuste da Rem.</t>
  </si>
  <si>
    <t>Aumento do Valor dos Benefícios</t>
  </si>
  <si>
    <t>% de Reajuste da Bolsa Estágio</t>
  </si>
  <si>
    <t>Intervalo Manual</t>
  </si>
  <si>
    <t>Coluna Manual</t>
  </si>
  <si>
    <t>Invervalo dos Estagiarios</t>
  </si>
  <si>
    <t>Coluna dos Estagiarios</t>
  </si>
  <si>
    <t>Auditoria Externa</t>
  </si>
  <si>
    <t>Beneficio</t>
  </si>
  <si>
    <t>Celetistas</t>
  </si>
  <si>
    <t>Bolsa+Encargos</t>
  </si>
  <si>
    <t>Beneficios</t>
  </si>
  <si>
    <t>Reajuste dos Beneficios</t>
  </si>
  <si>
    <t>Salários+Encargos</t>
  </si>
  <si>
    <t>Padrao</t>
  </si>
  <si>
    <t>Dobrada</t>
  </si>
  <si>
    <t>Quadruplicada</t>
  </si>
  <si>
    <t>Despesas de Viagem - Passagem Aérea</t>
  </si>
  <si>
    <t>Área Meio - Atividades e Gastos</t>
  </si>
  <si>
    <t>Plano de Saúde</t>
  </si>
  <si>
    <t>Serviços de Manutenção em Equipamentos e Máquinas</t>
  </si>
  <si>
    <t>Mês 25</t>
  </si>
  <si>
    <t>Mês 26</t>
  </si>
  <si>
    <t>Mês 27</t>
  </si>
  <si>
    <t>Mês 28</t>
  </si>
  <si>
    <t>Mês 29</t>
  </si>
  <si>
    <t>Mês 30</t>
  </si>
  <si>
    <t>Mês 31</t>
  </si>
  <si>
    <t>Mês 32</t>
  </si>
  <si>
    <t>Mês 33</t>
  </si>
  <si>
    <t>Mês 34</t>
  </si>
  <si>
    <t>Mês 35</t>
  </si>
  <si>
    <t>Mês 36</t>
  </si>
  <si>
    <t>1ª Convenção Coletiva de Trabalho - CCT</t>
  </si>
  <si>
    <t>2ª Convenção Coletiva de Trabalho - CCT</t>
  </si>
  <si>
    <t>2º Aumento de Bolsa Estágio</t>
  </si>
  <si>
    <t>1º Aumento de Bolsa Estágio</t>
  </si>
  <si>
    <t>Triplicada</t>
  </si>
  <si>
    <t>Reajuste2 dos Beneficios</t>
  </si>
  <si>
    <t>Reajuste3 dos Beneficios</t>
  </si>
  <si>
    <t>3ª Convenção Coletiva de Trabalho - CCT</t>
  </si>
  <si>
    <t>3º Aumento de Bolsa Estágio</t>
  </si>
  <si>
    <t xml:space="preserve">Total
(Rem. Bruta
+ Férias
+ Benefícios) </t>
  </si>
  <si>
    <t>Gastos Mensais 
Após Reajuste2</t>
  </si>
  <si>
    <t>Gastos Mensais 
Após Reajuste3</t>
  </si>
  <si>
    <t>Gastos Mensais 
Após Reajuste1</t>
  </si>
  <si>
    <t>Total de Gastos Gerais</t>
  </si>
  <si>
    <t>Ano 1
Valor</t>
  </si>
  <si>
    <t>Ano 2
Valor</t>
  </si>
  <si>
    <t>Ano 3
Valor</t>
  </si>
  <si>
    <t>Ano 1 
%</t>
  </si>
  <si>
    <t>Ano 2 
%</t>
  </si>
  <si>
    <t>Ano 3 
%</t>
  </si>
  <si>
    <t>Rendimentos Financeiros da Reserva de Recursos</t>
  </si>
  <si>
    <t>Gastos da Reserva de Recursos</t>
  </si>
  <si>
    <t>Rescisão de Trabalho (Saldo Salário, Aviso Prévio, outros)</t>
  </si>
  <si>
    <t>2.5</t>
  </si>
  <si>
    <t>Custos de Desmobilização</t>
  </si>
  <si>
    <t>Tabela 8 - Previsão Detalhada dos Custos de Desmobilização em Regime de Competência</t>
  </si>
  <si>
    <t>Versão 6 do Modelo de Memória de Cálculo - Outubro de 2018</t>
  </si>
  <si>
    <t>Analista Administrativo</t>
  </si>
  <si>
    <t>Assistente Administrativo</t>
  </si>
  <si>
    <t>Diretor-Geral</t>
  </si>
  <si>
    <t>Gerente</t>
  </si>
  <si>
    <t>Supervisor Geral</t>
  </si>
  <si>
    <t>Supervisor Metodológico</t>
  </si>
  <si>
    <t>Analista Social</t>
  </si>
  <si>
    <t>Gestor Social</t>
  </si>
  <si>
    <t>Técnico Administrativo</t>
  </si>
  <si>
    <t>Estagiário I (Nível Médio)</t>
  </si>
  <si>
    <t xml:space="preserve">Pis </t>
  </si>
  <si>
    <t>Lei nº 8.036 de 11 de maio de 1990</t>
  </si>
  <si>
    <t>Lei nº 8.036 de 11 de maio de 1990 + Lei Complementar nº 110/2001</t>
  </si>
  <si>
    <t>Lei nº 4.090/1962 (8,333% para cada mês trabalhado)</t>
  </si>
  <si>
    <t>Art. 146 e 147 da CLT (8,333% para cada mês trabalhado)</t>
  </si>
  <si>
    <t>1/3 Férias</t>
  </si>
  <si>
    <t>Art. 7º, XVII da Constituição Federal (1/3 do valor das férias)</t>
  </si>
  <si>
    <t>Férias Estagiários (Recesso Remunerado)</t>
  </si>
  <si>
    <r>
      <t xml:space="preserve">Art. 13, </t>
    </r>
    <r>
      <rPr>
        <sz val="10"/>
        <rFont val="Calibri"/>
        <family val="2"/>
      </rPr>
      <t>§</t>
    </r>
    <r>
      <rPr>
        <sz val="10"/>
        <rFont val="Arial"/>
        <family val="2"/>
      </rPr>
      <t>1</t>
    </r>
    <r>
      <rPr>
        <sz val="10"/>
        <rFont val="Calibri"/>
        <family val="2"/>
      </rPr>
      <t>°</t>
    </r>
    <r>
      <rPr>
        <sz val="10"/>
        <rFont val="Arial"/>
        <family val="2"/>
      </rPr>
      <t>, da Lei 11.788/2008 (8,333% para cada mês trabalhado)</t>
    </r>
  </si>
  <si>
    <t>Auxílio para alimentação do trabalhador</t>
  </si>
  <si>
    <t>Plano Saúde</t>
  </si>
  <si>
    <t>Determinação Convenção Coletiva</t>
  </si>
  <si>
    <t>Auxílio Transporte Estagiários</t>
  </si>
  <si>
    <t>Art. 12, da Lei 11.788/2008</t>
  </si>
  <si>
    <t>Seguro de Vida Estagiários</t>
  </si>
  <si>
    <t>Art. 9, IV, da Lei 11.788/2008</t>
  </si>
  <si>
    <t>Aluguel Sede Administriva Instituto Elo</t>
  </si>
  <si>
    <t>Condomínio Sede Administriva Instituto Elo</t>
  </si>
  <si>
    <t>IPTU Sede Administriva Instituto Elo</t>
  </si>
  <si>
    <t>Conta de Energia Elétrica Sede Administriva Instituto Elo</t>
  </si>
  <si>
    <t>Telefone Fixo Sede Administriva Instituto Elo</t>
  </si>
  <si>
    <t>Internet Banda Larga Sede Administriva Instituto Elo</t>
  </si>
  <si>
    <t>Salários e Encargos Sociais e Benefícios Diretor Geral</t>
  </si>
  <si>
    <t>Salários e Encargos Sociais e Benefícios Gerentes</t>
  </si>
  <si>
    <t>Salários e Encargos Sociais e Benefícios Analistas Administrativo</t>
  </si>
  <si>
    <t>Salários e Encargos Sociais e Benefícios Assistentes Administrativo</t>
  </si>
  <si>
    <t>Sede Administrativa</t>
  </si>
  <si>
    <t>Seguro contra incêncio da Sede Administrativa</t>
  </si>
  <si>
    <t>Para os cargos de Direção, Gerência, Supervisão e Gestão Social</t>
  </si>
  <si>
    <t>Alimentação do Site com publicidade e matérias afetas à Política de Prevenção</t>
  </si>
  <si>
    <t>Escrituração Fiscal e Pessoal</t>
  </si>
  <si>
    <t>Suporte mensal de software gerencial das atividades afetas à Política de Prevenção</t>
  </si>
  <si>
    <t>Manutenção periódica (substituição de lâmpadas, reatores, etc.)</t>
  </si>
  <si>
    <t>Manutenção extintor de incêndio da sede administrativa</t>
  </si>
  <si>
    <t>Remessa de documentos para as UPCs</t>
  </si>
  <si>
    <t>Tarifa manutenção de conta e serviços bancários</t>
  </si>
  <si>
    <t>Taxa anual de Fiscalização, Localização e Funcionamento - TFLF</t>
  </si>
  <si>
    <t>Produtos para limpeza diária da sede administrativa</t>
  </si>
  <si>
    <t>Galões de água mineral e copos descartáveis para sede administrativa</t>
  </si>
  <si>
    <t>Reposição de mouse, teclado, estabilizador, cabos de rede, fontes e coolers, etc</t>
  </si>
  <si>
    <t>Papel, caneta, cola, clips, etc. para sede administrativa</t>
  </si>
  <si>
    <t>Oficinas do Programa Fica Vivo!</t>
  </si>
  <si>
    <t>Capacitações da equipe contratada</t>
  </si>
  <si>
    <t>Olimpíadas do Programa Fica Vivo!</t>
  </si>
  <si>
    <t>Projetos de Prevenção à Criminalidade</t>
  </si>
  <si>
    <t>Deslocamento da equipe contratada</t>
  </si>
  <si>
    <r>
      <t xml:space="preserve">Acompanhamento </t>
    </r>
    <r>
      <rPr>
        <i/>
        <sz val="10"/>
        <rFont val="Arial"/>
        <family val="2"/>
      </rPr>
      <t>in loco</t>
    </r>
    <r>
      <rPr>
        <sz val="10"/>
        <rFont val="Arial"/>
        <family val="2"/>
      </rPr>
      <t xml:space="preserve"> da Supervisão no interior</t>
    </r>
  </si>
  <si>
    <t>Dezembro paga-se valor dobrado (folha 13º sal. Balanço, DRE, DIPJ, Raiz, etc). Norma Contábil</t>
  </si>
  <si>
    <t>2.2.63</t>
  </si>
  <si>
    <t>2.2.64</t>
  </si>
  <si>
    <t>2.2.65</t>
  </si>
  <si>
    <t>Recepcionista</t>
  </si>
  <si>
    <t xml:space="preserve"> </t>
  </si>
  <si>
    <t>Gleiber Gomes de Oliveira</t>
  </si>
  <si>
    <t>Diretor Presidente</t>
  </si>
  <si>
    <t>971.914.346-00</t>
  </si>
  <si>
    <t>Manutenção bimestral dos aparelhos de ar condicionado.</t>
  </si>
  <si>
    <t>Manutenção periódica, reparos, atualizações e backups da rede e dos computadores da sede administrativa.</t>
  </si>
  <si>
    <t>Manutenção mensal de impressoras da sede administrativa e fornecimento de impressoras em comodato e fornecimento mensal de toner.</t>
  </si>
  <si>
    <t>Tabela 2 - Previsão de Gastos Gerais das Atividades do Contrato de Gestão</t>
  </si>
  <si>
    <t>Atividades do Contrato de Gestão -
Vinculação ao Programa de Trabalho</t>
  </si>
  <si>
    <t>Repasses do Contrato de Gestão</t>
  </si>
  <si>
    <t>Receita Arrecadada Prevista no CG</t>
  </si>
  <si>
    <t>Bem estar Social</t>
  </si>
  <si>
    <t>Determinação CCT 2019 - Cláusula Sétima</t>
  </si>
  <si>
    <t>Aquisição de crachás para novos funcionários e estagiários</t>
  </si>
  <si>
    <t>A pesquisa utilizada para embasar os valores a serem pagos para os profissionais contratados foi realizada junto ao instituto de pesquisa “salários.br” (www.salariosbr.com.br). Esta empresa é especialista em pesquisas salariais em diversos seguimentos. A pesquisa foi realizada para a região de execução do projeto, ou seja, Minas Gerais.  A data de realização da pesquisa foi 29/01/2019. O período abrangido pela pesquisa se refere aos últimos 12 meses. 
Cabe esclarecer que tendo em vista as especificidades das nomenclaturas dos cargos definidos no projeto não foi possível para todos eles encontrar na base de dados da pesquisa referências idênticas. Contudo, foi possível identificar cargos com atribuições similares que foram utilizados como referência para a definição dos salários.  
Esta pesquisa apresenta valores de referência numa escala que vai desde trainne que seriam profissionais com baixa ou nenhuma experiência a profissionais na categoria máster que são os profissionais com maior grau de expertise. Para fins de definição de parâmetros para o estabelecimento de salários utilizamos as categorias de pleno como menor salário sênior para salário médio e master para maior salário tendo em vista os critérios de experiência exigidos em nossos editais para contrataçao.
Esclarecemos também que utilizamos os valores de referência da categoria de empresa de pequeno porte tendo em vista o parâmetro de quantidade de funcionários associados à execução do contrato.</t>
  </si>
  <si>
    <t>Escrituração Fiscal e Pessoal do período de desmobilização e elaboração de relatórios contábeis de prestação de contas final.</t>
  </si>
  <si>
    <t>Bem Estar Social</t>
  </si>
  <si>
    <t>2.1.4.8</t>
  </si>
  <si>
    <t>Bem Estar Scocial</t>
  </si>
  <si>
    <t xml:space="preserve">Determinação Legal (Lei 7.418/85). OBS: Para o cálculo deste benefício foi considerada a média de 3 passagens diárias por empregado, ao custo unitário de R$ 4,55, por 20 dias úteis mensais, deduzido o percentual de 6% sobre o salário do empregado. Para os cargos onde 6% do salário é maior que o valor do benefício (Diretor e Gerentes), não haverá despesa para o Termo de Parceria. </t>
  </si>
  <si>
    <t>Memória de Cálculo
Contrato de Gestão celebrado entre a Secretaria de Estado de Justiça e Segurança Pública - SEJUSP e o Instituto ELO - IELO</t>
  </si>
  <si>
    <t>Dezembro</t>
  </si>
  <si>
    <t>Junho</t>
  </si>
  <si>
    <t>Julho</t>
  </si>
  <si>
    <t>Agosto</t>
  </si>
  <si>
    <t>Setembro</t>
  </si>
  <si>
    <t>Outubro</t>
  </si>
  <si>
    <t>Novembro</t>
  </si>
  <si>
    <t>Auxiliar de Limpeza</t>
  </si>
  <si>
    <t>Gerente de Monitoramento e Projetos</t>
  </si>
  <si>
    <t>Articulador de Prevenção -SELO</t>
  </si>
  <si>
    <t>Ações do Programa Se Liga (Vales Sociais; realização de oficinas; outras ações)</t>
  </si>
  <si>
    <t>Passagens áreas para processo seletivo, capacitaação e deligamento dos Profissionais do Programa SELO PREVENÇÃO</t>
  </si>
  <si>
    <t>Diárias de viagem para duas viagens para seleção/capacitação e desligamento do PROGRAMA SELO PREVENÇÃO</t>
  </si>
  <si>
    <t>Hospedagem para realização de processo seletivo/capacitação e desligamento do Programa SELO PREVENÇÃO</t>
  </si>
  <si>
    <t>Ações do Programa Selo Prevenção Minas</t>
  </si>
  <si>
    <t>Ações do Programa Se Liga</t>
  </si>
  <si>
    <t xml:space="preserve">Fóruns Multiterritoriais </t>
  </si>
  <si>
    <t>Oficinas do Programa Mediação de Conflitos</t>
  </si>
  <si>
    <t>2.2.66</t>
  </si>
  <si>
    <t xml:space="preserve">Em função da Imunidade Tributária adquirida pelo Instituto Elo através de processo judicial nº 0043255-64.2015.4.01.3800 a institutição está desobrigada do recolhimento da cota patronal do INSS e RAT a partir do mês de fevereiro de 2020, sendo devido apenas a contribuição de Terceiros correspondente a 5,5% conforme Lei nº 8.212/91 </t>
  </si>
  <si>
    <t xml:space="preserve">Em função da Imunidade Tributária adquirida pelo Instituto Elo através de processo judicial nº 0043255-64.2015.4.01.3800 a institutição está desobrigada do recolhimento do Pis sobre folha de pagamento a partir do mês de fevereiro de 2020. </t>
  </si>
  <si>
    <t>Acompanhamento in loco da Supervisão no interior</t>
  </si>
  <si>
    <t>Diárias de Viagem para 14 visitas de Acompanhamento Supervisão Metodológica (uma por Programa, por municipio)</t>
  </si>
  <si>
    <t>Passagens aereas para 14 visitas de Acompanhamento Supervisão Metodológica (uma por Programa, por municipio)</t>
  </si>
  <si>
    <t>Hospedagem para 14 visitas de Acompanhamento Supervisão Metodológica (uma por Programa, por municipio)</t>
  </si>
  <si>
    <t>Ações do Projeto "Fóruns Multiterritoriais" (33 Fóruns Territoriais e 17 Fóruns Municpais ao longo de 2020)</t>
  </si>
  <si>
    <t>Ações do Programa SELO PREVENÇÃO</t>
  </si>
  <si>
    <t>Passagens para transporte urbano municipal, para equipes técnicas realizarem ações e atividades externas ao local de trabalho</t>
  </si>
  <si>
    <t xml:space="preserve"> 01 de junho de 2020 a 31 de dezembro de 2020</t>
  </si>
  <si>
    <t>290 Oficinas mensais do Programa Fica Vivo! no período de julho a dezembro 2020.</t>
  </si>
  <si>
    <t>Sede Administrativa (30% de desconto de junho a novembro/2020).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</si>
</sst>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quot;R$ &quot;* #,##0.00_);_(&quot;R$ &quot;* \(#,##0.00\);_(&quot;R$ &quot;* &quot;-&quot;??_);_(@_)"/>
    <numFmt numFmtId="165" formatCode="_(* #,##0.00_);_(* \(#,##0.00\);_(* &quot;-&quot;??_);_(@_)"/>
    <numFmt numFmtId="166" formatCode="00"/>
    <numFmt numFmtId="167" formatCode="_(* #,##0_);_(* \(#,##0\);_(* &quot;-&quot;??_);_(@_)"/>
  </numFmts>
  <fonts count="43">
    <font>
      <sz val="10"/>
      <name val="Arial"/>
    </font>
    <font>
      <sz val="11"/>
      <color theme="1"/>
      <name val="Calibri"/>
      <family val="2"/>
      <scheme val="minor"/>
    </font>
    <font>
      <sz val="10"/>
      <name val="Arial"/>
      <family val="2"/>
    </font>
    <font>
      <sz val="8"/>
      <name val="Verdana"/>
      <family val="2"/>
    </font>
    <font>
      <sz val="8"/>
      <name val="Arial"/>
      <family val="2"/>
    </font>
    <font>
      <b/>
      <sz val="12"/>
      <name val="Arial"/>
      <family val="2"/>
    </font>
    <font>
      <sz val="12"/>
      <name val="Arial"/>
      <family val="2"/>
    </font>
    <font>
      <b/>
      <sz val="10"/>
      <name val="Arial"/>
      <family val="2"/>
    </font>
    <font>
      <sz val="11"/>
      <name val="Times New Roman"/>
      <family val="1"/>
    </font>
    <font>
      <sz val="18"/>
      <name val="Times New Roman"/>
      <family val="1"/>
    </font>
    <font>
      <b/>
      <sz val="20"/>
      <name val="Ariel"/>
    </font>
    <font>
      <sz val="20"/>
      <name val="Ariel"/>
    </font>
    <font>
      <i/>
      <sz val="18"/>
      <color indexed="10"/>
      <name val="Times New Roman"/>
      <family val="1"/>
    </font>
    <font>
      <sz val="8"/>
      <name val="Arial"/>
      <family val="2"/>
    </font>
    <font>
      <b/>
      <sz val="9"/>
      <name val="Arial"/>
      <family val="2"/>
    </font>
    <font>
      <sz val="9"/>
      <name val="Arial"/>
      <family val="2"/>
    </font>
    <font>
      <sz val="10"/>
      <name val="Arial"/>
      <family val="2"/>
    </font>
    <font>
      <sz val="8"/>
      <name val="Arial"/>
      <family val="2"/>
    </font>
    <font>
      <b/>
      <sz val="16"/>
      <name val="Arial Black"/>
      <family val="2"/>
    </font>
    <font>
      <b/>
      <sz val="8"/>
      <name val="Verdana"/>
      <family val="2"/>
    </font>
    <font>
      <i/>
      <sz val="16"/>
      <name val="Ariel"/>
    </font>
    <font>
      <b/>
      <sz val="8"/>
      <name val="Arial"/>
      <family val="2"/>
    </font>
    <font>
      <b/>
      <sz val="16"/>
      <name val="Ariel"/>
    </font>
    <font>
      <sz val="16"/>
      <name val="Ariel"/>
    </font>
    <font>
      <sz val="14"/>
      <name val="Arial"/>
      <family val="2"/>
    </font>
    <font>
      <b/>
      <sz val="11"/>
      <name val="Arial"/>
      <family val="2"/>
    </font>
    <font>
      <b/>
      <sz val="11"/>
      <name val="Verdana"/>
      <family val="2"/>
    </font>
    <font>
      <sz val="7.8"/>
      <name val="Arial"/>
      <family val="2"/>
    </font>
    <font>
      <b/>
      <sz val="7.8"/>
      <name val="Arial"/>
      <family val="2"/>
    </font>
    <font>
      <b/>
      <sz val="7"/>
      <name val="Arial"/>
      <family val="2"/>
    </font>
    <font>
      <sz val="7"/>
      <name val="Arial"/>
      <family val="2"/>
    </font>
    <font>
      <b/>
      <i/>
      <sz val="8"/>
      <name val="Arial"/>
      <family val="2"/>
    </font>
    <font>
      <b/>
      <sz val="16"/>
      <name val="Arial"/>
      <family val="2"/>
    </font>
    <font>
      <sz val="18"/>
      <name val="Arial"/>
      <family val="2"/>
    </font>
    <font>
      <i/>
      <sz val="16"/>
      <color indexed="10"/>
      <name val="Arial"/>
      <family val="2"/>
    </font>
    <font>
      <b/>
      <sz val="14"/>
      <name val="Arial"/>
      <family val="2"/>
    </font>
    <font>
      <sz val="11"/>
      <color theme="1"/>
      <name val="Calibri"/>
      <family val="2"/>
      <scheme val="minor"/>
    </font>
    <font>
      <sz val="10"/>
      <color rgb="FFFF0000"/>
      <name val="Arial"/>
      <family val="2"/>
    </font>
    <font>
      <sz val="11"/>
      <color rgb="FFFF0000"/>
      <name val="Times New Roman"/>
      <family val="1"/>
    </font>
    <font>
      <sz val="11"/>
      <name val="Arial"/>
      <family val="2"/>
    </font>
    <font>
      <sz val="11"/>
      <color theme="1"/>
      <name val="Arial"/>
      <family val="2"/>
    </font>
    <font>
      <sz val="10"/>
      <name val="Calibri"/>
      <family val="2"/>
    </font>
    <font>
      <i/>
      <sz val="10"/>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41">
    <border>
      <left/>
      <right/>
      <top/>
      <bottom/>
      <diagonal/>
    </border>
    <border>
      <left/>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style="dotted">
        <color indexed="64"/>
      </left>
      <right/>
      <top/>
      <bottom/>
      <diagonal/>
    </border>
    <border>
      <left/>
      <right/>
      <top style="medium">
        <color indexed="64"/>
      </top>
      <bottom/>
      <diagonal/>
    </border>
    <border>
      <left/>
      <right/>
      <top style="thin">
        <color indexed="64"/>
      </top>
      <bottom style="medium">
        <color indexed="64"/>
      </bottom>
      <diagonal/>
    </border>
    <border>
      <left/>
      <right/>
      <top style="thin">
        <color indexed="64"/>
      </top>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style="dashed">
        <color indexed="64"/>
      </left>
      <right style="dashed">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dashed">
        <color indexed="64"/>
      </left>
      <right/>
      <top/>
      <bottom/>
      <diagonal/>
    </border>
    <border>
      <left style="dashed">
        <color indexed="64"/>
      </left>
      <right/>
      <top/>
      <bottom style="medium">
        <color indexed="64"/>
      </bottom>
      <diagonal/>
    </border>
    <border>
      <left style="dashed">
        <color indexed="64"/>
      </left>
      <right/>
      <top style="medium">
        <color indexed="64"/>
      </top>
      <bottom style="medium">
        <color indexed="64"/>
      </bottom>
      <diagonal/>
    </border>
    <border>
      <left style="dashed">
        <color indexed="64"/>
      </left>
      <right/>
      <top style="medium">
        <color indexed="64"/>
      </top>
      <bottom/>
      <diagonal/>
    </border>
    <border>
      <left/>
      <right style="dashed">
        <color indexed="64"/>
      </right>
      <top/>
      <bottom/>
      <diagonal/>
    </border>
    <border>
      <left/>
      <right style="dashed">
        <color indexed="64"/>
      </right>
      <top/>
      <bottom style="medium">
        <color indexed="64"/>
      </bottom>
      <diagonal/>
    </border>
    <border>
      <left/>
      <right style="dashed">
        <color indexed="64"/>
      </right>
      <top style="medium">
        <color indexed="64"/>
      </top>
      <bottom/>
      <diagonal/>
    </border>
    <border>
      <left/>
      <right style="dashed">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auto="1"/>
      </left>
      <right/>
      <top/>
      <bottom style="thin">
        <color auto="1"/>
      </bottom>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s>
  <cellStyleXfs count="22">
    <xf numFmtId="0" fontId="0" fillId="0" borderId="0"/>
    <xf numFmtId="164" fontId="1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36" fillId="0" borderId="0"/>
    <xf numFmtId="0" fontId="36"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26">
    <xf numFmtId="0" fontId="0" fillId="0" borderId="0" xfId="0"/>
    <xf numFmtId="0" fontId="7" fillId="0" borderId="0" xfId="5" applyFont="1"/>
    <xf numFmtId="0" fontId="5" fillId="0" borderId="0" xfId="5" applyFont="1" applyAlignment="1">
      <alignment horizontal="left" vertical="center"/>
    </xf>
    <xf numFmtId="0" fontId="2" fillId="3" borderId="0" xfId="0" applyFont="1" applyFill="1" applyAlignment="1">
      <alignment vertical="center"/>
    </xf>
    <xf numFmtId="4" fontId="2" fillId="3" borderId="0" xfId="0" applyNumberFormat="1" applyFont="1" applyFill="1" applyAlignment="1">
      <alignment vertical="center"/>
    </xf>
    <xf numFmtId="0" fontId="8" fillId="3" borderId="0" xfId="5" applyFont="1" applyFill="1" applyBorder="1"/>
    <xf numFmtId="0" fontId="12" fillId="3" borderId="0" xfId="5" applyFont="1" applyFill="1" applyAlignment="1">
      <alignment vertical="center"/>
    </xf>
    <xf numFmtId="4" fontId="8" fillId="3" borderId="0" xfId="5" applyNumberFormat="1" applyFont="1" applyFill="1" applyBorder="1" applyAlignment="1">
      <alignment horizontal="center"/>
    </xf>
    <xf numFmtId="0" fontId="2" fillId="3" borderId="0" xfId="0" applyFont="1" applyFill="1" applyBorder="1" applyAlignment="1"/>
    <xf numFmtId="0" fontId="25" fillId="0" borderId="0" xfId="0" applyFont="1"/>
    <xf numFmtId="0" fontId="21" fillId="3" borderId="0" xfId="0" applyFont="1" applyFill="1" applyBorder="1" applyAlignment="1">
      <alignment horizontal="right" vertical="center" wrapText="1"/>
    </xf>
    <xf numFmtId="4" fontId="21" fillId="3" borderId="1" xfId="5" applyNumberFormat="1" applyFont="1" applyFill="1" applyBorder="1" applyAlignment="1">
      <alignment horizontal="right" vertical="center" wrapText="1"/>
    </xf>
    <xf numFmtId="165" fontId="4" fillId="3" borderId="0" xfId="12" applyFont="1" applyFill="1" applyBorder="1" applyAlignment="1">
      <alignment horizontal="right" vertical="center" wrapText="1"/>
    </xf>
    <xf numFmtId="0" fontId="4" fillId="3" borderId="0" xfId="0" applyFont="1" applyFill="1" applyBorder="1" applyAlignment="1">
      <alignment horizontal="left" vertical="center" wrapText="1"/>
    </xf>
    <xf numFmtId="0" fontId="21" fillId="3" borderId="1" xfId="5" applyFont="1" applyFill="1" applyBorder="1" applyAlignment="1">
      <alignment horizontal="left" vertical="center"/>
    </xf>
    <xf numFmtId="0" fontId="21" fillId="3" borderId="1" xfId="5" applyFont="1" applyFill="1" applyBorder="1" applyAlignment="1">
      <alignment horizontal="right" vertical="center" wrapText="1"/>
    </xf>
    <xf numFmtId="165" fontId="21" fillId="3" borderId="1" xfId="12" applyFont="1" applyFill="1" applyBorder="1" applyAlignment="1">
      <alignment horizontal="right" vertical="center" wrapText="1"/>
    </xf>
    <xf numFmtId="0" fontId="21" fillId="3" borderId="2" xfId="5" applyFont="1" applyFill="1" applyBorder="1" applyAlignment="1">
      <alignment horizontal="left" vertical="center" wrapText="1"/>
    </xf>
    <xf numFmtId="4" fontId="21" fillId="3" borderId="2" xfId="5" applyNumberFormat="1" applyFont="1" applyFill="1" applyBorder="1" applyAlignment="1">
      <alignment horizontal="right" vertical="center" wrapText="1"/>
    </xf>
    <xf numFmtId="0" fontId="4" fillId="3" borderId="0" xfId="5" applyFont="1" applyFill="1" applyBorder="1" applyAlignment="1">
      <alignment horizontal="left" vertical="center" wrapText="1"/>
    </xf>
    <xf numFmtId="165" fontId="27" fillId="3" borderId="0" xfId="12" applyFont="1" applyFill="1" applyBorder="1" applyAlignment="1">
      <alignment horizontal="right" vertical="center" wrapText="1"/>
    </xf>
    <xf numFmtId="165" fontId="28" fillId="3" borderId="0" xfId="12" applyFont="1" applyFill="1" applyBorder="1" applyAlignment="1">
      <alignment horizontal="right" vertical="center" wrapText="1"/>
    </xf>
    <xf numFmtId="165" fontId="28" fillId="3" borderId="2" xfId="12" applyFont="1" applyFill="1" applyBorder="1" applyAlignment="1">
      <alignment horizontal="right" vertical="center" wrapText="1"/>
    </xf>
    <xf numFmtId="165" fontId="28" fillId="3" borderId="1" xfId="12" applyFont="1" applyFill="1" applyBorder="1" applyAlignment="1">
      <alignment horizontal="right" vertical="center" wrapText="1"/>
    </xf>
    <xf numFmtId="165" fontId="28" fillId="3" borderId="3" xfId="12" applyFont="1" applyFill="1" applyBorder="1" applyAlignment="1">
      <alignment horizontal="right" vertical="center" wrapText="1"/>
    </xf>
    <xf numFmtId="0" fontId="29" fillId="3" borderId="1" xfId="5" applyFont="1" applyFill="1" applyBorder="1" applyAlignment="1">
      <alignment horizontal="left" vertical="center" wrapText="1"/>
    </xf>
    <xf numFmtId="0" fontId="30" fillId="3" borderId="0" xfId="5" applyFont="1" applyFill="1" applyBorder="1" applyAlignment="1">
      <alignment horizontal="left" vertical="center"/>
    </xf>
    <xf numFmtId="0" fontId="29" fillId="3" borderId="2" xfId="5" applyFont="1" applyFill="1" applyBorder="1" applyAlignment="1">
      <alignment horizontal="left" vertical="center" wrapText="1"/>
    </xf>
    <xf numFmtId="0" fontId="30" fillId="3" borderId="0" xfId="5" applyFont="1" applyFill="1" applyBorder="1" applyAlignment="1">
      <alignment horizontal="right" vertical="center"/>
    </xf>
    <xf numFmtId="0" fontId="3" fillId="3" borderId="0" xfId="5" applyFont="1" applyFill="1" applyBorder="1" applyAlignment="1">
      <alignment horizontal="right" vertical="center"/>
    </xf>
    <xf numFmtId="0" fontId="4" fillId="3" borderId="0" xfId="0" applyFont="1" applyFill="1" applyBorder="1" applyAlignment="1">
      <alignment horizontal="left" vertical="center"/>
    </xf>
    <xf numFmtId="0" fontId="4" fillId="3" borderId="0" xfId="0" applyFont="1" applyFill="1" applyBorder="1" applyAlignment="1">
      <alignment vertical="center"/>
    </xf>
    <xf numFmtId="0" fontId="4" fillId="3" borderId="0" xfId="0" applyFont="1" applyFill="1" applyBorder="1" applyAlignment="1">
      <alignment vertical="center" wrapText="1"/>
    </xf>
    <xf numFmtId="0" fontId="4" fillId="3" borderId="4" xfId="0" applyFont="1" applyFill="1" applyBorder="1" applyAlignment="1">
      <alignment vertical="center" wrapText="1"/>
    </xf>
    <xf numFmtId="0" fontId="4" fillId="3" borderId="0" xfId="4" applyFont="1" applyFill="1" applyBorder="1" applyAlignment="1">
      <alignment vertical="center" wrapText="1"/>
    </xf>
    <xf numFmtId="0" fontId="4" fillId="3" borderId="4" xfId="0" applyFont="1" applyFill="1" applyBorder="1" applyAlignment="1">
      <alignment horizontal="left" vertical="center" wrapText="1"/>
    </xf>
    <xf numFmtId="0" fontId="14" fillId="3" borderId="2" xfId="0" applyFont="1" applyFill="1" applyBorder="1" applyAlignment="1">
      <alignment horizontal="center" vertical="center" wrapText="1"/>
    </xf>
    <xf numFmtId="0" fontId="14" fillId="3" borderId="2" xfId="0" applyFont="1" applyFill="1" applyBorder="1" applyAlignment="1">
      <alignment horizontal="center" vertical="center"/>
    </xf>
    <xf numFmtId="4" fontId="14" fillId="3" borderId="2" xfId="0" applyNumberFormat="1" applyFont="1" applyFill="1" applyBorder="1" applyAlignment="1">
      <alignment horizontal="center" vertical="center"/>
    </xf>
    <xf numFmtId="0" fontId="14" fillId="3" borderId="1" xfId="0" applyFont="1" applyFill="1" applyBorder="1" applyAlignment="1">
      <alignment horizontal="right" vertical="center" wrapText="1"/>
    </xf>
    <xf numFmtId="0" fontId="14" fillId="3" borderId="1" xfId="0" applyFont="1" applyFill="1" applyBorder="1" applyAlignment="1">
      <alignment horizontal="right" vertical="center"/>
    </xf>
    <xf numFmtId="0" fontId="15" fillId="3" borderId="1" xfId="0" applyFont="1" applyFill="1" applyBorder="1" applyAlignment="1">
      <alignment horizontal="left" vertical="center" wrapText="1"/>
    </xf>
    <xf numFmtId="166" fontId="15" fillId="3" borderId="1" xfId="0" applyNumberFormat="1" applyFont="1" applyFill="1" applyBorder="1" applyAlignment="1">
      <alignment horizontal="right" vertical="center" wrapText="1"/>
    </xf>
    <xf numFmtId="0" fontId="30" fillId="3" borderId="0" xfId="0" applyFont="1" applyFill="1" applyBorder="1" applyAlignment="1">
      <alignment horizontal="left" vertical="center"/>
    </xf>
    <xf numFmtId="4" fontId="21" fillId="3" borderId="0" xfId="5" applyNumberFormat="1" applyFont="1" applyFill="1" applyBorder="1" applyAlignment="1">
      <alignment horizontal="right" vertical="center" wrapText="1"/>
    </xf>
    <xf numFmtId="0" fontId="21" fillId="3" borderId="0" xfId="5" applyFont="1" applyFill="1" applyBorder="1" applyAlignment="1">
      <alignment horizontal="center" vertical="center" wrapText="1"/>
    </xf>
    <xf numFmtId="165" fontId="27" fillId="3" borderId="4" xfId="12" applyFont="1" applyFill="1" applyBorder="1" applyAlignment="1">
      <alignment horizontal="right" vertical="center" wrapText="1"/>
    </xf>
    <xf numFmtId="165" fontId="28" fillId="3" borderId="4" xfId="12" applyFont="1" applyFill="1" applyBorder="1" applyAlignment="1">
      <alignment horizontal="right" vertical="center" wrapText="1"/>
    </xf>
    <xf numFmtId="0" fontId="5" fillId="2" borderId="3" xfId="0" applyFont="1" applyFill="1" applyBorder="1" applyAlignment="1">
      <alignment horizontal="center" vertical="center"/>
    </xf>
    <xf numFmtId="0" fontId="15" fillId="3" borderId="0" xfId="0" applyFont="1" applyFill="1" applyBorder="1" applyAlignment="1" applyProtection="1">
      <alignment horizontal="left" vertical="center" wrapText="1"/>
      <protection locked="0"/>
    </xf>
    <xf numFmtId="4" fontId="15" fillId="3" borderId="0" xfId="0" applyNumberFormat="1" applyFont="1" applyFill="1" applyBorder="1" applyAlignment="1" applyProtection="1">
      <alignment horizontal="right" vertical="center" wrapText="1"/>
      <protection locked="0"/>
    </xf>
    <xf numFmtId="166" fontId="15" fillId="3" borderId="0" xfId="0" applyNumberFormat="1" applyFont="1" applyFill="1" applyBorder="1" applyAlignment="1" applyProtection="1">
      <alignment horizontal="right" vertical="center" wrapText="1"/>
      <protection locked="0"/>
    </xf>
    <xf numFmtId="0" fontId="0" fillId="0" borderId="0" xfId="0" applyProtection="1">
      <protection locked="0"/>
    </xf>
    <xf numFmtId="0" fontId="15" fillId="3" borderId="2" xfId="0" applyFont="1" applyFill="1" applyBorder="1" applyAlignment="1" applyProtection="1">
      <alignment horizontal="left" vertical="center" wrapText="1"/>
      <protection locked="0"/>
    </xf>
    <xf numFmtId="4" fontId="15" fillId="3" borderId="2" xfId="0" applyNumberFormat="1" applyFont="1" applyFill="1" applyBorder="1" applyAlignment="1" applyProtection="1">
      <alignment horizontal="right" vertical="center" wrapText="1"/>
      <protection locked="0"/>
    </xf>
    <xf numFmtId="166" fontId="15" fillId="3" borderId="2" xfId="0" applyNumberFormat="1" applyFont="1" applyFill="1" applyBorder="1" applyAlignment="1" applyProtection="1">
      <alignment horizontal="right" vertical="center" wrapText="1"/>
      <protection locked="0"/>
    </xf>
    <xf numFmtId="0" fontId="14" fillId="3" borderId="2" xfId="0" applyFont="1" applyFill="1" applyBorder="1" applyAlignment="1" applyProtection="1">
      <alignment horizontal="center" vertical="center"/>
    </xf>
    <xf numFmtId="165" fontId="15" fillId="3" borderId="0" xfId="12" applyFont="1" applyFill="1" applyBorder="1" applyAlignment="1" applyProtection="1">
      <alignment horizontal="right" vertical="center" wrapText="1"/>
    </xf>
    <xf numFmtId="165" fontId="15" fillId="3" borderId="2" xfId="12" applyFont="1" applyFill="1" applyBorder="1" applyAlignment="1" applyProtection="1">
      <alignment horizontal="right" vertical="center" wrapText="1"/>
    </xf>
    <xf numFmtId="165" fontId="14" fillId="3" borderId="1" xfId="12" applyFont="1" applyFill="1" applyBorder="1" applyAlignment="1" applyProtection="1">
      <alignment horizontal="right" vertical="center" wrapText="1"/>
    </xf>
    <xf numFmtId="165" fontId="4" fillId="3" borderId="5" xfId="12" applyFont="1" applyFill="1" applyBorder="1" applyAlignment="1" applyProtection="1">
      <alignment horizontal="right" vertical="center"/>
      <protection locked="0"/>
    </xf>
    <xf numFmtId="165" fontId="4" fillId="3" borderId="0" xfId="12" applyFont="1" applyFill="1" applyBorder="1" applyAlignment="1" applyProtection="1">
      <alignment horizontal="right" vertical="center"/>
      <protection locked="0"/>
    </xf>
    <xf numFmtId="17" fontId="21" fillId="3" borderId="1" xfId="0" applyNumberFormat="1" applyFont="1" applyFill="1" applyBorder="1" applyAlignment="1">
      <alignment horizontal="left" vertical="center" wrapText="1"/>
    </xf>
    <xf numFmtId="167" fontId="21" fillId="3" borderId="1" xfId="12" applyNumberFormat="1" applyFont="1" applyFill="1" applyBorder="1" applyAlignment="1">
      <alignment horizontal="right" vertical="center" wrapText="1"/>
    </xf>
    <xf numFmtId="0" fontId="33" fillId="3" borderId="0" xfId="5" applyFont="1" applyFill="1" applyBorder="1" applyAlignment="1">
      <alignment horizontal="center"/>
    </xf>
    <xf numFmtId="0" fontId="34" fillId="3" borderId="0" xfId="5" applyFont="1" applyFill="1" applyAlignment="1" applyProtection="1">
      <alignment horizontal="center" vertical="center"/>
      <protection locked="0"/>
    </xf>
    <xf numFmtId="0" fontId="24" fillId="2" borderId="0" xfId="0" applyFont="1" applyFill="1" applyAlignment="1" applyProtection="1">
      <alignment horizontal="center"/>
      <protection locked="0"/>
    </xf>
    <xf numFmtId="0" fontId="35" fillId="3" borderId="0" xfId="5" applyFont="1" applyFill="1" applyAlignment="1">
      <alignment horizontal="center"/>
    </xf>
    <xf numFmtId="0" fontId="4" fillId="3" borderId="0" xfId="0" applyFont="1" applyFill="1" applyBorder="1" applyAlignment="1" applyProtection="1">
      <alignment horizontal="left" vertical="center" wrapText="1"/>
      <protection locked="0"/>
    </xf>
    <xf numFmtId="0" fontId="2" fillId="3" borderId="0" xfId="0" applyFont="1" applyFill="1" applyAlignment="1">
      <alignment horizontal="left" vertical="center"/>
    </xf>
    <xf numFmtId="0" fontId="4" fillId="3" borderId="0" xfId="0" applyFont="1" applyFill="1" applyBorder="1" applyAlignment="1" applyProtection="1">
      <alignment horizontal="center" vertical="center" wrapText="1"/>
      <protection locked="0"/>
    </xf>
    <xf numFmtId="17" fontId="21" fillId="3" borderId="1" xfId="0" applyNumberFormat="1" applyFont="1" applyFill="1" applyBorder="1" applyAlignment="1">
      <alignment horizontal="center" vertical="center" wrapText="1"/>
    </xf>
    <xf numFmtId="0" fontId="2" fillId="3" borderId="0" xfId="0" applyFont="1" applyFill="1" applyAlignment="1">
      <alignment horizontal="center" vertical="center"/>
    </xf>
    <xf numFmtId="0" fontId="21" fillId="3" borderId="2" xfId="0" applyFont="1" applyFill="1" applyBorder="1" applyAlignment="1" applyProtection="1">
      <alignment horizontal="left" vertical="center" wrapText="1"/>
    </xf>
    <xf numFmtId="4" fontId="21" fillId="3" borderId="1" xfId="0" applyNumberFormat="1" applyFont="1" applyFill="1" applyBorder="1" applyAlignment="1" applyProtection="1">
      <alignment horizontal="center" vertical="center"/>
    </xf>
    <xf numFmtId="0" fontId="21" fillId="3" borderId="0" xfId="0" applyFont="1" applyFill="1" applyBorder="1" applyAlignment="1" applyProtection="1">
      <alignment horizontal="left" vertical="center" wrapText="1"/>
    </xf>
    <xf numFmtId="165" fontId="4" fillId="3" borderId="6" xfId="12" applyFont="1" applyFill="1" applyBorder="1" applyAlignment="1" applyProtection="1">
      <alignment horizontal="center" vertical="center"/>
    </xf>
    <xf numFmtId="0" fontId="4" fillId="3" borderId="3" xfId="0" applyFont="1" applyFill="1" applyBorder="1" applyAlignment="1" applyProtection="1">
      <alignment vertical="center"/>
    </xf>
    <xf numFmtId="0" fontId="21" fillId="3" borderId="3" xfId="0" applyFont="1" applyFill="1" applyBorder="1" applyAlignment="1" applyProtection="1">
      <alignment horizontal="right" vertical="center" wrapText="1"/>
    </xf>
    <xf numFmtId="165" fontId="21" fillId="3" borderId="3" xfId="12" applyFont="1" applyFill="1" applyBorder="1" applyAlignment="1" applyProtection="1">
      <alignment horizontal="right" vertical="center"/>
    </xf>
    <xf numFmtId="0" fontId="4" fillId="3" borderId="7" xfId="0" applyFont="1" applyFill="1" applyBorder="1" applyAlignment="1" applyProtection="1">
      <alignment vertical="center"/>
    </xf>
    <xf numFmtId="165" fontId="21" fillId="3" borderId="7" xfId="12" applyFont="1" applyFill="1" applyBorder="1" applyAlignment="1" applyProtection="1">
      <alignment horizontal="right" vertical="center"/>
    </xf>
    <xf numFmtId="0" fontId="21" fillId="3" borderId="1" xfId="0" applyFont="1" applyFill="1" applyBorder="1" applyAlignment="1" applyProtection="1">
      <alignment vertical="center" wrapText="1"/>
    </xf>
    <xf numFmtId="165" fontId="21" fillId="3" borderId="1" xfId="12" applyFont="1" applyFill="1" applyBorder="1" applyAlignment="1" applyProtection="1">
      <alignment horizontal="right" vertical="center"/>
    </xf>
    <xf numFmtId="0" fontId="4" fillId="3" borderId="2" xfId="0" applyFont="1" applyFill="1" applyBorder="1" applyAlignment="1" applyProtection="1">
      <alignment vertical="center"/>
    </xf>
    <xf numFmtId="4" fontId="21" fillId="3" borderId="2" xfId="0" applyNumberFormat="1" applyFont="1" applyFill="1" applyBorder="1" applyAlignment="1" applyProtection="1">
      <alignment horizontal="right" vertical="center"/>
    </xf>
    <xf numFmtId="0" fontId="21" fillId="3" borderId="2" xfId="0" applyFont="1" applyFill="1" applyBorder="1" applyAlignment="1" applyProtection="1">
      <alignment horizontal="left" vertical="center"/>
    </xf>
    <xf numFmtId="0" fontId="21" fillId="3" borderId="0" xfId="0" applyFont="1" applyFill="1" applyBorder="1" applyAlignment="1" applyProtection="1">
      <alignment vertical="center" wrapText="1"/>
    </xf>
    <xf numFmtId="0" fontId="21" fillId="3" borderId="6" xfId="0" applyFont="1" applyFill="1" applyBorder="1" applyAlignment="1" applyProtection="1">
      <alignment horizontal="center" vertical="center"/>
    </xf>
    <xf numFmtId="0" fontId="21" fillId="3" borderId="0" xfId="0" applyFont="1" applyFill="1" applyBorder="1" applyAlignment="1" applyProtection="1">
      <alignment vertical="center"/>
    </xf>
    <xf numFmtId="0" fontId="31" fillId="3" borderId="0" xfId="0" applyFont="1" applyFill="1" applyBorder="1" applyAlignment="1" applyProtection="1">
      <alignment vertical="center" wrapText="1"/>
    </xf>
    <xf numFmtId="165" fontId="4" fillId="3" borderId="0" xfId="12" applyFont="1" applyFill="1" applyBorder="1" applyAlignment="1" applyProtection="1">
      <alignment horizontal="center" vertical="center"/>
    </xf>
    <xf numFmtId="165" fontId="4" fillId="3" borderId="8" xfId="12" applyFont="1" applyFill="1" applyBorder="1" applyAlignment="1" applyProtection="1">
      <alignment horizontal="center" vertical="center"/>
    </xf>
    <xf numFmtId="0" fontId="21" fillId="3" borderId="2" xfId="0" applyFont="1" applyFill="1" applyBorder="1" applyAlignment="1" applyProtection="1">
      <alignment horizontal="right" vertical="center" wrapText="1"/>
    </xf>
    <xf numFmtId="165" fontId="21" fillId="3" borderId="2" xfId="12" applyFont="1" applyFill="1" applyBorder="1" applyAlignment="1" applyProtection="1">
      <alignment horizontal="right" vertical="center"/>
    </xf>
    <xf numFmtId="0" fontId="21" fillId="3" borderId="2" xfId="0" applyFont="1" applyFill="1" applyBorder="1" applyAlignment="1" applyProtection="1">
      <alignment vertical="center"/>
    </xf>
    <xf numFmtId="165" fontId="21" fillId="3" borderId="1" xfId="12" applyFont="1" applyFill="1" applyBorder="1" applyAlignment="1" applyProtection="1">
      <alignment horizontal="center" vertical="center"/>
    </xf>
    <xf numFmtId="0" fontId="25" fillId="3" borderId="1" xfId="0" applyFont="1" applyFill="1" applyBorder="1" applyAlignment="1" applyProtection="1">
      <alignment horizontal="center" vertical="center"/>
    </xf>
    <xf numFmtId="0" fontId="4" fillId="3" borderId="0" xfId="0" applyFont="1" applyFill="1" applyBorder="1" applyAlignment="1" applyProtection="1">
      <alignment vertical="center" wrapText="1"/>
      <protection locked="0"/>
    </xf>
    <xf numFmtId="165" fontId="4" fillId="3" borderId="0" xfId="12" applyFont="1" applyFill="1" applyBorder="1" applyAlignment="1" applyProtection="1">
      <alignment horizontal="right" vertical="center" wrapText="1"/>
      <protection locked="0"/>
    </xf>
    <xf numFmtId="1" fontId="4" fillId="3" borderId="0" xfId="0" applyNumberFormat="1" applyFont="1" applyFill="1" applyBorder="1" applyAlignment="1" applyProtection="1">
      <alignment horizontal="left" vertical="center" wrapText="1"/>
    </xf>
    <xf numFmtId="0" fontId="2" fillId="3" borderId="0" xfId="0" applyFont="1" applyFill="1" applyAlignment="1" applyProtection="1">
      <alignment vertical="center"/>
      <protection locked="0"/>
    </xf>
    <xf numFmtId="0" fontId="2" fillId="3" borderId="0" xfId="0" applyFont="1" applyFill="1" applyAlignment="1" applyProtection="1">
      <alignment horizontal="center" vertical="center"/>
      <protection locked="0"/>
    </xf>
    <xf numFmtId="4" fontId="2" fillId="3" borderId="0" xfId="0" applyNumberFormat="1" applyFont="1" applyFill="1" applyAlignment="1" applyProtection="1">
      <alignment vertical="center"/>
      <protection locked="0"/>
    </xf>
    <xf numFmtId="0" fontId="37" fillId="3" borderId="0" xfId="0" applyFont="1" applyFill="1" applyAlignment="1" applyProtection="1">
      <alignment vertical="center"/>
      <protection locked="0"/>
    </xf>
    <xf numFmtId="165" fontId="2" fillId="3" borderId="9" xfId="12" applyFont="1" applyFill="1" applyBorder="1" applyAlignment="1" applyProtection="1">
      <alignment horizontal="right" vertical="center"/>
      <protection locked="0"/>
    </xf>
    <xf numFmtId="165" fontId="2" fillId="3" borderId="10" xfId="12" applyFont="1" applyFill="1" applyBorder="1" applyAlignment="1" applyProtection="1">
      <alignment horizontal="right" vertical="center"/>
      <protection locked="0"/>
    </xf>
    <xf numFmtId="0" fontId="25" fillId="3" borderId="0" xfId="0" applyFont="1" applyFill="1" applyAlignment="1" applyProtection="1">
      <alignment horizontal="left" vertical="center"/>
    </xf>
    <xf numFmtId="10" fontId="21" fillId="3" borderId="1" xfId="10" applyNumberFormat="1" applyFont="1" applyFill="1" applyBorder="1" applyAlignment="1">
      <alignment horizontal="right" vertical="center" wrapText="1"/>
    </xf>
    <xf numFmtId="10" fontId="21" fillId="3" borderId="7" xfId="10" applyNumberFormat="1" applyFont="1" applyFill="1" applyBorder="1" applyAlignment="1" applyProtection="1">
      <alignment horizontal="right" vertical="center"/>
    </xf>
    <xf numFmtId="165" fontId="4" fillId="3" borderId="3" xfId="12" applyFont="1" applyFill="1" applyBorder="1" applyAlignment="1" applyProtection="1">
      <alignment horizontal="right" vertical="center"/>
    </xf>
    <xf numFmtId="0" fontId="14" fillId="3" borderId="1" xfId="0" applyFont="1" applyFill="1" applyBorder="1" applyAlignment="1">
      <alignment horizontal="center" vertical="center" wrapText="1"/>
    </xf>
    <xf numFmtId="0" fontId="15" fillId="3" borderId="0" xfId="0" applyFont="1" applyFill="1" applyBorder="1" applyAlignment="1" applyProtection="1">
      <alignment horizontal="right" vertical="center" wrapText="1"/>
      <protection locked="0"/>
    </xf>
    <xf numFmtId="0" fontId="0" fillId="0" borderId="0" xfId="0" applyAlignment="1">
      <alignment horizontal="right"/>
    </xf>
    <xf numFmtId="165" fontId="4" fillId="3" borderId="0" xfId="12" applyFont="1" applyFill="1" applyBorder="1" applyAlignment="1" applyProtection="1">
      <alignment horizontal="center" vertical="center" wrapText="1"/>
      <protection locked="0"/>
    </xf>
    <xf numFmtId="165" fontId="4" fillId="3" borderId="6" xfId="12" applyFont="1" applyFill="1" applyBorder="1" applyAlignment="1" applyProtection="1">
      <alignment horizontal="center" vertical="center" wrapText="1"/>
      <protection locked="0"/>
    </xf>
    <xf numFmtId="4" fontId="21" fillId="3" borderId="1" xfId="0" applyNumberFormat="1" applyFont="1" applyFill="1" applyBorder="1" applyAlignment="1" applyProtection="1">
      <alignment horizontal="right" vertical="center"/>
      <protection locked="0"/>
    </xf>
    <xf numFmtId="4" fontId="21" fillId="3" borderId="1" xfId="0" applyNumberFormat="1" applyFont="1" applyFill="1" applyBorder="1" applyAlignment="1">
      <alignment horizontal="right" vertical="center"/>
    </xf>
    <xf numFmtId="0" fontId="21" fillId="3" borderId="1" xfId="5" applyFont="1" applyFill="1" applyBorder="1" applyAlignment="1">
      <alignment horizontal="left" vertical="center" wrapText="1"/>
    </xf>
    <xf numFmtId="0" fontId="21" fillId="3" borderId="2" xfId="0" applyFont="1" applyFill="1" applyBorder="1" applyAlignment="1" applyProtection="1">
      <alignment vertical="center" wrapText="1"/>
    </xf>
    <xf numFmtId="0" fontId="21" fillId="3" borderId="1" xfId="0" applyFont="1" applyFill="1" applyBorder="1" applyAlignment="1" applyProtection="1">
      <alignment horizontal="left" vertical="center" wrapText="1"/>
    </xf>
    <xf numFmtId="0" fontId="21" fillId="3" borderId="2" xfId="5" applyFont="1" applyFill="1" applyBorder="1" applyAlignment="1">
      <alignment horizontal="left" vertical="center"/>
    </xf>
    <xf numFmtId="0" fontId="21" fillId="3" borderId="2" xfId="5" applyFont="1" applyFill="1" applyBorder="1" applyAlignment="1">
      <alignment horizontal="right" vertical="center" wrapText="1"/>
    </xf>
    <xf numFmtId="10" fontId="21" fillId="3" borderId="1" xfId="10" applyNumberFormat="1" applyFont="1" applyFill="1" applyBorder="1" applyAlignment="1" applyProtection="1">
      <alignment horizontal="right" vertical="center"/>
      <protection locked="0"/>
    </xf>
    <xf numFmtId="10" fontId="21" fillId="3" borderId="1" xfId="10" applyNumberFormat="1" applyFont="1" applyFill="1" applyBorder="1" applyAlignment="1" applyProtection="1">
      <alignment horizontal="right" vertical="center"/>
    </xf>
    <xf numFmtId="10" fontId="21" fillId="3" borderId="1" xfId="10" applyNumberFormat="1" applyFont="1" applyFill="1" applyBorder="1" applyAlignment="1" applyProtection="1">
      <alignment horizontal="center" vertical="center"/>
    </xf>
    <xf numFmtId="10" fontId="4" fillId="3" borderId="6" xfId="10" applyNumberFormat="1" applyFont="1" applyFill="1" applyBorder="1" applyAlignment="1" applyProtection="1">
      <alignment horizontal="center" vertical="center"/>
    </xf>
    <xf numFmtId="10" fontId="21" fillId="3" borderId="2" xfId="10" applyNumberFormat="1" applyFont="1" applyFill="1" applyBorder="1" applyAlignment="1" applyProtection="1">
      <alignment horizontal="right" vertical="center"/>
    </xf>
    <xf numFmtId="10" fontId="21" fillId="3" borderId="6" xfId="10" applyNumberFormat="1" applyFont="1" applyFill="1" applyBorder="1" applyAlignment="1" applyProtection="1">
      <alignment horizontal="center" vertical="center"/>
    </xf>
    <xf numFmtId="10" fontId="4" fillId="3" borderId="0" xfId="10" applyNumberFormat="1" applyFont="1" applyFill="1" applyBorder="1" applyAlignment="1" applyProtection="1">
      <alignment horizontal="center" vertical="center"/>
    </xf>
    <xf numFmtId="10" fontId="21" fillId="3" borderId="3" xfId="10" applyNumberFormat="1" applyFont="1" applyFill="1" applyBorder="1" applyAlignment="1" applyProtection="1">
      <alignment horizontal="right" vertical="center"/>
    </xf>
    <xf numFmtId="10" fontId="4" fillId="3" borderId="8" xfId="10" applyNumberFormat="1" applyFont="1" applyFill="1" applyBorder="1" applyAlignment="1" applyProtection="1">
      <alignment horizontal="center" vertical="center"/>
    </xf>
    <xf numFmtId="10" fontId="4" fillId="3" borderId="3" xfId="10" applyNumberFormat="1" applyFont="1" applyFill="1" applyBorder="1" applyAlignment="1" applyProtection="1">
      <alignment horizontal="right" vertical="center"/>
    </xf>
    <xf numFmtId="165" fontId="28" fillId="3" borderId="7" xfId="12" applyFont="1" applyFill="1" applyBorder="1" applyAlignment="1">
      <alignment horizontal="right" vertical="center" wrapText="1"/>
    </xf>
    <xf numFmtId="0" fontId="21" fillId="3" borderId="7" xfId="5" applyFont="1" applyFill="1" applyBorder="1" applyAlignment="1">
      <alignment horizontal="right" vertical="center" wrapText="1"/>
    </xf>
    <xf numFmtId="10" fontId="21" fillId="3" borderId="7" xfId="10" applyNumberFormat="1" applyFont="1" applyFill="1" applyBorder="1" applyAlignment="1">
      <alignment horizontal="right" vertical="center" wrapText="1"/>
    </xf>
    <xf numFmtId="10" fontId="21" fillId="3" borderId="0" xfId="10" applyNumberFormat="1" applyFont="1" applyFill="1" applyBorder="1" applyAlignment="1">
      <alignment horizontal="center" vertical="center" wrapText="1"/>
    </xf>
    <xf numFmtId="10" fontId="28" fillId="3" borderId="1" xfId="10" applyNumberFormat="1" applyFont="1" applyFill="1" applyBorder="1" applyAlignment="1">
      <alignment horizontal="right" vertical="center" wrapText="1"/>
    </xf>
    <xf numFmtId="10" fontId="28" fillId="3" borderId="2" xfId="10" applyNumberFormat="1" applyFont="1" applyFill="1" applyBorder="1" applyAlignment="1">
      <alignment horizontal="right" vertical="center" wrapText="1"/>
    </xf>
    <xf numFmtId="10" fontId="21" fillId="3" borderId="2" xfId="10" applyNumberFormat="1" applyFont="1" applyFill="1" applyBorder="1" applyAlignment="1">
      <alignment horizontal="right" vertical="center" wrapText="1"/>
    </xf>
    <xf numFmtId="10" fontId="3" fillId="3" borderId="0" xfId="10" applyNumberFormat="1" applyFont="1" applyFill="1" applyBorder="1" applyAlignment="1">
      <alignment horizontal="right" vertical="center"/>
    </xf>
    <xf numFmtId="10" fontId="28" fillId="3" borderId="3" xfId="10" applyNumberFormat="1" applyFont="1" applyFill="1" applyBorder="1" applyAlignment="1">
      <alignment horizontal="right" vertical="center" wrapText="1"/>
    </xf>
    <xf numFmtId="10" fontId="2" fillId="0" borderId="0" xfId="10" applyNumberFormat="1"/>
    <xf numFmtId="10" fontId="27" fillId="3" borderId="0" xfId="10" applyNumberFormat="1" applyFont="1" applyFill="1" applyBorder="1" applyAlignment="1">
      <alignment horizontal="right" vertical="center" wrapText="1"/>
    </xf>
    <xf numFmtId="10" fontId="27" fillId="3" borderId="4" xfId="10" applyNumberFormat="1" applyFont="1" applyFill="1" applyBorder="1" applyAlignment="1">
      <alignment horizontal="right" vertical="center" wrapText="1"/>
    </xf>
    <xf numFmtId="165" fontId="21" fillId="3" borderId="1" xfId="5" applyNumberFormat="1" applyFont="1" applyFill="1" applyBorder="1" applyAlignment="1">
      <alignment horizontal="right" vertical="center" wrapText="1"/>
    </xf>
    <xf numFmtId="165" fontId="27" fillId="3" borderId="1" xfId="12" applyFont="1" applyFill="1" applyBorder="1" applyAlignment="1">
      <alignment horizontal="right" vertical="center" wrapText="1"/>
    </xf>
    <xf numFmtId="165" fontId="21" fillId="3" borderId="0" xfId="12" applyFont="1" applyFill="1" applyBorder="1" applyAlignment="1" applyProtection="1">
      <alignment horizontal="right" vertical="center"/>
    </xf>
    <xf numFmtId="0" fontId="21" fillId="3" borderId="1" xfId="0" applyFont="1" applyFill="1" applyBorder="1" applyAlignment="1" applyProtection="1">
      <alignment horizontal="left" vertical="center"/>
    </xf>
    <xf numFmtId="167" fontId="21" fillId="3" borderId="1" xfId="12" applyNumberFormat="1" applyFont="1" applyFill="1" applyBorder="1" applyAlignment="1" applyProtection="1">
      <alignment horizontal="right" vertical="center" wrapText="1"/>
    </xf>
    <xf numFmtId="165" fontId="21" fillId="3" borderId="1" xfId="12" applyNumberFormat="1" applyFont="1" applyFill="1" applyBorder="1" applyAlignment="1" applyProtection="1">
      <alignment horizontal="right" vertical="center" wrapText="1"/>
    </xf>
    <xf numFmtId="0" fontId="2" fillId="3" borderId="0" xfId="0" applyFont="1" applyFill="1" applyBorder="1" applyAlignment="1" applyProtection="1">
      <alignment vertical="center"/>
    </xf>
    <xf numFmtId="165" fontId="4" fillId="3" borderId="0" xfId="12" applyFont="1" applyFill="1" applyBorder="1" applyAlignment="1" applyProtection="1">
      <alignment horizontal="right" vertical="center"/>
    </xf>
    <xf numFmtId="0" fontId="2" fillId="3" borderId="6" xfId="0" applyFont="1" applyFill="1" applyBorder="1" applyAlignment="1" applyProtection="1">
      <alignment horizontal="right" vertical="center"/>
    </xf>
    <xf numFmtId="0" fontId="2" fillId="3" borderId="0" xfId="0" applyFont="1" applyFill="1" applyBorder="1" applyAlignment="1" applyProtection="1">
      <alignment horizontal="right" vertical="center"/>
    </xf>
    <xf numFmtId="0" fontId="2" fillId="3" borderId="0" xfId="0" applyFont="1" applyFill="1" applyBorder="1" applyAlignment="1" applyProtection="1">
      <alignment horizontal="center" vertical="center"/>
    </xf>
    <xf numFmtId="0" fontId="2" fillId="3" borderId="0" xfId="0" applyFont="1" applyFill="1" applyBorder="1" applyAlignment="1" applyProtection="1">
      <alignment horizontal="left" vertical="center"/>
    </xf>
    <xf numFmtId="4" fontId="2" fillId="3" borderId="0" xfId="0" applyNumberFormat="1" applyFont="1" applyFill="1" applyBorder="1" applyAlignment="1" applyProtection="1">
      <alignment vertical="center"/>
    </xf>
    <xf numFmtId="165" fontId="4" fillId="3" borderId="1" xfId="12" applyFont="1" applyFill="1" applyBorder="1" applyAlignment="1" applyProtection="1">
      <alignment horizontal="right" vertical="center"/>
      <protection locked="0"/>
    </xf>
    <xf numFmtId="10" fontId="4" fillId="3" borderId="0" xfId="10" applyNumberFormat="1" applyFont="1" applyFill="1" applyBorder="1" applyAlignment="1" applyProtection="1">
      <alignment horizontal="right" vertical="center"/>
    </xf>
    <xf numFmtId="165" fontId="21" fillId="3" borderId="4" xfId="12" applyFont="1" applyFill="1" applyBorder="1" applyAlignment="1" applyProtection="1">
      <alignment horizontal="right" vertical="center"/>
    </xf>
    <xf numFmtId="0" fontId="21" fillId="3" borderId="1" xfId="0" applyFont="1" applyFill="1" applyBorder="1" applyAlignment="1" applyProtection="1">
      <alignment horizontal="center" vertical="center" wrapText="1"/>
    </xf>
    <xf numFmtId="9" fontId="7" fillId="3" borderId="1" xfId="0" applyNumberFormat="1" applyFont="1" applyFill="1" applyBorder="1" applyAlignment="1" applyProtection="1">
      <alignment vertical="center"/>
    </xf>
    <xf numFmtId="0" fontId="15" fillId="3" borderId="0" xfId="0" applyFont="1" applyFill="1" applyAlignment="1">
      <alignment vertical="center"/>
    </xf>
    <xf numFmtId="0" fontId="21" fillId="3" borderId="2" xfId="0" applyFont="1" applyFill="1" applyBorder="1" applyAlignment="1" applyProtection="1">
      <alignment horizontal="center" vertical="center" wrapText="1"/>
      <protection locked="0"/>
    </xf>
    <xf numFmtId="165" fontId="4" fillId="3" borderId="16" xfId="12" applyFont="1" applyFill="1" applyBorder="1" applyAlignment="1" applyProtection="1">
      <alignment horizontal="right" vertical="center"/>
      <protection locked="0"/>
    </xf>
    <xf numFmtId="0" fontId="21" fillId="3" borderId="1" xfId="0" applyFont="1" applyFill="1" applyBorder="1" applyAlignment="1" applyProtection="1">
      <alignment horizontal="center" vertical="center" wrapText="1"/>
    </xf>
    <xf numFmtId="0" fontId="21" fillId="3" borderId="2" xfId="0" applyFont="1" applyFill="1" applyBorder="1" applyAlignment="1">
      <alignment horizontal="center" vertical="center" wrapText="1"/>
    </xf>
    <xf numFmtId="165" fontId="4" fillId="3" borderId="15" xfId="12" applyFont="1" applyFill="1" applyBorder="1" applyAlignment="1" applyProtection="1">
      <alignment horizontal="center" vertical="center" wrapText="1"/>
    </xf>
    <xf numFmtId="165" fontId="21" fillId="3" borderId="12" xfId="12" applyNumberFormat="1" applyFont="1" applyFill="1" applyBorder="1" applyAlignment="1" applyProtection="1">
      <alignment horizontal="right" vertical="center" wrapText="1"/>
    </xf>
    <xf numFmtId="0" fontId="21" fillId="3" borderId="30" xfId="0" applyFont="1" applyFill="1" applyBorder="1" applyAlignment="1">
      <alignment horizontal="center" vertical="center" wrapText="1"/>
    </xf>
    <xf numFmtId="0" fontId="21" fillId="3" borderId="28" xfId="0" applyFont="1" applyFill="1" applyBorder="1" applyAlignment="1">
      <alignment horizontal="center" vertical="center" wrapText="1"/>
    </xf>
    <xf numFmtId="165" fontId="4" fillId="3" borderId="17" xfId="12" applyFont="1" applyFill="1" applyBorder="1" applyAlignment="1" applyProtection="1">
      <alignment horizontal="right" vertical="center" wrapText="1"/>
      <protection locked="0"/>
    </xf>
    <xf numFmtId="165" fontId="21" fillId="3" borderId="15" xfId="12" applyFont="1" applyFill="1" applyBorder="1" applyAlignment="1" applyProtection="1">
      <alignment horizontal="right" vertical="center" wrapText="1"/>
    </xf>
    <xf numFmtId="165" fontId="21" fillId="3" borderId="14" xfId="12" applyNumberFormat="1" applyFont="1" applyFill="1" applyBorder="1" applyAlignment="1" applyProtection="1">
      <alignment horizontal="right" vertical="center" wrapText="1"/>
    </xf>
    <xf numFmtId="9" fontId="7" fillId="3" borderId="0" xfId="0" applyNumberFormat="1" applyFont="1" applyFill="1" applyBorder="1" applyAlignment="1" applyProtection="1">
      <alignment vertical="center"/>
    </xf>
    <xf numFmtId="0" fontId="2" fillId="3" borderId="0" xfId="0" applyFont="1" applyFill="1" applyBorder="1" applyAlignment="1" applyProtection="1">
      <alignment vertical="center"/>
      <protection locked="0"/>
    </xf>
    <xf numFmtId="0" fontId="2" fillId="3" borderId="6" xfId="0" applyFont="1" applyFill="1" applyBorder="1" applyAlignment="1" applyProtection="1">
      <alignment vertical="center"/>
    </xf>
    <xf numFmtId="9" fontId="7" fillId="3" borderId="11" xfId="10" applyFont="1" applyFill="1" applyBorder="1" applyAlignment="1" applyProtection="1">
      <alignment horizontal="center" vertical="center"/>
      <protection locked="0"/>
    </xf>
    <xf numFmtId="9" fontId="7" fillId="3" borderId="11" xfId="10" applyFont="1" applyFill="1" applyBorder="1" applyAlignment="1" applyProtection="1">
      <alignment horizontal="center" vertical="center"/>
    </xf>
    <xf numFmtId="0" fontId="0" fillId="3" borderId="0" xfId="0" applyFill="1" applyAlignment="1">
      <alignment horizontal="center" vertical="center"/>
    </xf>
    <xf numFmtId="165" fontId="4" fillId="3" borderId="31" xfId="12" applyFont="1" applyFill="1" applyBorder="1" applyAlignment="1" applyProtection="1">
      <alignment horizontal="right" vertical="center"/>
      <protection locked="0"/>
    </xf>
    <xf numFmtId="0" fontId="0" fillId="3" borderId="0" xfId="0" applyFill="1" applyProtection="1">
      <protection locked="0"/>
    </xf>
    <xf numFmtId="0" fontId="0" fillId="3" borderId="0" xfId="0" applyFill="1" applyAlignment="1" applyProtection="1">
      <alignment horizontal="center" vertical="center"/>
      <protection locked="0"/>
    </xf>
    <xf numFmtId="4" fontId="21" fillId="3" borderId="12" xfId="5" applyNumberFormat="1" applyFont="1" applyFill="1" applyBorder="1" applyAlignment="1" applyProtection="1">
      <alignment horizontal="center" vertical="center" wrapText="1"/>
    </xf>
    <xf numFmtId="4" fontId="21" fillId="3" borderId="13" xfId="5" applyNumberFormat="1" applyFont="1" applyFill="1" applyBorder="1" applyAlignment="1" applyProtection="1">
      <alignment horizontal="center" vertical="center" wrapText="1"/>
    </xf>
    <xf numFmtId="4" fontId="21" fillId="3" borderId="14" xfId="5" applyNumberFormat="1" applyFont="1" applyFill="1" applyBorder="1" applyAlignment="1" applyProtection="1">
      <alignment horizontal="center" vertical="center" wrapText="1"/>
    </xf>
    <xf numFmtId="0" fontId="4" fillId="3" borderId="0" xfId="0" applyFont="1" applyFill="1" applyAlignment="1" applyProtection="1">
      <alignment horizontal="right" vertical="center"/>
    </xf>
    <xf numFmtId="0" fontId="4" fillId="3" borderId="0" xfId="0" applyFont="1" applyFill="1" applyAlignment="1" applyProtection="1">
      <alignment horizontal="left" vertical="center"/>
    </xf>
    <xf numFmtId="0" fontId="4" fillId="3" borderId="0" xfId="0" applyFont="1" applyFill="1" applyAlignment="1" applyProtection="1">
      <alignment horizontal="left" vertical="center" wrapText="1"/>
    </xf>
    <xf numFmtId="0" fontId="4" fillId="3" borderId="0" xfId="0" applyFont="1" applyFill="1" applyProtection="1"/>
    <xf numFmtId="0" fontId="4" fillId="3" borderId="15" xfId="0" applyFont="1" applyFill="1" applyBorder="1" applyAlignment="1" applyProtection="1">
      <alignment horizontal="right" vertical="center"/>
      <protection locked="0"/>
    </xf>
    <xf numFmtId="0" fontId="4" fillId="3" borderId="16" xfId="0" applyFont="1" applyFill="1" applyBorder="1" applyAlignment="1" applyProtection="1">
      <alignment horizontal="left" vertical="center" wrapText="1"/>
      <protection locked="0"/>
    </xf>
    <xf numFmtId="0" fontId="4" fillId="3" borderId="16" xfId="0" applyFont="1" applyFill="1" applyBorder="1" applyAlignment="1" applyProtection="1">
      <alignment horizontal="right" vertical="center"/>
      <protection locked="0"/>
    </xf>
    <xf numFmtId="0" fontId="4" fillId="3" borderId="17" xfId="0" applyFont="1" applyFill="1" applyBorder="1" applyAlignment="1" applyProtection="1">
      <alignment horizontal="left" vertical="center" wrapText="1"/>
      <protection locked="0"/>
    </xf>
    <xf numFmtId="0" fontId="4" fillId="3" borderId="28" xfId="0" applyFont="1" applyFill="1" applyBorder="1" applyAlignment="1" applyProtection="1">
      <alignment horizontal="right" vertical="center"/>
      <protection locked="0"/>
    </xf>
    <xf numFmtId="0" fontId="4" fillId="3" borderId="31" xfId="0" applyFont="1" applyFill="1" applyBorder="1" applyAlignment="1" applyProtection="1">
      <alignment horizontal="left" vertical="center" wrapText="1"/>
      <protection locked="0"/>
    </xf>
    <xf numFmtId="0" fontId="4" fillId="3" borderId="30" xfId="0" applyFont="1" applyFill="1" applyBorder="1" applyAlignment="1" applyProtection="1">
      <alignment horizontal="left" vertical="center" wrapText="1"/>
      <protection locked="0"/>
    </xf>
    <xf numFmtId="0" fontId="4" fillId="3" borderId="0" xfId="0" applyFont="1" applyFill="1" applyBorder="1" applyAlignment="1" applyProtection="1">
      <alignment horizontal="left" vertical="center"/>
      <protection locked="0"/>
    </xf>
    <xf numFmtId="0" fontId="2" fillId="3" borderId="1" xfId="0" applyFont="1" applyFill="1" applyBorder="1" applyAlignment="1" applyProtection="1">
      <alignment vertical="center"/>
    </xf>
    <xf numFmtId="0" fontId="2" fillId="3" borderId="0" xfId="0" applyFont="1" applyFill="1" applyBorder="1" applyAlignment="1" applyProtection="1">
      <alignment horizontal="center" vertical="center"/>
      <protection locked="0"/>
    </xf>
    <xf numFmtId="0" fontId="7" fillId="3" borderId="0" xfId="0" applyFont="1" applyFill="1" applyBorder="1" applyAlignment="1" applyProtection="1">
      <alignment horizontal="right" vertical="center"/>
    </xf>
    <xf numFmtId="0" fontId="25" fillId="3" borderId="0" xfId="0" applyFont="1" applyFill="1" applyAlignment="1" applyProtection="1">
      <alignment vertical="center"/>
      <protection locked="0"/>
    </xf>
    <xf numFmtId="0" fontId="7" fillId="3" borderId="0" xfId="0" applyFont="1" applyFill="1" applyAlignment="1" applyProtection="1">
      <alignment vertical="center"/>
      <protection locked="0"/>
    </xf>
    <xf numFmtId="0" fontId="26" fillId="2" borderId="0" xfId="5" applyFont="1" applyFill="1" applyAlignment="1" applyProtection="1">
      <alignment vertical="center"/>
      <protection locked="0"/>
    </xf>
    <xf numFmtId="4" fontId="26" fillId="2" borderId="0" xfId="5" applyNumberFormat="1" applyFont="1" applyFill="1" applyAlignment="1" applyProtection="1">
      <alignment vertical="center"/>
      <protection locked="0"/>
    </xf>
    <xf numFmtId="0" fontId="3" fillId="2" borderId="0" xfId="5" applyFont="1" applyFill="1" applyAlignment="1" applyProtection="1">
      <alignment vertical="center"/>
      <protection locked="0"/>
    </xf>
    <xf numFmtId="0" fontId="3" fillId="0" borderId="0" xfId="5" applyFont="1" applyAlignment="1" applyProtection="1">
      <alignment vertical="center"/>
      <protection locked="0"/>
    </xf>
    <xf numFmtId="4" fontId="3" fillId="0" borderId="0" xfId="5" applyNumberFormat="1" applyFont="1" applyAlignment="1" applyProtection="1">
      <alignment vertical="center"/>
      <protection locked="0"/>
    </xf>
    <xf numFmtId="0" fontId="6" fillId="0" borderId="0" xfId="5" applyFont="1" applyAlignment="1" applyProtection="1">
      <alignment horizontal="justify" vertical="center"/>
      <protection locked="0"/>
    </xf>
    <xf numFmtId="10" fontId="3" fillId="0" borderId="0" xfId="10" applyNumberFormat="1" applyFont="1" applyAlignment="1" applyProtection="1">
      <alignment vertical="center"/>
      <protection locked="0"/>
    </xf>
    <xf numFmtId="0" fontId="19" fillId="0" borderId="0" xfId="5" applyFont="1" applyAlignment="1" applyProtection="1">
      <alignment vertical="center"/>
      <protection locked="0"/>
    </xf>
    <xf numFmtId="10" fontId="4" fillId="3" borderId="1" xfId="10" applyNumberFormat="1" applyFont="1" applyFill="1" applyBorder="1" applyAlignment="1" applyProtection="1">
      <alignment horizontal="right" vertical="center"/>
    </xf>
    <xf numFmtId="0" fontId="21" fillId="3" borderId="1" xfId="0" applyFont="1" applyFill="1" applyBorder="1" applyAlignment="1">
      <alignment horizontal="left" vertical="center"/>
    </xf>
    <xf numFmtId="0" fontId="21" fillId="3" borderId="1" xfId="0" applyFont="1" applyFill="1" applyBorder="1" applyAlignment="1">
      <alignment horizontal="left" vertical="center" wrapText="1"/>
    </xf>
    <xf numFmtId="0" fontId="30" fillId="3" borderId="3" xfId="0" applyFont="1" applyFill="1" applyBorder="1" applyAlignment="1">
      <alignment horizontal="left" vertical="center"/>
    </xf>
    <xf numFmtId="0" fontId="30" fillId="3" borderId="7" xfId="5" applyFont="1" applyFill="1" applyBorder="1" applyAlignment="1">
      <alignment horizontal="left" vertical="center"/>
    </xf>
    <xf numFmtId="0" fontId="4" fillId="3" borderId="7" xfId="5" applyFont="1" applyFill="1" applyBorder="1" applyAlignment="1">
      <alignment horizontal="left" vertical="center" wrapText="1"/>
    </xf>
    <xf numFmtId="165" fontId="27" fillId="3" borderId="7" xfId="12" applyFont="1" applyFill="1" applyBorder="1" applyAlignment="1">
      <alignment horizontal="right" vertical="center" wrapText="1"/>
    </xf>
    <xf numFmtId="10" fontId="27" fillId="3" borderId="7" xfId="10" applyNumberFormat="1" applyFont="1" applyFill="1" applyBorder="1" applyAlignment="1">
      <alignment horizontal="right" vertical="center" wrapText="1"/>
    </xf>
    <xf numFmtId="0" fontId="4" fillId="3" borderId="0" xfId="0" applyFont="1" applyFill="1" applyBorder="1" applyAlignment="1" applyProtection="1">
      <alignment vertical="center"/>
      <protection locked="0"/>
    </xf>
    <xf numFmtId="0" fontId="4" fillId="3" borderId="0" xfId="6" applyFont="1" applyFill="1" applyBorder="1" applyAlignment="1" applyProtection="1">
      <alignment horizontal="left" vertical="center" wrapText="1"/>
      <protection locked="0"/>
    </xf>
    <xf numFmtId="0" fontId="4" fillId="3" borderId="0" xfId="4" applyFont="1" applyFill="1" applyBorder="1" applyAlignment="1" applyProtection="1">
      <alignment vertical="center" wrapText="1"/>
      <protection locked="0"/>
    </xf>
    <xf numFmtId="0" fontId="4" fillId="3" borderId="0" xfId="4" applyFont="1" applyFill="1" applyBorder="1" applyAlignment="1" applyProtection="1">
      <alignment horizontal="left" vertical="center" wrapText="1"/>
      <protection locked="0"/>
    </xf>
    <xf numFmtId="0" fontId="4" fillId="3" borderId="4" xfId="4" applyFont="1" applyFill="1" applyBorder="1" applyAlignment="1" applyProtection="1">
      <alignment horizontal="left" vertical="center" wrapText="1"/>
      <protection locked="0"/>
    </xf>
    <xf numFmtId="165" fontId="4" fillId="3" borderId="2" xfId="12" applyFont="1" applyFill="1" applyBorder="1" applyAlignment="1" applyProtection="1">
      <alignment horizontal="right" vertical="center"/>
      <protection locked="0"/>
    </xf>
    <xf numFmtId="0" fontId="0" fillId="3" borderId="0" xfId="0" applyFill="1" applyBorder="1"/>
    <xf numFmtId="4" fontId="0" fillId="3" borderId="0" xfId="0" applyNumberFormat="1" applyFill="1" applyBorder="1"/>
    <xf numFmtId="0" fontId="21" fillId="3" borderId="2" xfId="0" applyFont="1" applyFill="1" applyBorder="1" applyAlignment="1">
      <alignment horizontal="center" vertical="center" wrapText="1"/>
    </xf>
    <xf numFmtId="0" fontId="21" fillId="3" borderId="6" xfId="0" applyFont="1" applyFill="1" applyBorder="1" applyAlignment="1" applyProtection="1">
      <alignment horizontal="center" vertical="center" wrapText="1"/>
    </xf>
    <xf numFmtId="167" fontId="21" fillId="3" borderId="6" xfId="12" applyNumberFormat="1" applyFont="1" applyFill="1" applyBorder="1" applyAlignment="1" applyProtection="1">
      <alignment horizontal="right" vertical="center" wrapText="1"/>
    </xf>
    <xf numFmtId="165" fontId="21" fillId="3" borderId="6" xfId="12" applyNumberFormat="1" applyFont="1" applyFill="1" applyBorder="1" applyAlignment="1" applyProtection="1">
      <alignment horizontal="right" vertical="center" wrapText="1"/>
    </xf>
    <xf numFmtId="165" fontId="21" fillId="3" borderId="0" xfId="12" applyNumberFormat="1" applyFont="1" applyFill="1" applyBorder="1" applyAlignment="1" applyProtection="1">
      <alignment horizontal="right" vertical="center" wrapText="1"/>
    </xf>
    <xf numFmtId="165" fontId="4" fillId="3" borderId="16" xfId="12" applyFont="1" applyFill="1" applyBorder="1" applyAlignment="1" applyProtection="1">
      <alignment horizontal="right" vertical="center" wrapText="1"/>
      <protection locked="0"/>
    </xf>
    <xf numFmtId="165" fontId="21" fillId="3" borderId="13" xfId="12" applyNumberFormat="1" applyFont="1" applyFill="1" applyBorder="1" applyAlignment="1" applyProtection="1">
      <alignment horizontal="right" vertical="center" wrapText="1"/>
    </xf>
    <xf numFmtId="0" fontId="21" fillId="3" borderId="6" xfId="0" applyFont="1" applyFill="1" applyBorder="1" applyAlignment="1" applyProtection="1">
      <alignment horizontal="left" vertical="center"/>
    </xf>
    <xf numFmtId="165" fontId="21" fillId="3" borderId="17" xfId="12" applyFont="1" applyFill="1" applyBorder="1" applyAlignment="1" applyProtection="1">
      <alignment horizontal="right" vertical="center"/>
    </xf>
    <xf numFmtId="165" fontId="21" fillId="3" borderId="14" xfId="12" applyFont="1" applyFill="1" applyBorder="1" applyAlignment="1">
      <alignment horizontal="right" vertical="center" wrapText="1"/>
    </xf>
    <xf numFmtId="165" fontId="21" fillId="3" borderId="1" xfId="12" applyFont="1" applyFill="1" applyBorder="1" applyAlignment="1">
      <alignment horizontal="center" vertical="center" wrapText="1"/>
    </xf>
    <xf numFmtId="1" fontId="4" fillId="3" borderId="27" xfId="12" applyNumberFormat="1" applyFont="1" applyFill="1" applyBorder="1" applyAlignment="1" applyProtection="1">
      <alignment horizontal="center" vertical="center" wrapText="1"/>
      <protection locked="0"/>
    </xf>
    <xf numFmtId="1" fontId="4" fillId="3" borderId="15" xfId="12" applyNumberFormat="1" applyFont="1" applyFill="1" applyBorder="1" applyAlignment="1" applyProtection="1">
      <alignment horizontal="center" vertical="center" wrapText="1"/>
      <protection locked="0"/>
    </xf>
    <xf numFmtId="1" fontId="4" fillId="3" borderId="29" xfId="12" applyNumberFormat="1" applyFont="1" applyFill="1" applyBorder="1" applyAlignment="1" applyProtection="1">
      <alignment horizontal="center" vertical="center" wrapText="1"/>
      <protection locked="0"/>
    </xf>
    <xf numFmtId="1" fontId="4" fillId="3" borderId="17" xfId="12" applyNumberFormat="1" applyFont="1" applyFill="1" applyBorder="1" applyAlignment="1" applyProtection="1">
      <alignment horizontal="center" vertical="center" wrapText="1"/>
      <protection locked="0"/>
    </xf>
    <xf numFmtId="165" fontId="4" fillId="3" borderId="15" xfId="12" applyFont="1" applyFill="1" applyBorder="1" applyAlignment="1">
      <alignment horizontal="right" vertical="center" wrapText="1"/>
    </xf>
    <xf numFmtId="17" fontId="21" fillId="3" borderId="0" xfId="0" applyNumberFormat="1" applyFont="1" applyFill="1" applyBorder="1" applyAlignment="1">
      <alignment horizontal="left" vertical="center" wrapText="1"/>
    </xf>
    <xf numFmtId="167" fontId="21" fillId="3" borderId="0" xfId="12" applyNumberFormat="1" applyFont="1" applyFill="1" applyBorder="1" applyAlignment="1">
      <alignment horizontal="right" vertical="center" wrapText="1"/>
    </xf>
    <xf numFmtId="17" fontId="21" fillId="3" borderId="0" xfId="0" applyNumberFormat="1" applyFont="1" applyFill="1" applyBorder="1" applyAlignment="1">
      <alignment horizontal="center" vertical="center" wrapText="1"/>
    </xf>
    <xf numFmtId="165" fontId="21" fillId="3" borderId="0" xfId="12" applyFont="1" applyFill="1" applyBorder="1" applyAlignment="1">
      <alignment horizontal="right" vertical="center" wrapText="1"/>
    </xf>
    <xf numFmtId="165" fontId="21" fillId="3" borderId="0" xfId="12" applyFont="1" applyFill="1" applyBorder="1" applyAlignment="1">
      <alignment horizontal="center" vertical="center" wrapText="1"/>
    </xf>
    <xf numFmtId="0" fontId="4" fillId="3" borderId="8" xfId="12" applyNumberFormat="1" applyFont="1" applyFill="1" applyBorder="1" applyAlignment="1" applyProtection="1">
      <alignment horizontal="center" vertical="center"/>
    </xf>
    <xf numFmtId="10" fontId="2" fillId="3" borderId="0" xfId="10" applyNumberFormat="1" applyFont="1" applyFill="1" applyAlignment="1">
      <alignment vertical="center"/>
    </xf>
    <xf numFmtId="0" fontId="2" fillId="3" borderId="0" xfId="0" applyFont="1" applyFill="1" applyAlignment="1" applyProtection="1">
      <alignment vertical="center"/>
    </xf>
    <xf numFmtId="0" fontId="4" fillId="3" borderId="0" xfId="7" applyFont="1" applyFill="1" applyBorder="1" applyAlignment="1" applyProtection="1">
      <alignment horizontal="left" vertical="center" wrapText="1"/>
      <protection locked="0"/>
    </xf>
    <xf numFmtId="10" fontId="2" fillId="3" borderId="0" xfId="10" applyNumberFormat="1" applyFont="1" applyFill="1" applyAlignment="1" applyProtection="1">
      <alignment vertical="center"/>
    </xf>
    <xf numFmtId="10" fontId="2" fillId="3" borderId="0" xfId="10" applyNumberFormat="1" applyFont="1" applyFill="1" applyAlignment="1" applyProtection="1">
      <alignment vertical="center"/>
      <protection locked="0"/>
    </xf>
    <xf numFmtId="0" fontId="25" fillId="3" borderId="0" xfId="0" applyFont="1" applyFill="1" applyBorder="1" applyAlignment="1">
      <alignment vertical="center"/>
    </xf>
    <xf numFmtId="0" fontId="4" fillId="3" borderId="0" xfId="0" applyFont="1" applyFill="1" applyBorder="1" applyAlignment="1" applyProtection="1">
      <alignment horizontal="left" vertical="center" wrapText="1"/>
    </xf>
    <xf numFmtId="0" fontId="4" fillId="3" borderId="4" xfId="0" applyFont="1" applyFill="1" applyBorder="1" applyAlignment="1" applyProtection="1">
      <alignment vertical="center" wrapText="1"/>
    </xf>
    <xf numFmtId="0" fontId="25" fillId="3" borderId="0" xfId="0" applyFont="1" applyFill="1" applyBorder="1" applyAlignment="1">
      <alignment horizontal="center" vertical="center" wrapText="1"/>
    </xf>
    <xf numFmtId="0" fontId="2" fillId="3" borderId="0" xfId="0" applyFont="1" applyFill="1" applyAlignment="1" applyProtection="1">
      <alignment horizontal="left" vertical="center" wrapText="1"/>
      <protection locked="0"/>
    </xf>
    <xf numFmtId="0" fontId="7" fillId="3" borderId="12" xfId="0" applyFont="1" applyFill="1" applyBorder="1" applyAlignment="1" applyProtection="1">
      <alignment horizontal="center" vertical="center"/>
    </xf>
    <xf numFmtId="0" fontId="4" fillId="3" borderId="0" xfId="0" applyFont="1" applyFill="1" applyBorder="1" applyAlignment="1" applyProtection="1">
      <alignment horizontal="right" vertical="center"/>
    </xf>
    <xf numFmtId="1" fontId="4" fillId="3" borderId="30" xfId="12" applyNumberFormat="1" applyFont="1" applyFill="1" applyBorder="1" applyAlignment="1" applyProtection="1">
      <alignment horizontal="center" vertical="center" wrapText="1"/>
      <protection locked="0"/>
    </xf>
    <xf numFmtId="0" fontId="21" fillId="3" borderId="0" xfId="0" applyFont="1" applyFill="1" applyBorder="1" applyAlignment="1">
      <alignment horizontal="center" vertical="center" wrapText="1"/>
    </xf>
    <xf numFmtId="0" fontId="21" fillId="3" borderId="0" xfId="0" applyFont="1" applyFill="1" applyBorder="1" applyAlignment="1">
      <alignment horizontal="center" vertical="center"/>
    </xf>
    <xf numFmtId="10" fontId="4" fillId="3" borderId="35" xfId="0" applyNumberFormat="1" applyFont="1" applyFill="1" applyBorder="1" applyAlignment="1" applyProtection="1">
      <alignment horizontal="right" vertical="center"/>
      <protection locked="0"/>
    </xf>
    <xf numFmtId="10" fontId="4" fillId="3" borderId="34" xfId="0" applyNumberFormat="1" applyFont="1" applyFill="1" applyBorder="1" applyAlignment="1" applyProtection="1">
      <alignment horizontal="right" vertical="center"/>
      <protection locked="0"/>
    </xf>
    <xf numFmtId="10" fontId="4" fillId="3" borderId="33" xfId="0" applyNumberFormat="1" applyFont="1" applyFill="1" applyBorder="1" applyAlignment="1" applyProtection="1">
      <alignment horizontal="right" vertical="center"/>
      <protection locked="0"/>
    </xf>
    <xf numFmtId="0" fontId="21" fillId="3" borderId="2" xfId="0" applyFont="1" applyFill="1" applyBorder="1" applyAlignment="1" applyProtection="1">
      <alignment horizontal="center" vertical="center" wrapText="1"/>
    </xf>
    <xf numFmtId="0" fontId="25" fillId="3" borderId="0" xfId="0" applyFont="1" applyFill="1" applyBorder="1" applyAlignment="1">
      <alignment vertical="center" wrapText="1"/>
    </xf>
    <xf numFmtId="1" fontId="4" fillId="3" borderId="0" xfId="12" applyNumberFormat="1" applyFont="1" applyFill="1" applyBorder="1" applyAlignment="1" applyProtection="1">
      <alignment horizontal="center" vertical="center" wrapText="1"/>
      <protection locked="0"/>
    </xf>
    <xf numFmtId="165" fontId="4" fillId="3" borderId="17" xfId="12" applyFont="1" applyFill="1" applyBorder="1" applyAlignment="1" applyProtection="1">
      <alignment horizontal="right" vertical="center"/>
    </xf>
    <xf numFmtId="165" fontId="4" fillId="3" borderId="27" xfId="12" applyFont="1" applyFill="1" applyBorder="1" applyAlignment="1" applyProtection="1">
      <alignment horizontal="right" vertical="center" wrapText="1"/>
      <protection locked="0"/>
    </xf>
    <xf numFmtId="165" fontId="4" fillId="3" borderId="15" xfId="12" applyFont="1" applyFill="1" applyBorder="1" applyAlignment="1" applyProtection="1">
      <alignment horizontal="right" vertical="center" wrapText="1"/>
      <protection locked="0"/>
    </xf>
    <xf numFmtId="165" fontId="4" fillId="3" borderId="28" xfId="12" applyFont="1" applyFill="1" applyBorder="1" applyAlignment="1" applyProtection="1">
      <alignment horizontal="right" vertical="center" wrapText="1"/>
      <protection locked="0"/>
    </xf>
    <xf numFmtId="165" fontId="4" fillId="3" borderId="0" xfId="12" applyFont="1" applyFill="1" applyBorder="1" applyAlignment="1">
      <alignment horizontal="right" wrapText="1"/>
    </xf>
    <xf numFmtId="165" fontId="4" fillId="3" borderId="15" xfId="12" applyFont="1" applyFill="1" applyBorder="1" applyAlignment="1">
      <alignment horizontal="right" wrapText="1"/>
    </xf>
    <xf numFmtId="0" fontId="38" fillId="3" borderId="0" xfId="5" applyFont="1" applyFill="1" applyBorder="1" applyProtection="1">
      <protection locked="0"/>
    </xf>
    <xf numFmtId="0" fontId="8" fillId="3" borderId="0" xfId="5" applyFont="1" applyFill="1" applyBorder="1" applyProtection="1"/>
    <xf numFmtId="0" fontId="21" fillId="3" borderId="2" xfId="0" applyFont="1" applyFill="1" applyBorder="1" applyAlignment="1">
      <alignment horizontal="center" vertical="center" wrapText="1"/>
    </xf>
    <xf numFmtId="0" fontId="2" fillId="4" borderId="0" xfId="0" applyFont="1" applyFill="1" applyAlignment="1" applyProtection="1">
      <alignment vertical="center"/>
      <protection locked="0"/>
    </xf>
    <xf numFmtId="0" fontId="2" fillId="4" borderId="0" xfId="0" applyFont="1" applyFill="1" applyAlignment="1" applyProtection="1">
      <alignment vertical="center"/>
    </xf>
    <xf numFmtId="0" fontId="7" fillId="4" borderId="0" xfId="0" applyFont="1" applyFill="1" applyAlignment="1" applyProtection="1">
      <alignment vertical="center"/>
      <protection locked="0"/>
    </xf>
    <xf numFmtId="0" fontId="7" fillId="4" borderId="0" xfId="0" applyFont="1" applyFill="1" applyAlignment="1" applyProtection="1">
      <alignment vertical="center"/>
    </xf>
    <xf numFmtId="0" fontId="2" fillId="5" borderId="0" xfId="0" applyFont="1" applyFill="1" applyAlignment="1" applyProtection="1">
      <alignment vertical="center"/>
      <protection locked="0"/>
    </xf>
    <xf numFmtId="0" fontId="2" fillId="5" borderId="0" xfId="0" applyFont="1" applyFill="1" applyAlignment="1" applyProtection="1">
      <alignment vertical="center"/>
    </xf>
    <xf numFmtId="0" fontId="25" fillId="3" borderId="2" xfId="0" applyFont="1" applyFill="1" applyBorder="1" applyAlignment="1" applyProtection="1">
      <alignment horizontal="center" vertical="center"/>
    </xf>
    <xf numFmtId="0" fontId="25" fillId="3" borderId="2" xfId="0" applyFont="1" applyFill="1" applyBorder="1" applyAlignment="1" applyProtection="1">
      <alignment horizontal="left" vertical="center"/>
    </xf>
    <xf numFmtId="0" fontId="2" fillId="6" borderId="0" xfId="0" applyFont="1" applyFill="1" applyBorder="1" applyAlignment="1" applyProtection="1">
      <alignment vertical="center"/>
    </xf>
    <xf numFmtId="0" fontId="25" fillId="3" borderId="2" xfId="0" applyFont="1" applyFill="1" applyBorder="1" applyAlignment="1" applyProtection="1">
      <alignment horizontal="center" vertical="center"/>
    </xf>
    <xf numFmtId="0" fontId="25" fillId="3" borderId="0" xfId="0" applyFont="1" applyFill="1" applyBorder="1" applyAlignment="1" applyProtection="1">
      <alignment horizontal="center" vertical="center" wrapText="1"/>
    </xf>
    <xf numFmtId="165" fontId="21" fillId="3" borderId="12" xfId="12" applyFont="1" applyFill="1" applyBorder="1" applyAlignment="1">
      <alignment horizontal="right" vertical="center" wrapText="1"/>
    </xf>
    <xf numFmtId="0" fontId="25" fillId="3" borderId="2" xfId="0" applyFont="1" applyFill="1" applyBorder="1" applyAlignment="1">
      <alignment vertical="center" wrapText="1"/>
    </xf>
    <xf numFmtId="0" fontId="25" fillId="3" borderId="2" xfId="0" applyFont="1" applyFill="1" applyBorder="1" applyAlignment="1">
      <alignment horizontal="left" vertical="center"/>
    </xf>
    <xf numFmtId="0" fontId="25" fillId="3" borderId="0" xfId="0" applyFont="1" applyFill="1" applyBorder="1" applyAlignment="1">
      <alignment horizontal="center" vertical="center" wrapText="1"/>
    </xf>
    <xf numFmtId="0" fontId="2" fillId="3" borderId="0" xfId="0" applyFont="1" applyFill="1" applyAlignment="1" applyProtection="1">
      <alignment horizontal="left" vertical="center" wrapText="1"/>
      <protection locked="0"/>
    </xf>
    <xf numFmtId="0" fontId="21" fillId="3" borderId="0" xfId="0" applyFont="1" applyFill="1" applyBorder="1" applyAlignment="1">
      <alignment horizontal="center" vertical="center" wrapText="1"/>
    </xf>
    <xf numFmtId="0" fontId="25" fillId="3" borderId="0" xfId="0" applyFont="1" applyFill="1" applyBorder="1" applyAlignment="1" applyProtection="1">
      <alignment vertical="center"/>
    </xf>
    <xf numFmtId="165" fontId="4" fillId="3" borderId="27" xfId="12" applyFont="1" applyFill="1" applyBorder="1" applyAlignment="1">
      <alignment horizontal="right" vertical="center" wrapText="1"/>
    </xf>
    <xf numFmtId="165" fontId="4" fillId="3" borderId="17" xfId="12" applyFont="1" applyFill="1" applyBorder="1" applyAlignment="1">
      <alignment horizontal="right" vertical="center" wrapText="1"/>
    </xf>
    <xf numFmtId="165" fontId="4" fillId="3" borderId="6" xfId="12" applyFont="1" applyFill="1" applyBorder="1" applyAlignment="1">
      <alignment horizontal="right" vertical="center" wrapText="1"/>
    </xf>
    <xf numFmtId="165" fontId="4" fillId="3" borderId="2" xfId="12" applyFont="1" applyFill="1" applyBorder="1" applyAlignment="1">
      <alignment horizontal="right" vertical="center" wrapText="1"/>
    </xf>
    <xf numFmtId="0" fontId="2" fillId="3" borderId="0" xfId="0" applyFont="1" applyFill="1" applyProtection="1">
      <protection locked="0"/>
    </xf>
    <xf numFmtId="165" fontId="4" fillId="3" borderId="30" xfId="12" applyFont="1" applyFill="1" applyBorder="1" applyAlignment="1" applyProtection="1">
      <alignment horizontal="right" vertical="center"/>
    </xf>
    <xf numFmtId="0" fontId="4" fillId="3" borderId="1" xfId="0" applyFont="1" applyFill="1" applyBorder="1" applyAlignment="1" applyProtection="1">
      <alignment horizontal="right" vertical="center"/>
    </xf>
    <xf numFmtId="0" fontId="4" fillId="3" borderId="1" xfId="0" applyFont="1" applyFill="1" applyBorder="1" applyAlignment="1" applyProtection="1">
      <alignment horizontal="left" vertical="center" wrapText="1"/>
    </xf>
    <xf numFmtId="0" fontId="21" fillId="3" borderId="1" xfId="0" applyFont="1" applyFill="1" applyBorder="1" applyAlignment="1" applyProtection="1">
      <alignment horizontal="right" vertical="center"/>
    </xf>
    <xf numFmtId="165" fontId="4" fillId="3" borderId="1" xfId="0" applyNumberFormat="1" applyFont="1" applyFill="1" applyBorder="1" applyAlignment="1" applyProtection="1">
      <alignment horizontal="right" vertical="center"/>
    </xf>
    <xf numFmtId="10" fontId="2" fillId="3" borderId="9" xfId="10" applyNumberFormat="1" applyFont="1" applyFill="1" applyBorder="1" applyAlignment="1" applyProtection="1">
      <alignment horizontal="right" vertical="center"/>
      <protection locked="0"/>
    </xf>
    <xf numFmtId="10" fontId="2" fillId="3" borderId="10" xfId="1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vertical="center" wrapText="1"/>
    </xf>
    <xf numFmtId="4" fontId="21" fillId="3" borderId="1" xfId="0" applyNumberFormat="1" applyFont="1" applyFill="1" applyBorder="1" applyAlignment="1" applyProtection="1">
      <alignment horizontal="right" vertical="center"/>
    </xf>
    <xf numFmtId="4" fontId="21" fillId="3" borderId="36" xfId="0" applyNumberFormat="1" applyFont="1" applyFill="1" applyBorder="1" applyAlignment="1" applyProtection="1">
      <alignment horizontal="center" vertical="center" wrapText="1"/>
    </xf>
    <xf numFmtId="4" fontId="21" fillId="3" borderId="1" xfId="0" applyNumberFormat="1" applyFont="1" applyFill="1" applyBorder="1" applyAlignment="1" applyProtection="1">
      <alignment horizontal="center" vertical="center" wrapText="1"/>
    </xf>
    <xf numFmtId="0" fontId="7" fillId="3" borderId="37" xfId="0" applyFont="1" applyFill="1" applyBorder="1" applyAlignment="1" applyProtection="1">
      <alignment horizontal="center" vertical="center" wrapText="1"/>
    </xf>
    <xf numFmtId="10" fontId="21" fillId="3" borderId="36" xfId="10" applyNumberFormat="1" applyFont="1" applyFill="1" applyBorder="1" applyAlignment="1" applyProtection="1">
      <alignment horizontal="center" vertical="center"/>
    </xf>
    <xf numFmtId="0" fontId="4" fillId="3" borderId="0" xfId="0" applyFont="1" applyFill="1" applyAlignment="1" applyProtection="1">
      <alignment horizontal="center" vertical="center"/>
      <protection locked="0"/>
    </xf>
    <xf numFmtId="0" fontId="4" fillId="3" borderId="0" xfId="0" applyFont="1" applyFill="1" applyProtection="1">
      <protection locked="0"/>
    </xf>
    <xf numFmtId="0" fontId="4" fillId="3" borderId="0" xfId="0" applyFont="1" applyFill="1" applyAlignment="1">
      <alignment vertical="center"/>
    </xf>
    <xf numFmtId="0" fontId="4" fillId="3" borderId="0" xfId="0" applyFont="1" applyFill="1" applyAlignment="1">
      <alignment horizontal="center" vertical="center"/>
    </xf>
    <xf numFmtId="49" fontId="7" fillId="3" borderId="1" xfId="0" applyNumberFormat="1" applyFont="1" applyFill="1" applyBorder="1" applyAlignment="1" applyProtection="1">
      <alignment horizontal="left" vertical="center" wrapText="1"/>
    </xf>
    <xf numFmtId="165" fontId="21" fillId="3" borderId="36" xfId="12" applyFont="1" applyFill="1" applyBorder="1" applyAlignment="1" applyProtection="1">
      <alignment horizontal="right" vertical="center"/>
    </xf>
    <xf numFmtId="165" fontId="21" fillId="3" borderId="37" xfId="12" applyFont="1" applyFill="1" applyBorder="1" applyAlignment="1" applyProtection="1">
      <alignment horizontal="right" vertical="center"/>
    </xf>
    <xf numFmtId="10" fontId="21" fillId="3" borderId="36" xfId="10" applyNumberFormat="1" applyFont="1" applyFill="1" applyBorder="1" applyAlignment="1" applyProtection="1">
      <alignment horizontal="right" vertical="center"/>
    </xf>
    <xf numFmtId="0" fontId="7" fillId="3" borderId="12" xfId="0" applyFont="1" applyFill="1" applyBorder="1" applyAlignment="1" applyProtection="1">
      <alignment horizontal="center" vertical="center" wrapText="1"/>
    </xf>
    <xf numFmtId="0" fontId="0" fillId="3" borderId="27" xfId="0" applyFill="1" applyBorder="1" applyAlignment="1" applyProtection="1">
      <alignment horizontal="center" vertical="center"/>
    </xf>
    <xf numFmtId="165" fontId="4" fillId="3" borderId="38" xfId="12" applyFont="1" applyFill="1" applyBorder="1" applyAlignment="1" applyProtection="1">
      <alignment horizontal="right" vertical="center"/>
    </xf>
    <xf numFmtId="165" fontId="21" fillId="3" borderId="39" xfId="12" applyFont="1" applyFill="1" applyBorder="1" applyAlignment="1" applyProtection="1">
      <alignment horizontal="right" vertical="center"/>
    </xf>
    <xf numFmtId="10" fontId="21" fillId="3" borderId="38" xfId="10" applyNumberFormat="1" applyFont="1" applyFill="1" applyBorder="1" applyAlignment="1" applyProtection="1">
      <alignment horizontal="right" vertical="center"/>
    </xf>
    <xf numFmtId="0" fontId="0" fillId="3" borderId="15" xfId="0" applyFill="1" applyBorder="1" applyAlignment="1" applyProtection="1">
      <alignment horizontal="center" vertical="center"/>
    </xf>
    <xf numFmtId="0" fontId="0" fillId="3" borderId="1" xfId="0" applyFill="1" applyBorder="1" applyAlignment="1" applyProtection="1">
      <alignment horizontal="center" vertical="center"/>
    </xf>
    <xf numFmtId="0" fontId="0" fillId="3" borderId="0" xfId="0" applyFill="1" applyBorder="1" applyProtection="1">
      <protection locked="0"/>
    </xf>
    <xf numFmtId="0" fontId="25" fillId="3" borderId="0" xfId="0" applyFont="1" applyFill="1" applyBorder="1" applyAlignment="1" applyProtection="1">
      <alignment vertical="center" wrapText="1"/>
    </xf>
    <xf numFmtId="165" fontId="6" fillId="0" borderId="0" xfId="5" applyNumberFormat="1" applyFont="1" applyAlignment="1" applyProtection="1">
      <alignment horizontal="justify" vertical="center"/>
      <protection locked="0"/>
    </xf>
    <xf numFmtId="49" fontId="2" fillId="3" borderId="27" xfId="0" applyNumberFormat="1" applyFont="1" applyFill="1" applyBorder="1" applyAlignment="1" applyProtection="1">
      <alignment horizontal="left" wrapText="1"/>
    </xf>
    <xf numFmtId="0" fontId="32" fillId="3" borderId="0" xfId="5" applyFont="1" applyFill="1" applyBorder="1" applyAlignment="1" applyProtection="1">
      <alignment horizontal="center" vertical="center" wrapText="1"/>
      <protection locked="0"/>
    </xf>
    <xf numFmtId="49" fontId="2" fillId="3" borderId="15" xfId="0" applyNumberFormat="1" applyFont="1" applyFill="1" applyBorder="1" applyAlignment="1" applyProtection="1">
      <alignment horizontal="left" wrapText="1"/>
      <protection locked="0"/>
    </xf>
    <xf numFmtId="49" fontId="2" fillId="3" borderId="15" xfId="4" applyNumberFormat="1" applyFill="1" applyBorder="1" applyAlignment="1" applyProtection="1">
      <alignment horizontal="left" wrapText="1"/>
      <protection locked="0"/>
    </xf>
    <xf numFmtId="49" fontId="2" fillId="3" borderId="16" xfId="4" applyNumberFormat="1" applyFill="1" applyBorder="1" applyAlignment="1" applyProtection="1">
      <alignment horizontal="left" wrapText="1"/>
      <protection locked="0"/>
    </xf>
    <xf numFmtId="0" fontId="4" fillId="3" borderId="16" xfId="4" applyFont="1" applyFill="1" applyBorder="1" applyAlignment="1" applyProtection="1">
      <alignment horizontal="left" vertical="center" wrapText="1"/>
      <protection locked="0"/>
    </xf>
    <xf numFmtId="0" fontId="4" fillId="3" borderId="31" xfId="4" applyFont="1" applyFill="1" applyBorder="1" applyAlignment="1" applyProtection="1">
      <alignment horizontal="left" vertical="center" wrapText="1"/>
      <protection locked="0"/>
    </xf>
    <xf numFmtId="0" fontId="25" fillId="3" borderId="40" xfId="4" applyFont="1" applyFill="1" applyBorder="1" applyAlignment="1">
      <alignment horizontal="left" vertical="center" wrapText="1"/>
    </xf>
    <xf numFmtId="0" fontId="25" fillId="3" borderId="40" xfId="4" applyFont="1" applyFill="1" applyBorder="1" applyAlignment="1" applyProtection="1">
      <alignment horizontal="left" vertical="center" wrapText="1"/>
    </xf>
    <xf numFmtId="0" fontId="39" fillId="3" borderId="40" xfId="4" applyFont="1" applyFill="1" applyBorder="1" applyAlignment="1">
      <alignment horizontal="left" vertical="center" wrapText="1"/>
    </xf>
    <xf numFmtId="0" fontId="2" fillId="3" borderId="0" xfId="4" applyFont="1" applyFill="1" applyAlignment="1">
      <alignment vertical="center" wrapText="1"/>
    </xf>
    <xf numFmtId="0" fontId="2" fillId="3" borderId="0" xfId="4" applyFont="1" applyFill="1" applyAlignment="1">
      <alignment wrapText="1"/>
    </xf>
    <xf numFmtId="0" fontId="2" fillId="3" borderId="0" xfId="4" applyFont="1" applyFill="1" applyAlignment="1">
      <alignment horizontal="left" vertical="center" wrapText="1"/>
    </xf>
    <xf numFmtId="0" fontId="39" fillId="3" borderId="40" xfId="7" applyFont="1" applyFill="1" applyBorder="1" applyAlignment="1">
      <alignment horizontal="left" vertical="center" wrapText="1"/>
    </xf>
    <xf numFmtId="0" fontId="39" fillId="3" borderId="0" xfId="4" applyFont="1" applyFill="1" applyBorder="1" applyAlignment="1">
      <alignment horizontal="left" vertical="center" wrapText="1"/>
    </xf>
    <xf numFmtId="0" fontId="2" fillId="3" borderId="0" xfId="4" applyFont="1" applyFill="1" applyBorder="1" applyAlignment="1">
      <alignment wrapText="1"/>
    </xf>
    <xf numFmtId="0" fontId="40" fillId="3" borderId="40" xfId="7" applyFont="1" applyFill="1" applyBorder="1" applyAlignment="1">
      <alignment horizontal="left" vertical="center" wrapText="1"/>
    </xf>
    <xf numFmtId="0" fontId="0" fillId="2" borderId="0" xfId="0" applyFill="1" applyBorder="1" applyAlignment="1" applyProtection="1">
      <alignment wrapText="1"/>
      <protection locked="0"/>
    </xf>
    <xf numFmtId="1" fontId="7" fillId="2" borderId="14" xfId="0" applyNumberFormat="1" applyFont="1" applyFill="1" applyBorder="1" applyAlignment="1" applyProtection="1">
      <alignment horizontal="center" vertical="center" wrapText="1"/>
    </xf>
    <xf numFmtId="0" fontId="0" fillId="2" borderId="32" xfId="0" applyFill="1" applyBorder="1" applyAlignment="1" applyProtection="1">
      <alignment wrapText="1"/>
      <protection locked="0"/>
    </xf>
    <xf numFmtId="0" fontId="30" fillId="3" borderId="8" xfId="5" applyFont="1" applyFill="1" applyBorder="1" applyAlignment="1">
      <alignment horizontal="left" vertical="center"/>
    </xf>
    <xf numFmtId="0" fontId="4" fillId="3" borderId="8" xfId="5" applyFont="1" applyFill="1" applyBorder="1" applyAlignment="1">
      <alignment horizontal="left" vertical="center" wrapText="1"/>
    </xf>
    <xf numFmtId="165" fontId="27" fillId="3" borderId="8" xfId="12" applyFont="1" applyFill="1" applyBorder="1" applyAlignment="1">
      <alignment horizontal="right" vertical="center" wrapText="1"/>
    </xf>
    <xf numFmtId="165" fontId="28" fillId="3" borderId="8" xfId="12" applyFont="1" applyFill="1" applyBorder="1" applyAlignment="1">
      <alignment horizontal="right" vertical="center" wrapText="1"/>
    </xf>
    <xf numFmtId="10" fontId="27" fillId="3" borderId="8" xfId="10" applyNumberFormat="1" applyFont="1" applyFill="1" applyBorder="1" applyAlignment="1">
      <alignment horizontal="right" vertical="center" wrapText="1"/>
    </xf>
    <xf numFmtId="165" fontId="4" fillId="3" borderId="16" xfId="12" applyFont="1" applyFill="1" applyBorder="1" applyAlignment="1" applyProtection="1">
      <alignment horizontal="right" vertical="center"/>
      <protection locked="0"/>
    </xf>
    <xf numFmtId="0" fontId="4" fillId="3" borderId="15" xfId="0" applyFont="1" applyFill="1" applyBorder="1" applyAlignment="1" applyProtection="1">
      <alignment horizontal="right" vertical="center"/>
      <protection locked="0"/>
    </xf>
    <xf numFmtId="0" fontId="4" fillId="3" borderId="16" xfId="0" applyFont="1" applyFill="1" applyBorder="1" applyAlignment="1" applyProtection="1">
      <alignment horizontal="left" vertical="center" wrapText="1"/>
      <protection locked="0"/>
    </xf>
    <xf numFmtId="0" fontId="4" fillId="3" borderId="16" xfId="0" applyFont="1" applyFill="1" applyBorder="1" applyAlignment="1" applyProtection="1">
      <alignment horizontal="right" vertical="center"/>
      <protection locked="0"/>
    </xf>
    <xf numFmtId="0" fontId="4" fillId="3" borderId="17" xfId="0"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49" fontId="2" fillId="3" borderId="15" xfId="0" quotePrefix="1" applyNumberFormat="1" applyFont="1" applyFill="1" applyBorder="1" applyAlignment="1" applyProtection="1">
      <alignment horizontal="left" wrapText="1"/>
      <protection locked="0"/>
    </xf>
    <xf numFmtId="49" fontId="0" fillId="3" borderId="15" xfId="0" applyNumberFormat="1" applyFill="1" applyBorder="1" applyAlignment="1" applyProtection="1">
      <alignment horizontal="left" wrapText="1"/>
      <protection locked="0"/>
    </xf>
    <xf numFmtId="43" fontId="2" fillId="3" borderId="0" xfId="0" applyNumberFormat="1" applyFont="1" applyFill="1" applyBorder="1" applyAlignment="1" applyProtection="1">
      <alignment vertical="center"/>
      <protection locked="0"/>
    </xf>
    <xf numFmtId="43" fontId="3" fillId="0" borderId="0" xfId="5" applyNumberFormat="1" applyFont="1" applyAlignment="1" applyProtection="1">
      <alignment vertical="center"/>
      <protection locked="0"/>
    </xf>
    <xf numFmtId="43" fontId="2" fillId="3" borderId="0" xfId="0" applyNumberFormat="1" applyFont="1" applyFill="1" applyAlignment="1" applyProtection="1">
      <alignment vertical="center"/>
      <protection locked="0"/>
    </xf>
    <xf numFmtId="0" fontId="25" fillId="3" borderId="2" xfId="0" applyFont="1" applyFill="1" applyBorder="1" applyAlignment="1">
      <alignment vertical="center"/>
    </xf>
    <xf numFmtId="0" fontId="25" fillId="3" borderId="0" xfId="0" applyFont="1" applyFill="1" applyBorder="1" applyAlignment="1">
      <alignment horizontal="center" vertical="center" wrapText="1"/>
    </xf>
    <xf numFmtId="0" fontId="25" fillId="3" borderId="2" xfId="0" applyFont="1" applyFill="1" applyBorder="1" applyAlignment="1">
      <alignment horizontal="center" vertical="center"/>
    </xf>
    <xf numFmtId="0" fontId="4" fillId="3" borderId="7" xfId="0" applyFont="1" applyFill="1" applyBorder="1" applyAlignment="1" applyProtection="1">
      <alignment horizontal="left" vertical="center" wrapText="1"/>
    </xf>
    <xf numFmtId="0" fontId="21" fillId="3" borderId="3" xfId="5" applyFont="1" applyFill="1" applyBorder="1" applyAlignment="1">
      <alignment horizontal="center" vertical="center" wrapText="1"/>
    </xf>
    <xf numFmtId="0" fontId="21" fillId="3" borderId="1" xfId="5" applyFont="1" applyFill="1" applyBorder="1" applyAlignment="1">
      <alignment horizontal="left" vertical="center"/>
    </xf>
    <xf numFmtId="0" fontId="25" fillId="3" borderId="0" xfId="0" applyFont="1" applyFill="1" applyBorder="1" applyAlignment="1" applyProtection="1">
      <alignment horizontal="center" vertical="center" wrapText="1"/>
    </xf>
    <xf numFmtId="0" fontId="25" fillId="3" borderId="2" xfId="0" applyFont="1" applyFill="1" applyBorder="1" applyAlignment="1">
      <alignment horizontal="center" vertical="center" wrapText="1"/>
    </xf>
    <xf numFmtId="0" fontId="21" fillId="3" borderId="1" xfId="0" applyFont="1" applyFill="1" applyBorder="1" applyAlignment="1" applyProtection="1">
      <alignment horizontal="left" vertical="center"/>
    </xf>
    <xf numFmtId="0" fontId="25" fillId="3" borderId="2" xfId="0" applyFont="1" applyFill="1" applyBorder="1" applyAlignment="1" applyProtection="1">
      <alignment horizontal="center" vertical="center"/>
    </xf>
    <xf numFmtId="0" fontId="21" fillId="3" borderId="6" xfId="0" applyFont="1" applyFill="1" applyBorder="1" applyAlignment="1">
      <alignment horizontal="center" vertical="center" wrapText="1"/>
    </xf>
    <xf numFmtId="0" fontId="21" fillId="3" borderId="29" xfId="0" applyFont="1" applyFill="1" applyBorder="1" applyAlignment="1">
      <alignment horizontal="center" vertical="center" wrapText="1"/>
    </xf>
    <xf numFmtId="0" fontId="21" fillId="3" borderId="27" xfId="0" applyFont="1" applyFill="1" applyBorder="1" applyAlignment="1">
      <alignment horizontal="center" vertical="center" wrapText="1"/>
    </xf>
    <xf numFmtId="0" fontId="21" fillId="3" borderId="30" xfId="0" applyFont="1" applyFill="1" applyBorder="1" applyAlignment="1">
      <alignment horizontal="center" vertical="center" wrapText="1"/>
    </xf>
    <xf numFmtId="0" fontId="7" fillId="3" borderId="2" xfId="0" applyFont="1" applyFill="1" applyBorder="1" applyAlignment="1" applyProtection="1">
      <alignment horizontal="center" vertical="center"/>
    </xf>
    <xf numFmtId="0" fontId="21" fillId="3" borderId="2" xfId="0" applyFont="1" applyFill="1" applyBorder="1" applyAlignment="1">
      <alignment horizontal="center" vertical="center" wrapText="1"/>
    </xf>
    <xf numFmtId="0" fontId="21" fillId="3" borderId="28" xfId="0" applyFont="1" applyFill="1" applyBorder="1" applyAlignment="1">
      <alignment horizontal="center" vertical="center" wrapText="1"/>
    </xf>
    <xf numFmtId="0" fontId="7" fillId="3" borderId="1" xfId="0" applyFont="1" applyFill="1" applyBorder="1" applyAlignment="1" applyProtection="1">
      <alignment horizontal="right" vertical="center"/>
    </xf>
    <xf numFmtId="0" fontId="2" fillId="3" borderId="2" xfId="0" applyFont="1" applyFill="1" applyBorder="1" applyAlignment="1" applyProtection="1">
      <alignment horizontal="left" vertical="center" wrapText="1"/>
      <protection locked="0"/>
    </xf>
    <xf numFmtId="0" fontId="2" fillId="3" borderId="23" xfId="0" applyFont="1" applyFill="1" applyBorder="1" applyAlignment="1" applyProtection="1">
      <alignment horizontal="left" vertical="center" wrapText="1"/>
      <protection locked="0"/>
    </xf>
    <xf numFmtId="0" fontId="2" fillId="3" borderId="0" xfId="0" applyFont="1" applyFill="1" applyBorder="1" applyAlignment="1" applyProtection="1">
      <alignment horizontal="left" vertical="center" wrapText="1"/>
      <protection locked="0"/>
    </xf>
    <xf numFmtId="0" fontId="2" fillId="3" borderId="22"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protection locked="0"/>
    </xf>
    <xf numFmtId="0" fontId="2" fillId="3" borderId="0" xfId="0" applyFont="1" applyFill="1" applyBorder="1" applyAlignment="1" applyProtection="1">
      <alignment horizontal="left" vertical="center"/>
      <protection locked="0"/>
    </xf>
    <xf numFmtId="0" fontId="2" fillId="3" borderId="19"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0" fontId="2" fillId="3" borderId="21"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7" fillId="3" borderId="20"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xf>
    <xf numFmtId="0" fontId="25" fillId="3" borderId="0" xfId="0" applyFont="1" applyFill="1" applyBorder="1" applyAlignment="1">
      <alignment horizontal="center" vertical="center"/>
    </xf>
    <xf numFmtId="0" fontId="2" fillId="3" borderId="6" xfId="0" applyFont="1" applyFill="1" applyBorder="1" applyAlignment="1" applyProtection="1">
      <alignment horizontal="left" vertical="center" wrapText="1"/>
      <protection locked="0"/>
    </xf>
    <xf numFmtId="0" fontId="2" fillId="3" borderId="24" xfId="0" applyFont="1" applyFill="1" applyBorder="1" applyAlignment="1" applyProtection="1">
      <alignment horizontal="left" vertical="center" wrapText="1"/>
      <protection locked="0"/>
    </xf>
    <xf numFmtId="0" fontId="7" fillId="3" borderId="25" xfId="0" applyFont="1" applyFill="1" applyBorder="1" applyAlignment="1" applyProtection="1">
      <alignment horizontal="center" vertical="center"/>
      <protection locked="0"/>
    </xf>
    <xf numFmtId="0" fontId="21" fillId="3" borderId="26" xfId="0" applyFont="1" applyFill="1" applyBorder="1" applyAlignment="1">
      <alignment horizontal="center" vertical="center" wrapText="1"/>
    </xf>
    <xf numFmtId="0" fontId="21" fillId="3" borderId="31" xfId="0" applyFont="1" applyFill="1" applyBorder="1" applyAlignment="1">
      <alignment horizontal="center" vertical="center" wrapText="1"/>
    </xf>
    <xf numFmtId="0" fontId="7" fillId="3" borderId="20" xfId="0" applyFont="1" applyFill="1" applyBorder="1" applyAlignment="1" applyProtection="1">
      <alignment horizontal="center" vertical="center"/>
    </xf>
    <xf numFmtId="0" fontId="21" fillId="3" borderId="17"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21" fillId="3" borderId="15" xfId="0" applyFont="1" applyFill="1" applyBorder="1" applyAlignment="1">
      <alignment horizontal="center" vertical="center" wrapText="1"/>
    </xf>
    <xf numFmtId="0" fontId="2" fillId="3" borderId="0" xfId="0" applyFont="1" applyFill="1" applyAlignment="1" applyProtection="1">
      <alignment horizontal="left" vertical="center" wrapText="1"/>
      <protection locked="0"/>
    </xf>
    <xf numFmtId="0" fontId="21" fillId="3" borderId="34" xfId="0" applyFont="1" applyFill="1" applyBorder="1" applyAlignment="1">
      <alignment horizontal="center" vertical="center" wrapText="1"/>
    </xf>
    <xf numFmtId="0" fontId="21" fillId="3" borderId="33"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3" borderId="29" xfId="0" applyFont="1" applyFill="1" applyBorder="1" applyAlignment="1">
      <alignment horizontal="center" vertical="center"/>
    </xf>
    <xf numFmtId="0" fontId="21" fillId="3" borderId="6" xfId="0" applyFont="1" applyFill="1" applyBorder="1" applyAlignment="1">
      <alignment horizontal="center" vertical="center"/>
    </xf>
    <xf numFmtId="0" fontId="10" fillId="3" borderId="0" xfId="5" applyFont="1" applyFill="1" applyAlignment="1">
      <alignment horizontal="center"/>
    </xf>
    <xf numFmtId="0" fontId="18" fillId="3" borderId="0" xfId="5" applyFont="1" applyFill="1" applyBorder="1" applyAlignment="1">
      <alignment horizontal="center" vertical="center" wrapText="1"/>
    </xf>
    <xf numFmtId="0" fontId="9" fillId="3" borderId="0" xfId="5" applyFont="1" applyFill="1" applyBorder="1" applyAlignment="1">
      <alignment horizontal="center"/>
    </xf>
    <xf numFmtId="0" fontId="22" fillId="3" borderId="0" xfId="5" applyFont="1" applyFill="1" applyAlignment="1">
      <alignment horizontal="center"/>
    </xf>
    <xf numFmtId="0" fontId="23" fillId="3" borderId="0" xfId="5" applyFont="1" applyFill="1" applyAlignment="1" applyProtection="1">
      <alignment horizontal="center" vertical="center"/>
      <protection locked="0"/>
    </xf>
    <xf numFmtId="0" fontId="11" fillId="3" borderId="0" xfId="5" applyFont="1" applyFill="1" applyAlignment="1">
      <alignment horizontal="center"/>
    </xf>
    <xf numFmtId="0" fontId="20" fillId="3" borderId="0" xfId="5" applyFont="1" applyFill="1" applyAlignment="1" applyProtection="1">
      <alignment horizontal="center" vertical="center"/>
      <protection locked="0"/>
    </xf>
    <xf numFmtId="0" fontId="12" fillId="3" borderId="0" xfId="5" applyFont="1" applyFill="1" applyAlignment="1">
      <alignment horizontal="center" vertical="center"/>
    </xf>
    <xf numFmtId="0" fontId="24" fillId="3" borderId="0" xfId="5" applyFont="1" applyFill="1" applyAlignment="1">
      <alignment horizontal="center" vertical="center"/>
    </xf>
  </cellXfs>
  <cellStyles count="22">
    <cellStyle name="Moeda 2" xfId="1"/>
    <cellStyle name="Moeda 2 2" xfId="2"/>
    <cellStyle name="Moeda 3" xfId="3"/>
    <cellStyle name="Normal" xfId="0" builtinId="0"/>
    <cellStyle name="Normal 10" xfId="4"/>
    <cellStyle name="Normal 2" xfId="5"/>
    <cellStyle name="Normal 3" xfId="6"/>
    <cellStyle name="Normal 3 3" xfId="7"/>
    <cellStyle name="Normal 4" xfId="8"/>
    <cellStyle name="Normal 4 2" xfId="16"/>
    <cellStyle name="Normal 4 2 2" xfId="20"/>
    <cellStyle name="Normal 4 3" xfId="18"/>
    <cellStyle name="Normal 4 4" xfId="14"/>
    <cellStyle name="Normal 5" xfId="9"/>
    <cellStyle name="Normal 5 2" xfId="17"/>
    <cellStyle name="Normal 5 2 2" xfId="21"/>
    <cellStyle name="Normal 5 3" xfId="19"/>
    <cellStyle name="Normal 5 4" xfId="15"/>
    <cellStyle name="Porcentagem" xfId="10" builtinId="5"/>
    <cellStyle name="Porcentagem 2" xfId="11"/>
    <cellStyle name="Separador de milhares 2" xfId="13"/>
    <cellStyle name="Vírgula" xfId="12" builtinId="3"/>
  </cellStyles>
  <dxfs count="16691">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odelos%20e%20Manuais/5%20-%20Monitoramento/Modelo%20de%20Relat&#243;rio%20Gerencial%20Financeiro%20vr%20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Resumo"/>
      <sheetName val="Comparativo"/>
      <sheetName val="Atividades"/>
      <sheetName val="Analítico Cx."/>
      <sheetName val="Analítico Cp."/>
      <sheetName val="Prov. Pessoal"/>
      <sheetName val="Comprometidos"/>
      <sheetName val="Diário"/>
      <sheetName val="Reserva"/>
      <sheetName val="Dec Dir."/>
      <sheetName val="Plano"/>
    </sheetNames>
    <sheetDataSet>
      <sheetData sheetId="0" refreshError="1"/>
      <sheetData sheetId="1" refreshError="1"/>
      <sheetData sheetId="2" refreshError="1"/>
      <sheetData sheetId="3">
        <row r="4">
          <cell r="B4" t="str">
            <v>Atividades do Termo de Parceria -
Vinculação ao Programa de Trabalho</v>
          </cell>
        </row>
        <row r="6">
          <cell r="B6" t="str">
            <v>N/A</v>
          </cell>
        </row>
        <row r="7">
          <cell r="B7" t="str">
            <v>Área Meio - Atividades e Gastos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tabColor theme="8" tint="0.39997558519241921"/>
    <pageSetUpPr fitToPage="1"/>
  </sheetPr>
  <dimension ref="A1:A9"/>
  <sheetViews>
    <sheetView zoomScaleNormal="100" zoomScaleSheetLayoutView="85" zoomScalePageLayoutView="50" workbookViewId="0">
      <selection activeCell="A5" sqref="A5"/>
    </sheetView>
  </sheetViews>
  <sheetFormatPr defaultRowHeight="15"/>
  <cols>
    <col min="1" max="1" width="155.140625" style="5" customWidth="1"/>
    <col min="2" max="16384" width="9.140625" style="5"/>
  </cols>
  <sheetData>
    <row r="1" spans="1:1" ht="90.75" customHeight="1">
      <c r="A1" s="335" t="s">
        <v>479</v>
      </c>
    </row>
    <row r="2" spans="1:1" ht="23.25">
      <c r="A2" s="64"/>
    </row>
    <row r="3" spans="1:1" ht="32.25" customHeight="1">
      <c r="A3" s="67" t="s">
        <v>33</v>
      </c>
    </row>
    <row r="4" spans="1:1" ht="33.75" customHeight="1">
      <c r="A4" s="66" t="s">
        <v>508</v>
      </c>
    </row>
    <row r="5" spans="1:1" ht="18">
      <c r="A5" s="66"/>
    </row>
    <row r="6" spans="1:1" ht="74.25" customHeight="1">
      <c r="A6" s="65"/>
    </row>
    <row r="7" spans="1:1" ht="27.75" customHeight="1">
      <c r="A7" s="48" t="s">
        <v>396</v>
      </c>
    </row>
    <row r="8" spans="1:1">
      <c r="A8" s="278"/>
    </row>
    <row r="9" spans="1:1">
      <c r="A9" s="277"/>
    </row>
  </sheetData>
  <sheetProtection algorithmName="SHA-512" hashValue="dIZPjS79gKIqB+vo+YAB6CKLG7+G63nusoNNI3x5rFNj3FJIZytSovprOCV6wd0pHfjekP+yG0IPxiQGUwFXyw==" saltValue="7JwGfU/k0ERsF3h23EICTQ==" spinCount="100000" sheet="1" objects="1" scenarios="1" formatCells="0"/>
  <phoneticPr fontId="13" type="noConversion"/>
  <printOptions horizontalCentered="1" verticalCentered="1"/>
  <pageMargins left="0.19685039370078741" right="0.19685039370078741" top="0.59055118110236227" bottom="0.59055118110236227" header="0" footer="0.39370078740157483"/>
  <pageSetup paperSize="9" scale="94" orientation="landscape" horizontalDpi="4294967294" verticalDpi="4294967294" r:id="rId1"/>
  <headerFooter differentFirst="1">
    <oddFoote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7">
    <tabColor theme="6" tint="0.39997558519241921"/>
  </sheetPr>
  <dimension ref="A1:AR32"/>
  <sheetViews>
    <sheetView showGridLines="0" zoomScaleNormal="100" zoomScaleSheetLayoutView="100" workbookViewId="0">
      <pane xSplit="2" ySplit="3" topLeftCell="C4" activePane="bottomRight" state="frozen"/>
      <selection activeCell="C14" sqref="C14"/>
      <selection pane="topRight" activeCell="C14" sqref="C14"/>
      <selection pane="bottomLeft" activeCell="C14" sqref="C14"/>
      <selection pane="bottomRight" activeCell="F9" sqref="F9"/>
    </sheetView>
  </sheetViews>
  <sheetFormatPr defaultColWidth="17" defaultRowHeight="30" customHeight="1"/>
  <cols>
    <col min="1" max="1" width="3.7109375" style="207" customWidth="1"/>
    <col min="2" max="2" width="15" style="207" customWidth="1"/>
    <col min="3" max="3" width="13.7109375" style="207" bestFit="1" customWidth="1"/>
    <col min="4" max="4" width="12.5703125" style="207" bestFit="1" customWidth="1"/>
    <col min="5" max="7" width="12.85546875" style="207" bestFit="1" customWidth="1"/>
    <col min="8" max="8" width="12.5703125" style="207" bestFit="1" customWidth="1"/>
    <col min="9" max="9" width="12.85546875" style="207" bestFit="1" customWidth="1"/>
    <col min="10" max="13" width="12.85546875" style="207" hidden="1" customWidth="1"/>
    <col min="14" max="15" width="12.5703125" style="207" hidden="1" customWidth="1"/>
    <col min="16" max="16" width="12.85546875" style="207" hidden="1" customWidth="1"/>
    <col min="17" max="17" width="12.5703125" style="207" hidden="1" customWidth="1"/>
    <col min="18" max="20" width="12.85546875" style="207" hidden="1" customWidth="1"/>
    <col min="21" max="21" width="12.5703125" style="207" hidden="1" customWidth="1"/>
    <col min="22" max="22" width="12.85546875" style="207" hidden="1" customWidth="1"/>
    <col min="23" max="23" width="12.5703125" style="207" hidden="1" customWidth="1"/>
    <col min="24" max="24" width="12.85546875" style="207" hidden="1" customWidth="1"/>
    <col min="25" max="26" width="12.5703125" style="207" hidden="1" customWidth="1"/>
    <col min="27" max="27" width="12.85546875" style="207" hidden="1" customWidth="1"/>
    <col min="28" max="32" width="12.5703125" style="207" hidden="1" customWidth="1"/>
    <col min="33" max="33" width="12.85546875" style="207" hidden="1" customWidth="1"/>
    <col min="34" max="35" width="12.5703125" style="207" hidden="1" customWidth="1"/>
    <col min="36" max="36" width="14.7109375" style="207" hidden="1" customWidth="1"/>
    <col min="37" max="38" width="12.5703125" style="207" hidden="1" customWidth="1"/>
    <col min="39" max="39" width="14.7109375" style="211" bestFit="1" customWidth="1"/>
    <col min="40" max="40" width="9" style="210" bestFit="1" customWidth="1"/>
    <col min="41" max="43" width="17" style="207"/>
    <col min="44" max="44" width="17" style="208"/>
    <col min="45" max="16384" width="17" style="207"/>
  </cols>
  <sheetData>
    <row r="1" spans="1:44" s="206" customFormat="1" ht="42" customHeight="1">
      <c r="B1" s="269"/>
      <c r="C1" s="371" t="str">
        <f>Capa!A1</f>
        <v>Memória de Cálculo
Contrato de Gestão celebrado entre a Secretaria de Estado de Justiça e Segurança Pública - SEJUSP e o Instituto ELO - IELO</v>
      </c>
      <c r="D1" s="371"/>
      <c r="E1" s="371"/>
      <c r="F1" s="371"/>
      <c r="G1" s="371"/>
      <c r="H1" s="371"/>
      <c r="I1" s="371"/>
      <c r="J1" s="371"/>
      <c r="K1" s="371"/>
      <c r="L1" s="371"/>
      <c r="M1" s="371"/>
      <c r="N1" s="371"/>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04"/>
      <c r="AP1" s="204"/>
      <c r="AQ1" s="204"/>
      <c r="AR1" s="205"/>
    </row>
    <row r="2" spans="1:44" s="206" customFormat="1" ht="16.5" customHeight="1" thickBot="1">
      <c r="A2" s="293"/>
      <c r="B2" s="292"/>
      <c r="C2" s="372" t="s">
        <v>292</v>
      </c>
      <c r="D2" s="372"/>
      <c r="E2" s="372"/>
      <c r="F2" s="372"/>
      <c r="G2" s="372"/>
      <c r="H2" s="372"/>
      <c r="I2" s="372"/>
      <c r="J2" s="372"/>
      <c r="K2" s="372"/>
      <c r="L2" s="372"/>
      <c r="M2" s="372"/>
      <c r="N2" s="372"/>
      <c r="O2" s="372" t="s">
        <v>292</v>
      </c>
      <c r="P2" s="372"/>
      <c r="Q2" s="372"/>
      <c r="R2" s="372"/>
      <c r="S2" s="372"/>
      <c r="T2" s="372"/>
      <c r="U2" s="372"/>
      <c r="V2" s="372"/>
      <c r="W2" s="372"/>
      <c r="X2" s="372"/>
      <c r="Y2" s="372"/>
      <c r="Z2" s="372"/>
      <c r="AA2" s="372" t="s">
        <v>292</v>
      </c>
      <c r="AB2" s="372"/>
      <c r="AC2" s="372"/>
      <c r="AD2" s="372"/>
      <c r="AE2" s="372"/>
      <c r="AF2" s="372"/>
      <c r="AG2" s="372"/>
      <c r="AH2" s="372"/>
      <c r="AI2" s="372"/>
      <c r="AJ2" s="372"/>
      <c r="AK2" s="372"/>
      <c r="AL2" s="372"/>
      <c r="AM2" s="370"/>
      <c r="AN2" s="370"/>
      <c r="AO2" s="204"/>
      <c r="AP2" s="204"/>
      <c r="AQ2" s="204"/>
      <c r="AR2" s="205"/>
    </row>
    <row r="3" spans="1:44" ht="21" customHeight="1" thickBot="1">
      <c r="A3" s="120"/>
      <c r="B3" s="120"/>
      <c r="C3" s="11" t="str">
        <f>Analítico!C4</f>
        <v>Junho</v>
      </c>
      <c r="D3" s="11" t="str">
        <f>Analítico!D4</f>
        <v>Julho</v>
      </c>
      <c r="E3" s="11" t="str">
        <f>Analítico!E4</f>
        <v>Agosto</v>
      </c>
      <c r="F3" s="11" t="str">
        <f>Analítico!F4</f>
        <v>Setembro</v>
      </c>
      <c r="G3" s="11" t="str">
        <f>Analítico!G4</f>
        <v>Outubro</v>
      </c>
      <c r="H3" s="11" t="str">
        <f>Analítico!H4</f>
        <v>Novembro</v>
      </c>
      <c r="I3" s="11" t="str">
        <f>Analítico!I4</f>
        <v>Dezembro</v>
      </c>
      <c r="J3" s="11" t="str">
        <f>Analítico!J4</f>
        <v>Julho</v>
      </c>
      <c r="K3" s="11" t="str">
        <f>Analítico!K4</f>
        <v>Agosto</v>
      </c>
      <c r="L3" s="11" t="str">
        <f>Analítico!L4</f>
        <v>Setembro</v>
      </c>
      <c r="M3" s="11" t="str">
        <f>Analítico!M4</f>
        <v>Outubro</v>
      </c>
      <c r="N3" s="11" t="str">
        <f>Analítico!N4</f>
        <v>Novembro</v>
      </c>
      <c r="O3" s="11" t="str">
        <f>Analítico!O4</f>
        <v>Dezembro</v>
      </c>
      <c r="P3" s="11" t="str">
        <f>Analítico!P4</f>
        <v>Mês 14</v>
      </c>
      <c r="Q3" s="11" t="str">
        <f>Analítico!Q4</f>
        <v>Mês 15</v>
      </c>
      <c r="R3" s="11" t="str">
        <f>Analítico!R4</f>
        <v>Mês 16</v>
      </c>
      <c r="S3" s="11" t="str">
        <f>Analítico!S4</f>
        <v>Mês 17</v>
      </c>
      <c r="T3" s="11" t="str">
        <f>Analítico!T4</f>
        <v>Mês 18</v>
      </c>
      <c r="U3" s="11" t="str">
        <f>Analítico!U4</f>
        <v>Mês 19</v>
      </c>
      <c r="V3" s="11" t="str">
        <f>Analítico!V4</f>
        <v>Mês 20</v>
      </c>
      <c r="W3" s="11" t="str">
        <f>Analítico!W4</f>
        <v>Mês 21</v>
      </c>
      <c r="X3" s="11" t="str">
        <f>Analítico!X4</f>
        <v>Mês 22</v>
      </c>
      <c r="Y3" s="11" t="str">
        <f>Analítico!Y4</f>
        <v>Mês 23</v>
      </c>
      <c r="Z3" s="11" t="str">
        <f>Analítico!Z4</f>
        <v>Mês 24</v>
      </c>
      <c r="AA3" s="11" t="str">
        <f>Analítico!AA4</f>
        <v>Mês 25</v>
      </c>
      <c r="AB3" s="11" t="str">
        <f>Analítico!AB4</f>
        <v>Mês 26</v>
      </c>
      <c r="AC3" s="11" t="str">
        <f>Analítico!AC4</f>
        <v>Mês 27</v>
      </c>
      <c r="AD3" s="11" t="str">
        <f>Analítico!AD4</f>
        <v>Mês 28</v>
      </c>
      <c r="AE3" s="11" t="str">
        <f>Analítico!AE4</f>
        <v>Mês 29</v>
      </c>
      <c r="AF3" s="11" t="str">
        <f>Analítico!AF4</f>
        <v>Mês 30</v>
      </c>
      <c r="AG3" s="11" t="str">
        <f>Analítico!AG4</f>
        <v>Mês 31</v>
      </c>
      <c r="AH3" s="11" t="str">
        <f>Analítico!AH4</f>
        <v>Mês 32</v>
      </c>
      <c r="AI3" s="11" t="str">
        <f>Analítico!AI4</f>
        <v>Mês 33</v>
      </c>
      <c r="AJ3" s="11" t="str">
        <f>Analítico!AJ4</f>
        <v>Mês 34</v>
      </c>
      <c r="AK3" s="11" t="str">
        <f>Analítico!AK4</f>
        <v>Mês 35</v>
      </c>
      <c r="AL3" s="11" t="str">
        <f>Analítico!AL4</f>
        <v>Mês 36</v>
      </c>
      <c r="AM3" s="15" t="s">
        <v>2</v>
      </c>
      <c r="AN3" s="108" t="s">
        <v>219</v>
      </c>
    </row>
    <row r="4" spans="1:44" ht="22.5" customHeight="1" thickBot="1">
      <c r="A4" s="25" t="s">
        <v>276</v>
      </c>
      <c r="B4" s="118" t="s">
        <v>258</v>
      </c>
      <c r="C4" s="146">
        <f>Analítico!C5</f>
        <v>1051324</v>
      </c>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45">
        <f>C4</f>
        <v>1051324</v>
      </c>
      <c r="AN4" s="108">
        <f ca="1">IF($C$4=0,0,C4/$AM$13)</f>
        <v>0.1115300822201494</v>
      </c>
    </row>
    <row r="5" spans="1:44" ht="16.5" customHeight="1" thickBot="1">
      <c r="A5" s="373"/>
      <c r="B5" s="373"/>
      <c r="C5" s="22"/>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4"/>
      <c r="AN5" s="135"/>
    </row>
    <row r="6" spans="1:44" ht="22.5" customHeight="1" thickBot="1">
      <c r="A6" s="25">
        <v>1</v>
      </c>
      <c r="B6" s="118" t="s">
        <v>149</v>
      </c>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5"/>
      <c r="AN6" s="108"/>
    </row>
    <row r="7" spans="1:44" ht="11.25">
      <c r="A7" s="26" t="s">
        <v>4</v>
      </c>
      <c r="B7" s="19" t="s">
        <v>54</v>
      </c>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5"/>
      <c r="AN7" s="136"/>
    </row>
    <row r="8" spans="1:44" ht="22.5">
      <c r="A8" s="43" t="s">
        <v>55</v>
      </c>
      <c r="B8" s="13" t="s">
        <v>468</v>
      </c>
      <c r="C8" s="20">
        <f ca="1">Analítico!C9</f>
        <v>307859.18778236164</v>
      </c>
      <c r="D8" s="20">
        <f>Analítico!D9</f>
        <v>0</v>
      </c>
      <c r="E8" s="20">
        <f ca="1">Analítico!E9</f>
        <v>4052945.6265233336</v>
      </c>
      <c r="F8" s="20">
        <f>Analítico!F9</f>
        <v>0</v>
      </c>
      <c r="G8" s="20">
        <f>Analítico!G9</f>
        <v>0</v>
      </c>
      <c r="H8" s="20">
        <f ca="1">Analítico!H9</f>
        <v>1590537.7194091668</v>
      </c>
      <c r="I8" s="20">
        <f>Analítico!I9</f>
        <v>0</v>
      </c>
      <c r="J8" s="20">
        <f>Analítico!J9</f>
        <v>0</v>
      </c>
      <c r="K8" s="20">
        <f>Analítico!K9</f>
        <v>0</v>
      </c>
      <c r="L8" s="20">
        <f>Analítico!L9</f>
        <v>0</v>
      </c>
      <c r="M8" s="20">
        <f>Analítico!M9</f>
        <v>0</v>
      </c>
      <c r="N8" s="20">
        <f>Analítico!N9</f>
        <v>0</v>
      </c>
      <c r="O8" s="20">
        <f>Analítico!O9</f>
        <v>0</v>
      </c>
      <c r="P8" s="20">
        <f>Analítico!P9</f>
        <v>0</v>
      </c>
      <c r="Q8" s="20">
        <f>Analítico!Q9</f>
        <v>0</v>
      </c>
      <c r="R8" s="20">
        <f ca="1">Analítico!R9</f>
        <v>0</v>
      </c>
      <c r="S8" s="20">
        <f>Analítico!S9</f>
        <v>0</v>
      </c>
      <c r="T8" s="20">
        <f>Analítico!T9</f>
        <v>0</v>
      </c>
      <c r="U8" s="20">
        <f ca="1">Analítico!U9</f>
        <v>0</v>
      </c>
      <c r="V8" s="20">
        <f>Analítico!V9</f>
        <v>0</v>
      </c>
      <c r="W8" s="20">
        <f>Analítico!W9</f>
        <v>0</v>
      </c>
      <c r="X8" s="20">
        <f ca="1">Analítico!X9</f>
        <v>0</v>
      </c>
      <c r="Y8" s="20">
        <f>Analítico!Y9</f>
        <v>0</v>
      </c>
      <c r="Z8" s="20">
        <f>Analítico!Z9</f>
        <v>0</v>
      </c>
      <c r="AA8" s="20">
        <f ca="1">Analítico!AA9</f>
        <v>0</v>
      </c>
      <c r="AB8" s="20">
        <f>Analítico!AB9</f>
        <v>0</v>
      </c>
      <c r="AC8" s="20">
        <f>Analítico!AC9</f>
        <v>0</v>
      </c>
      <c r="AD8" s="20">
        <f ca="1">Analítico!AD9</f>
        <v>0</v>
      </c>
      <c r="AE8" s="20">
        <f>Analítico!AE9</f>
        <v>0</v>
      </c>
      <c r="AF8" s="20">
        <f>Analítico!AF9</f>
        <v>0</v>
      </c>
      <c r="AG8" s="20">
        <f ca="1">Analítico!AG9</f>
        <v>0</v>
      </c>
      <c r="AH8" s="20">
        <f>Analítico!AH9</f>
        <v>0</v>
      </c>
      <c r="AI8" s="20">
        <f>Analítico!AI9</f>
        <v>0</v>
      </c>
      <c r="AJ8" s="20">
        <f>Analítico!AJ9</f>
        <v>0</v>
      </c>
      <c r="AK8" s="20">
        <f>Analítico!AK9</f>
        <v>0</v>
      </c>
      <c r="AL8" s="20">
        <f>Analítico!AL9</f>
        <v>0</v>
      </c>
      <c r="AM8" s="20">
        <f t="shared" ref="AM8:AM13" ca="1" si="0">SUM(C8:AL8)</f>
        <v>5951342.5337148616</v>
      </c>
      <c r="AN8" s="143">
        <f t="shared" ref="AN8:AN13" ca="1" si="1">IF($AM$13=0,0,AM8/$AM$13)</f>
        <v>0.63135029934205888</v>
      </c>
    </row>
    <row r="9" spans="1:44" ht="22.5">
      <c r="A9" s="43" t="s">
        <v>56</v>
      </c>
      <c r="B9" s="13" t="s">
        <v>469</v>
      </c>
      <c r="C9" s="20">
        <f>Analítico!C10</f>
        <v>0</v>
      </c>
      <c r="D9" s="20">
        <f>Analítico!D10</f>
        <v>0</v>
      </c>
      <c r="E9" s="20">
        <f>Analítico!E10</f>
        <v>0</v>
      </c>
      <c r="F9" s="20">
        <f>Analítico!F10</f>
        <v>0</v>
      </c>
      <c r="G9" s="20">
        <f>Analítico!G10</f>
        <v>0</v>
      </c>
      <c r="H9" s="20">
        <f>Analítico!H10</f>
        <v>0</v>
      </c>
      <c r="I9" s="20">
        <f>Analítico!I10</f>
        <v>0</v>
      </c>
      <c r="J9" s="20">
        <f>Analítico!J10</f>
        <v>0</v>
      </c>
      <c r="K9" s="20">
        <f>Analítico!K10</f>
        <v>0</v>
      </c>
      <c r="L9" s="20">
        <f>Analítico!L10</f>
        <v>0</v>
      </c>
      <c r="M9" s="20">
        <f>Analítico!M10</f>
        <v>0</v>
      </c>
      <c r="N9" s="20">
        <f>Analítico!N10</f>
        <v>0</v>
      </c>
      <c r="O9" s="20">
        <f>Analítico!O10</f>
        <v>0</v>
      </c>
      <c r="P9" s="20">
        <f>Analítico!P10</f>
        <v>0</v>
      </c>
      <c r="Q9" s="20">
        <f>Analítico!Q10</f>
        <v>0</v>
      </c>
      <c r="R9" s="20">
        <f>Analítico!R10</f>
        <v>0</v>
      </c>
      <c r="S9" s="20">
        <f>Analítico!S10</f>
        <v>0</v>
      </c>
      <c r="T9" s="20">
        <f>Analítico!T10</f>
        <v>0</v>
      </c>
      <c r="U9" s="20">
        <f>Analítico!U10</f>
        <v>0</v>
      </c>
      <c r="V9" s="20">
        <f>Analítico!V10</f>
        <v>0</v>
      </c>
      <c r="W9" s="20">
        <f>Analítico!W10</f>
        <v>0</v>
      </c>
      <c r="X9" s="20">
        <f>Analítico!X10</f>
        <v>0</v>
      </c>
      <c r="Y9" s="20">
        <f>Analítico!Y10</f>
        <v>0</v>
      </c>
      <c r="Z9" s="20">
        <f>Analítico!Z10</f>
        <v>0</v>
      </c>
      <c r="AA9" s="20">
        <f>Analítico!AA10</f>
        <v>0</v>
      </c>
      <c r="AB9" s="20">
        <f>Analítico!AB10</f>
        <v>0</v>
      </c>
      <c r="AC9" s="20">
        <f>Analítico!AC10</f>
        <v>0</v>
      </c>
      <c r="AD9" s="20">
        <f>Analítico!AD10</f>
        <v>0</v>
      </c>
      <c r="AE9" s="20">
        <f>Analítico!AE10</f>
        <v>0</v>
      </c>
      <c r="AF9" s="20">
        <f>Analítico!AF10</f>
        <v>0</v>
      </c>
      <c r="AG9" s="20">
        <f>Analítico!AG10</f>
        <v>0</v>
      </c>
      <c r="AH9" s="20">
        <f>Analítico!AH10</f>
        <v>0</v>
      </c>
      <c r="AI9" s="20">
        <f>Analítico!AI10</f>
        <v>0</v>
      </c>
      <c r="AJ9" s="20">
        <f>Analítico!AJ10</f>
        <v>0</v>
      </c>
      <c r="AK9" s="20">
        <f>Analítico!AK10</f>
        <v>0</v>
      </c>
      <c r="AL9" s="20">
        <f>Analítico!AL10</f>
        <v>0</v>
      </c>
      <c r="AM9" s="20">
        <f t="shared" si="0"/>
        <v>0</v>
      </c>
      <c r="AN9" s="143">
        <f t="shared" ca="1" si="1"/>
        <v>0</v>
      </c>
    </row>
    <row r="10" spans="1:44" ht="11.25">
      <c r="A10" s="43" t="s">
        <v>57</v>
      </c>
      <c r="B10" s="35" t="s">
        <v>166</v>
      </c>
      <c r="C10" s="46">
        <f>Analítico!C11</f>
        <v>0</v>
      </c>
      <c r="D10" s="46">
        <f>Analítico!D11</f>
        <v>2223705.0699999998</v>
      </c>
      <c r="E10" s="46">
        <f>Analítico!E11</f>
        <v>0</v>
      </c>
      <c r="F10" s="46">
        <f>Analítico!F11</f>
        <v>200000</v>
      </c>
      <c r="G10" s="46">
        <f>Analítico!G11</f>
        <v>0</v>
      </c>
      <c r="H10" s="46">
        <f>Analítico!H11</f>
        <v>0</v>
      </c>
      <c r="I10" s="46">
        <f>Analítico!I11</f>
        <v>0</v>
      </c>
      <c r="J10" s="46">
        <f>Analítico!J11</f>
        <v>0</v>
      </c>
      <c r="K10" s="46">
        <f>Analítico!K11</f>
        <v>0</v>
      </c>
      <c r="L10" s="46">
        <f>Analítico!L11</f>
        <v>0</v>
      </c>
      <c r="M10" s="46">
        <f>Analítico!M11</f>
        <v>0</v>
      </c>
      <c r="N10" s="46">
        <f>Analítico!N11</f>
        <v>0</v>
      </c>
      <c r="O10" s="46">
        <f>Analítico!O11</f>
        <v>0</v>
      </c>
      <c r="P10" s="46">
        <f>Analítico!P11</f>
        <v>0</v>
      </c>
      <c r="Q10" s="46">
        <f>Analítico!Q11</f>
        <v>0</v>
      </c>
      <c r="R10" s="46">
        <f>Analítico!R11</f>
        <v>0</v>
      </c>
      <c r="S10" s="46">
        <f>Analítico!S11</f>
        <v>0</v>
      </c>
      <c r="T10" s="46">
        <f>Analítico!T11</f>
        <v>0</v>
      </c>
      <c r="U10" s="46">
        <f>Analítico!U11</f>
        <v>0</v>
      </c>
      <c r="V10" s="46">
        <f>Analítico!V11</f>
        <v>0</v>
      </c>
      <c r="W10" s="46">
        <f>Analítico!W11</f>
        <v>0</v>
      </c>
      <c r="X10" s="46">
        <f>Analítico!X11</f>
        <v>0</v>
      </c>
      <c r="Y10" s="46">
        <f>Analítico!Y11</f>
        <v>0</v>
      </c>
      <c r="Z10" s="46">
        <f>Analítico!Z11</f>
        <v>0</v>
      </c>
      <c r="AA10" s="46">
        <f>Analítico!AA11</f>
        <v>0</v>
      </c>
      <c r="AB10" s="46">
        <f>Analítico!AB11</f>
        <v>0</v>
      </c>
      <c r="AC10" s="46">
        <f>Analítico!AC11</f>
        <v>0</v>
      </c>
      <c r="AD10" s="46">
        <f>Analítico!AD11</f>
        <v>0</v>
      </c>
      <c r="AE10" s="46">
        <f>Analítico!AE11</f>
        <v>0</v>
      </c>
      <c r="AF10" s="46">
        <f>Analítico!AF11</f>
        <v>0</v>
      </c>
      <c r="AG10" s="46">
        <f>Analítico!AG11</f>
        <v>0</v>
      </c>
      <c r="AH10" s="46">
        <f>Analítico!AH11</f>
        <v>0</v>
      </c>
      <c r="AI10" s="46">
        <f>Analítico!AI11</f>
        <v>0</v>
      </c>
      <c r="AJ10" s="46">
        <f>Analítico!AJ11</f>
        <v>0</v>
      </c>
      <c r="AK10" s="46">
        <f>Analítico!AK11</f>
        <v>0</v>
      </c>
      <c r="AL10" s="46">
        <f>Analítico!AL11</f>
        <v>0</v>
      </c>
      <c r="AM10" s="46">
        <f t="shared" si="0"/>
        <v>2423705.0699999998</v>
      </c>
      <c r="AN10" s="144">
        <f t="shared" ca="1" si="1"/>
        <v>0.25711961843779174</v>
      </c>
    </row>
    <row r="11" spans="1:44" ht="22.5">
      <c r="A11" s="215" t="s">
        <v>310</v>
      </c>
      <c r="B11" s="13" t="s">
        <v>293</v>
      </c>
      <c r="C11" s="20">
        <f>Analítico!C12</f>
        <v>0</v>
      </c>
      <c r="D11" s="20">
        <f>Analítico!D12</f>
        <v>0</v>
      </c>
      <c r="E11" s="20">
        <f>Analítico!E12</f>
        <v>0</v>
      </c>
      <c r="F11" s="20">
        <f>Analítico!F12</f>
        <v>0</v>
      </c>
      <c r="G11" s="20">
        <f>Analítico!G12</f>
        <v>0</v>
      </c>
      <c r="H11" s="20">
        <f>Analítico!H12</f>
        <v>0</v>
      </c>
      <c r="I11" s="20">
        <f>Analítico!I12</f>
        <v>0</v>
      </c>
      <c r="J11" s="20">
        <f>Analítico!J12</f>
        <v>0</v>
      </c>
      <c r="K11" s="20">
        <f>Analítico!K12</f>
        <v>0</v>
      </c>
      <c r="L11" s="20">
        <f>Analítico!L12</f>
        <v>0</v>
      </c>
      <c r="M11" s="20">
        <f>Analítico!M12</f>
        <v>0</v>
      </c>
      <c r="N11" s="20">
        <f>Analítico!N12</f>
        <v>0</v>
      </c>
      <c r="O11" s="20">
        <f>Analítico!O12</f>
        <v>0</v>
      </c>
      <c r="P11" s="20">
        <f>Analítico!P12</f>
        <v>0</v>
      </c>
      <c r="Q11" s="20">
        <f>Analítico!Q12</f>
        <v>0</v>
      </c>
      <c r="R11" s="20">
        <f>Analítico!R12</f>
        <v>0</v>
      </c>
      <c r="S11" s="20">
        <f>Analítico!S12</f>
        <v>0</v>
      </c>
      <c r="T11" s="20">
        <f>Analítico!T12</f>
        <v>0</v>
      </c>
      <c r="U11" s="20">
        <f>Analítico!U12</f>
        <v>0</v>
      </c>
      <c r="V11" s="20">
        <f>Analítico!V12</f>
        <v>0</v>
      </c>
      <c r="W11" s="20">
        <f>Analítico!W12</f>
        <v>0</v>
      </c>
      <c r="X11" s="20">
        <f>Analítico!X12</f>
        <v>0</v>
      </c>
      <c r="Y11" s="20">
        <f>Analítico!Y12</f>
        <v>0</v>
      </c>
      <c r="Z11" s="20">
        <f>Analítico!Z12</f>
        <v>0</v>
      </c>
      <c r="AA11" s="20">
        <f>Analítico!AA12</f>
        <v>0</v>
      </c>
      <c r="AB11" s="20">
        <f>Analítico!AB12</f>
        <v>0</v>
      </c>
      <c r="AC11" s="20">
        <f>Analítico!AC12</f>
        <v>0</v>
      </c>
      <c r="AD11" s="20">
        <f>Analítico!AD12</f>
        <v>0</v>
      </c>
      <c r="AE11" s="20">
        <f>Analítico!AE12</f>
        <v>0</v>
      </c>
      <c r="AF11" s="20">
        <f>Analítico!AF12</f>
        <v>0</v>
      </c>
      <c r="AG11" s="20">
        <f>Analítico!AG12</f>
        <v>0</v>
      </c>
      <c r="AH11" s="20">
        <f>Analítico!AH12</f>
        <v>0</v>
      </c>
      <c r="AI11" s="20">
        <f>Analítico!AI12</f>
        <v>0</v>
      </c>
      <c r="AJ11" s="20">
        <f>Analítico!AJ12</f>
        <v>0</v>
      </c>
      <c r="AK11" s="20">
        <f>Analítico!AK12</f>
        <v>0</v>
      </c>
      <c r="AL11" s="20">
        <f>Analítico!AL12</f>
        <v>0</v>
      </c>
      <c r="AM11" s="46">
        <f t="shared" si="0"/>
        <v>0</v>
      </c>
      <c r="AN11" s="143">
        <f t="shared" ca="1" si="1"/>
        <v>0</v>
      </c>
    </row>
    <row r="12" spans="1:44" ht="12" thickBot="1">
      <c r="A12" s="373" t="s">
        <v>261</v>
      </c>
      <c r="B12" s="373"/>
      <c r="C12" s="133">
        <f ca="1">SUBTOTAL(109,C8:C11)</f>
        <v>307859.18778236164</v>
      </c>
      <c r="D12" s="133">
        <f t="shared" ref="D12:L12" si="2">SUBTOTAL(109,D8:D11)</f>
        <v>2223705.0699999998</v>
      </c>
      <c r="E12" s="133">
        <f t="shared" ca="1" si="2"/>
        <v>4052945.6265233336</v>
      </c>
      <c r="F12" s="133">
        <f t="shared" si="2"/>
        <v>200000</v>
      </c>
      <c r="G12" s="133">
        <f t="shared" si="2"/>
        <v>0</v>
      </c>
      <c r="H12" s="133">
        <f t="shared" ca="1" si="2"/>
        <v>1590537.7194091668</v>
      </c>
      <c r="I12" s="133">
        <f t="shared" si="2"/>
        <v>0</v>
      </c>
      <c r="J12" s="133">
        <f t="shared" si="2"/>
        <v>0</v>
      </c>
      <c r="K12" s="133">
        <f t="shared" si="2"/>
        <v>0</v>
      </c>
      <c r="L12" s="133">
        <f t="shared" si="2"/>
        <v>0</v>
      </c>
      <c r="M12" s="133">
        <f t="shared" ref="M12:Y12" si="3">SUBTOTAL(109,M8:M11)</f>
        <v>0</v>
      </c>
      <c r="N12" s="133">
        <f t="shared" si="3"/>
        <v>0</v>
      </c>
      <c r="O12" s="133">
        <f t="shared" si="3"/>
        <v>0</v>
      </c>
      <c r="P12" s="133">
        <f t="shared" si="3"/>
        <v>0</v>
      </c>
      <c r="Q12" s="133">
        <f t="shared" si="3"/>
        <v>0</v>
      </c>
      <c r="R12" s="133">
        <f t="shared" ca="1" si="3"/>
        <v>0</v>
      </c>
      <c r="S12" s="133">
        <f t="shared" si="3"/>
        <v>0</v>
      </c>
      <c r="T12" s="133">
        <f t="shared" si="3"/>
        <v>0</v>
      </c>
      <c r="U12" s="133">
        <f t="shared" ca="1" si="3"/>
        <v>0</v>
      </c>
      <c r="V12" s="133">
        <f t="shared" si="3"/>
        <v>0</v>
      </c>
      <c r="W12" s="133">
        <f t="shared" si="3"/>
        <v>0</v>
      </c>
      <c r="X12" s="133">
        <f t="shared" ca="1" si="3"/>
        <v>0</v>
      </c>
      <c r="Y12" s="133">
        <f t="shared" si="3"/>
        <v>0</v>
      </c>
      <c r="Z12" s="133">
        <f t="shared" ref="Z12:AL12" si="4">SUBTOTAL(109,Z8:Z11)</f>
        <v>0</v>
      </c>
      <c r="AA12" s="133">
        <f t="shared" ca="1" si="4"/>
        <v>0</v>
      </c>
      <c r="AB12" s="133">
        <f t="shared" si="4"/>
        <v>0</v>
      </c>
      <c r="AC12" s="133">
        <f t="shared" si="4"/>
        <v>0</v>
      </c>
      <c r="AD12" s="133">
        <f t="shared" ca="1" si="4"/>
        <v>0</v>
      </c>
      <c r="AE12" s="133">
        <f t="shared" si="4"/>
        <v>0</v>
      </c>
      <c r="AF12" s="133">
        <f t="shared" si="4"/>
        <v>0</v>
      </c>
      <c r="AG12" s="133">
        <f t="shared" ca="1" si="4"/>
        <v>0</v>
      </c>
      <c r="AH12" s="133">
        <f t="shared" si="4"/>
        <v>0</v>
      </c>
      <c r="AI12" s="133">
        <f t="shared" si="4"/>
        <v>0</v>
      </c>
      <c r="AJ12" s="133">
        <f t="shared" si="4"/>
        <v>0</v>
      </c>
      <c r="AK12" s="133">
        <f t="shared" si="4"/>
        <v>0</v>
      </c>
      <c r="AL12" s="133">
        <f t="shared" si="4"/>
        <v>0</v>
      </c>
      <c r="AM12" s="47">
        <f t="shared" ca="1" si="0"/>
        <v>8375047.6037148619</v>
      </c>
      <c r="AN12" s="135">
        <f t="shared" ca="1" si="1"/>
        <v>0.88846991777985074</v>
      </c>
    </row>
    <row r="13" spans="1:44" ht="12" thickBot="1">
      <c r="A13" s="375" t="s">
        <v>290</v>
      </c>
      <c r="B13" s="375"/>
      <c r="C13" s="23">
        <f t="shared" ref="C13:L13" ca="1" si="5">SUBTOTAL(109,C4:C12)</f>
        <v>1359183.1877823616</v>
      </c>
      <c r="D13" s="23">
        <f t="shared" si="5"/>
        <v>2223705.0699999998</v>
      </c>
      <c r="E13" s="23">
        <f t="shared" ca="1" si="5"/>
        <v>4052945.6265233336</v>
      </c>
      <c r="F13" s="23">
        <f t="shared" si="5"/>
        <v>200000</v>
      </c>
      <c r="G13" s="23">
        <f t="shared" si="5"/>
        <v>0</v>
      </c>
      <c r="H13" s="23">
        <f t="shared" ca="1" si="5"/>
        <v>1590537.7194091668</v>
      </c>
      <c r="I13" s="23">
        <f t="shared" si="5"/>
        <v>0</v>
      </c>
      <c r="J13" s="23">
        <f t="shared" si="5"/>
        <v>0</v>
      </c>
      <c r="K13" s="23">
        <f t="shared" si="5"/>
        <v>0</v>
      </c>
      <c r="L13" s="23">
        <f t="shared" si="5"/>
        <v>0</v>
      </c>
      <c r="M13" s="23">
        <f t="shared" ref="M13:Y13" si="6">SUBTOTAL(109,M4:M12)</f>
        <v>0</v>
      </c>
      <c r="N13" s="23">
        <f t="shared" si="6"/>
        <v>0</v>
      </c>
      <c r="O13" s="23">
        <f t="shared" si="6"/>
        <v>0</v>
      </c>
      <c r="P13" s="23">
        <f t="shared" si="6"/>
        <v>0</v>
      </c>
      <c r="Q13" s="23">
        <f t="shared" si="6"/>
        <v>0</v>
      </c>
      <c r="R13" s="23">
        <f t="shared" ca="1" si="6"/>
        <v>0</v>
      </c>
      <c r="S13" s="23">
        <f t="shared" si="6"/>
        <v>0</v>
      </c>
      <c r="T13" s="23">
        <f t="shared" si="6"/>
        <v>0</v>
      </c>
      <c r="U13" s="23">
        <f t="shared" ca="1" si="6"/>
        <v>0</v>
      </c>
      <c r="V13" s="23">
        <f t="shared" si="6"/>
        <v>0</v>
      </c>
      <c r="W13" s="23">
        <f t="shared" si="6"/>
        <v>0</v>
      </c>
      <c r="X13" s="23">
        <f t="shared" ca="1" si="6"/>
        <v>0</v>
      </c>
      <c r="Y13" s="23">
        <f t="shared" si="6"/>
        <v>0</v>
      </c>
      <c r="Z13" s="23">
        <f t="shared" ref="Z13:AL13" si="7">SUBTOTAL(109,Z4:Z12)</f>
        <v>0</v>
      </c>
      <c r="AA13" s="23">
        <f t="shared" ca="1" si="7"/>
        <v>0</v>
      </c>
      <c r="AB13" s="23">
        <f t="shared" si="7"/>
        <v>0</v>
      </c>
      <c r="AC13" s="23">
        <f t="shared" si="7"/>
        <v>0</v>
      </c>
      <c r="AD13" s="23">
        <f t="shared" ca="1" si="7"/>
        <v>0</v>
      </c>
      <c r="AE13" s="23">
        <f t="shared" si="7"/>
        <v>0</v>
      </c>
      <c r="AF13" s="23">
        <f t="shared" si="7"/>
        <v>0</v>
      </c>
      <c r="AG13" s="23">
        <f t="shared" ca="1" si="7"/>
        <v>0</v>
      </c>
      <c r="AH13" s="23">
        <f t="shared" si="7"/>
        <v>0</v>
      </c>
      <c r="AI13" s="23">
        <f t="shared" si="7"/>
        <v>0</v>
      </c>
      <c r="AJ13" s="23">
        <f t="shared" si="7"/>
        <v>0</v>
      </c>
      <c r="AK13" s="23">
        <f t="shared" si="7"/>
        <v>0</v>
      </c>
      <c r="AL13" s="23">
        <f t="shared" si="7"/>
        <v>0</v>
      </c>
      <c r="AM13" s="23">
        <f t="shared" ca="1" si="0"/>
        <v>9426371.603714861</v>
      </c>
      <c r="AN13" s="137">
        <f t="shared" ca="1" si="1"/>
        <v>1</v>
      </c>
    </row>
    <row r="14" spans="1:44" ht="16.5" customHeight="1" thickBot="1">
      <c r="A14" s="121"/>
      <c r="B14" s="1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138"/>
    </row>
    <row r="15" spans="1:44" ht="22.5" customHeight="1" thickBot="1">
      <c r="A15" s="27">
        <v>2</v>
      </c>
      <c r="B15" s="17" t="s">
        <v>275</v>
      </c>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39"/>
    </row>
    <row r="16" spans="1:44" ht="22.5">
      <c r="A16" s="26" t="s">
        <v>27</v>
      </c>
      <c r="B16" s="19" t="s">
        <v>218</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140"/>
    </row>
    <row r="17" spans="1:44" ht="11.25">
      <c r="A17" s="28" t="s">
        <v>5</v>
      </c>
      <c r="B17" s="19" t="s">
        <v>3</v>
      </c>
      <c r="C17" s="20">
        <f ca="1">Analítico!C24</f>
        <v>478935.24099999998</v>
      </c>
      <c r="D17" s="20">
        <f ca="1">Analítico!D24</f>
        <v>576467.33600000001</v>
      </c>
      <c r="E17" s="20">
        <f ca="1">Analítico!E24</f>
        <v>576467.33600000001</v>
      </c>
      <c r="F17" s="20">
        <f ca="1">Analítico!F24</f>
        <v>576467.33600000001</v>
      </c>
      <c r="G17" s="20">
        <f ca="1">Analítico!G24</f>
        <v>576467.33600000001</v>
      </c>
      <c r="H17" s="20">
        <f ca="1">Analítico!H24</f>
        <v>576467.33600000001</v>
      </c>
      <c r="I17" s="20">
        <f ca="1">Analítico!I24</f>
        <v>576467.33600000001</v>
      </c>
      <c r="J17" s="20">
        <f ca="1">Analítico!J24</f>
        <v>0</v>
      </c>
      <c r="K17" s="20">
        <f ca="1">Analítico!K24</f>
        <v>0</v>
      </c>
      <c r="L17" s="20">
        <f ca="1">Analítico!L24</f>
        <v>0</v>
      </c>
      <c r="M17" s="20">
        <f ca="1">Analítico!M24</f>
        <v>0</v>
      </c>
      <c r="N17" s="20">
        <f ca="1">Analítico!N24</f>
        <v>0</v>
      </c>
      <c r="O17" s="20">
        <f ca="1">Analítico!O24</f>
        <v>0</v>
      </c>
      <c r="P17" s="20">
        <f ca="1">Analítico!P24</f>
        <v>0</v>
      </c>
      <c r="Q17" s="20">
        <f ca="1">Analítico!Q24</f>
        <v>0</v>
      </c>
      <c r="R17" s="20">
        <f ca="1">Analítico!R24</f>
        <v>0</v>
      </c>
      <c r="S17" s="20">
        <f ca="1">Analítico!S24</f>
        <v>0</v>
      </c>
      <c r="T17" s="20">
        <f ca="1">Analítico!T24</f>
        <v>0</v>
      </c>
      <c r="U17" s="20">
        <f ca="1">Analítico!U24</f>
        <v>0</v>
      </c>
      <c r="V17" s="20">
        <f ca="1">Analítico!V24</f>
        <v>0</v>
      </c>
      <c r="W17" s="20">
        <f ca="1">Analítico!W24</f>
        <v>0</v>
      </c>
      <c r="X17" s="20">
        <f ca="1">Analítico!X24</f>
        <v>0</v>
      </c>
      <c r="Y17" s="20">
        <f ca="1">Analítico!Y24</f>
        <v>0</v>
      </c>
      <c r="Z17" s="20">
        <f ca="1">Analítico!Z24</f>
        <v>0</v>
      </c>
      <c r="AA17" s="20">
        <f ca="1">Analítico!AA24</f>
        <v>0</v>
      </c>
      <c r="AB17" s="20">
        <f ca="1">Analítico!AB24</f>
        <v>0</v>
      </c>
      <c r="AC17" s="20">
        <f ca="1">Analítico!AC24</f>
        <v>0</v>
      </c>
      <c r="AD17" s="20">
        <f ca="1">Analítico!AD24</f>
        <v>0</v>
      </c>
      <c r="AE17" s="20">
        <f ca="1">Analítico!AE24</f>
        <v>0</v>
      </c>
      <c r="AF17" s="20">
        <f ca="1">Analítico!AF24</f>
        <v>0</v>
      </c>
      <c r="AG17" s="20">
        <f ca="1">Analítico!AG24</f>
        <v>0</v>
      </c>
      <c r="AH17" s="20">
        <f ca="1">Analítico!AH24</f>
        <v>0</v>
      </c>
      <c r="AI17" s="20">
        <f ca="1">Analítico!AI24</f>
        <v>0</v>
      </c>
      <c r="AJ17" s="20">
        <f ca="1">Analítico!AJ24</f>
        <v>0</v>
      </c>
      <c r="AK17" s="20">
        <f ca="1">Analítico!AK24</f>
        <v>0</v>
      </c>
      <c r="AL17" s="20">
        <f ca="1">Analítico!AL24</f>
        <v>0</v>
      </c>
      <c r="AM17" s="21">
        <f t="shared" ref="AM17:AM23" ca="1" si="8">SUM(C17:AL17)</f>
        <v>3937739.2570000007</v>
      </c>
      <c r="AN17" s="143">
        <f t="shared" ref="AN17:AN23" ca="1" si="9">IF($AM$26=0,0,AM17/$AM$26)</f>
        <v>0.41773647619070825</v>
      </c>
    </row>
    <row r="18" spans="1:44" ht="11.25">
      <c r="A18" s="28" t="s">
        <v>6</v>
      </c>
      <c r="B18" s="19" t="s">
        <v>9</v>
      </c>
      <c r="C18" s="20">
        <f ca="1">Analítico!C28</f>
        <v>1376</v>
      </c>
      <c r="D18" s="20">
        <f ca="1">Analítico!D28</f>
        <v>1376</v>
      </c>
      <c r="E18" s="20">
        <f ca="1">Analítico!E28</f>
        <v>1376</v>
      </c>
      <c r="F18" s="20">
        <f ca="1">Analítico!F28</f>
        <v>1376</v>
      </c>
      <c r="G18" s="20">
        <f ca="1">Analítico!G28</f>
        <v>1376</v>
      </c>
      <c r="H18" s="20">
        <f ca="1">Analítico!H28</f>
        <v>1376</v>
      </c>
      <c r="I18" s="20">
        <f ca="1">Analítico!I28</f>
        <v>1376</v>
      </c>
      <c r="J18" s="20">
        <f ca="1">Analítico!J28</f>
        <v>0</v>
      </c>
      <c r="K18" s="20">
        <f ca="1">Analítico!K28</f>
        <v>0</v>
      </c>
      <c r="L18" s="20">
        <f ca="1">Analítico!L28</f>
        <v>0</v>
      </c>
      <c r="M18" s="20">
        <f ca="1">Analítico!M28</f>
        <v>0</v>
      </c>
      <c r="N18" s="20">
        <f ca="1">Analítico!N28</f>
        <v>0</v>
      </c>
      <c r="O18" s="20">
        <f ca="1">Analítico!O28</f>
        <v>0</v>
      </c>
      <c r="P18" s="20">
        <f ca="1">Analítico!P28</f>
        <v>0</v>
      </c>
      <c r="Q18" s="20">
        <f ca="1">Analítico!Q28</f>
        <v>0</v>
      </c>
      <c r="R18" s="20">
        <f ca="1">Analítico!R28</f>
        <v>0</v>
      </c>
      <c r="S18" s="20">
        <f ca="1">Analítico!S28</f>
        <v>0</v>
      </c>
      <c r="T18" s="20">
        <f ca="1">Analítico!T28</f>
        <v>0</v>
      </c>
      <c r="U18" s="20">
        <f ca="1">Analítico!U28</f>
        <v>0</v>
      </c>
      <c r="V18" s="20">
        <f ca="1">Analítico!V28</f>
        <v>0</v>
      </c>
      <c r="W18" s="20">
        <f ca="1">Analítico!W28</f>
        <v>0</v>
      </c>
      <c r="X18" s="20">
        <f ca="1">Analítico!X28</f>
        <v>0</v>
      </c>
      <c r="Y18" s="20">
        <f ca="1">Analítico!Y28</f>
        <v>0</v>
      </c>
      <c r="Z18" s="20">
        <f ca="1">Analítico!Z28</f>
        <v>0</v>
      </c>
      <c r="AA18" s="20">
        <f ca="1">Analítico!AA28</f>
        <v>0</v>
      </c>
      <c r="AB18" s="20">
        <f ca="1">Analítico!AB28</f>
        <v>0</v>
      </c>
      <c r="AC18" s="20">
        <f ca="1">Analítico!AC28</f>
        <v>0</v>
      </c>
      <c r="AD18" s="20">
        <f ca="1">Analítico!AD28</f>
        <v>0</v>
      </c>
      <c r="AE18" s="20">
        <f ca="1">Analítico!AE28</f>
        <v>0</v>
      </c>
      <c r="AF18" s="20">
        <f ca="1">Analítico!AF28</f>
        <v>0</v>
      </c>
      <c r="AG18" s="20">
        <f ca="1">Analítico!AG28</f>
        <v>0</v>
      </c>
      <c r="AH18" s="20">
        <f ca="1">Analítico!AH28</f>
        <v>0</v>
      </c>
      <c r="AI18" s="20">
        <f ca="1">Analítico!AI28</f>
        <v>0</v>
      </c>
      <c r="AJ18" s="20">
        <f ca="1">Analítico!AJ28</f>
        <v>0</v>
      </c>
      <c r="AK18" s="20">
        <f ca="1">Analítico!AK28</f>
        <v>0</v>
      </c>
      <c r="AL18" s="20">
        <f ca="1">Analítico!AL28</f>
        <v>0</v>
      </c>
      <c r="AM18" s="21">
        <f t="shared" ca="1" si="8"/>
        <v>9632</v>
      </c>
      <c r="AN18" s="143">
        <f t="shared" ca="1" si="9"/>
        <v>1.0218141618991664E-3</v>
      </c>
    </row>
    <row r="19" spans="1:44" ht="11.25">
      <c r="A19" s="28" t="s">
        <v>7</v>
      </c>
      <c r="B19" s="19" t="s">
        <v>30</v>
      </c>
      <c r="C19" s="20">
        <f ca="1">Analítico!C42</f>
        <v>199061.14953347223</v>
      </c>
      <c r="D19" s="20">
        <f ca="1">Analítico!D42</f>
        <v>243031.54397444444</v>
      </c>
      <c r="E19" s="20">
        <f ca="1">Analítico!E42</f>
        <v>243031.54397444444</v>
      </c>
      <c r="F19" s="20">
        <f ca="1">Analítico!F42</f>
        <v>243031.54397444444</v>
      </c>
      <c r="G19" s="20">
        <f ca="1">Analítico!G42</f>
        <v>243031.54397444444</v>
      </c>
      <c r="H19" s="20">
        <f ca="1">Analítico!H42</f>
        <v>243031.54397444444</v>
      </c>
      <c r="I19" s="20">
        <f ca="1">Analítico!I42</f>
        <v>243031.54397444444</v>
      </c>
      <c r="J19" s="20">
        <f ca="1">Analítico!J42</f>
        <v>0</v>
      </c>
      <c r="K19" s="20">
        <f ca="1">Analítico!K42</f>
        <v>0</v>
      </c>
      <c r="L19" s="20">
        <f ca="1">Analítico!L42</f>
        <v>0</v>
      </c>
      <c r="M19" s="20">
        <f ca="1">Analítico!M42</f>
        <v>0</v>
      </c>
      <c r="N19" s="20">
        <f ca="1">Analítico!N42</f>
        <v>0</v>
      </c>
      <c r="O19" s="20">
        <f ca="1">Analítico!O42</f>
        <v>0</v>
      </c>
      <c r="P19" s="20">
        <f ca="1">Analítico!P42</f>
        <v>0</v>
      </c>
      <c r="Q19" s="20">
        <f ca="1">Analítico!Q42</f>
        <v>0</v>
      </c>
      <c r="R19" s="20">
        <f ca="1">Analítico!R42</f>
        <v>0</v>
      </c>
      <c r="S19" s="20">
        <f ca="1">Analítico!S42</f>
        <v>0</v>
      </c>
      <c r="T19" s="20">
        <f ca="1">Analítico!T42</f>
        <v>0</v>
      </c>
      <c r="U19" s="20">
        <f ca="1">Analítico!U42</f>
        <v>0</v>
      </c>
      <c r="V19" s="20">
        <f ca="1">Analítico!V42</f>
        <v>0</v>
      </c>
      <c r="W19" s="20">
        <f ca="1">Analítico!W42</f>
        <v>0</v>
      </c>
      <c r="X19" s="20">
        <f ca="1">Analítico!X42</f>
        <v>0</v>
      </c>
      <c r="Y19" s="20">
        <f ca="1">Analítico!Y42</f>
        <v>0</v>
      </c>
      <c r="Z19" s="20">
        <f ca="1">Analítico!Z42</f>
        <v>0</v>
      </c>
      <c r="AA19" s="20">
        <f ca="1">Analítico!AA42</f>
        <v>0</v>
      </c>
      <c r="AB19" s="20">
        <f ca="1">Analítico!AB42</f>
        <v>0</v>
      </c>
      <c r="AC19" s="20">
        <f ca="1">Analítico!AC42</f>
        <v>0</v>
      </c>
      <c r="AD19" s="20">
        <f ca="1">Analítico!AD42</f>
        <v>0</v>
      </c>
      <c r="AE19" s="20">
        <f ca="1">Analítico!AE42</f>
        <v>0</v>
      </c>
      <c r="AF19" s="20">
        <f ca="1">Analítico!AF42</f>
        <v>0</v>
      </c>
      <c r="AG19" s="20">
        <f ca="1">Analítico!AG42</f>
        <v>0</v>
      </c>
      <c r="AH19" s="20">
        <f ca="1">Analítico!AH42</f>
        <v>0</v>
      </c>
      <c r="AI19" s="20">
        <f ca="1">Analítico!AI42</f>
        <v>0</v>
      </c>
      <c r="AJ19" s="20">
        <f ca="1">Analítico!AJ42</f>
        <v>0</v>
      </c>
      <c r="AK19" s="20">
        <f ca="1">Analítico!AK42</f>
        <v>0</v>
      </c>
      <c r="AL19" s="20">
        <f ca="1">Analítico!AL42</f>
        <v>0</v>
      </c>
      <c r="AM19" s="21">
        <f t="shared" ca="1" si="8"/>
        <v>1657250.413380139</v>
      </c>
      <c r="AN19" s="143">
        <f t="shared" ca="1" si="9"/>
        <v>0.17581000230534405</v>
      </c>
    </row>
    <row r="20" spans="1:44" ht="11.25">
      <c r="A20" s="28" t="s">
        <v>8</v>
      </c>
      <c r="B20" s="19" t="s">
        <v>31</v>
      </c>
      <c r="C20" s="20">
        <f ca="1">Analítico!C52</f>
        <v>174821.2329</v>
      </c>
      <c r="D20" s="20">
        <f ca="1">Analítico!D52</f>
        <v>168969.30720000001</v>
      </c>
      <c r="E20" s="20">
        <f ca="1">Analítico!E52</f>
        <v>168969.30720000001</v>
      </c>
      <c r="F20" s="20">
        <f ca="1">Analítico!F52</f>
        <v>168969.30720000001</v>
      </c>
      <c r="G20" s="20">
        <f ca="1">Analítico!G52</f>
        <v>168969.30720000001</v>
      </c>
      <c r="H20" s="20">
        <f ca="1">Analítico!H52</f>
        <v>168969.30720000001</v>
      </c>
      <c r="I20" s="20">
        <f ca="1">Analítico!I52</f>
        <v>168969.30720000001</v>
      </c>
      <c r="J20" s="20">
        <f ca="1">Analítico!J52</f>
        <v>0</v>
      </c>
      <c r="K20" s="20">
        <f ca="1">Analítico!K52</f>
        <v>0</v>
      </c>
      <c r="L20" s="20">
        <f ca="1">Analítico!L52</f>
        <v>0</v>
      </c>
      <c r="M20" s="20">
        <f ca="1">Analítico!M52</f>
        <v>0</v>
      </c>
      <c r="N20" s="20">
        <f ca="1">Analítico!N52</f>
        <v>0</v>
      </c>
      <c r="O20" s="20">
        <f ca="1">Analítico!O52</f>
        <v>0</v>
      </c>
      <c r="P20" s="20">
        <f ca="1">Analítico!P52</f>
        <v>0</v>
      </c>
      <c r="Q20" s="20">
        <f ca="1">Analítico!Q52</f>
        <v>0</v>
      </c>
      <c r="R20" s="20">
        <f ca="1">Analítico!R52</f>
        <v>0</v>
      </c>
      <c r="S20" s="20">
        <f ca="1">Analítico!S52</f>
        <v>0</v>
      </c>
      <c r="T20" s="20">
        <f ca="1">Analítico!T52</f>
        <v>0</v>
      </c>
      <c r="U20" s="20">
        <f ca="1">Analítico!U52</f>
        <v>0</v>
      </c>
      <c r="V20" s="20">
        <f ca="1">Analítico!V52</f>
        <v>0</v>
      </c>
      <c r="W20" s="20">
        <f ca="1">Analítico!W52</f>
        <v>0</v>
      </c>
      <c r="X20" s="20">
        <f ca="1">Analítico!X52</f>
        <v>0</v>
      </c>
      <c r="Y20" s="20">
        <f ca="1">Analítico!Y52</f>
        <v>0</v>
      </c>
      <c r="Z20" s="20">
        <f ca="1">Analítico!Z52</f>
        <v>0</v>
      </c>
      <c r="AA20" s="20">
        <f ca="1">Analítico!AA52</f>
        <v>0</v>
      </c>
      <c r="AB20" s="20">
        <f ca="1">Analítico!AB52</f>
        <v>0</v>
      </c>
      <c r="AC20" s="20">
        <f ca="1">Analítico!AC52</f>
        <v>0</v>
      </c>
      <c r="AD20" s="20">
        <f ca="1">Analítico!AD52</f>
        <v>0</v>
      </c>
      <c r="AE20" s="20">
        <f ca="1">Analítico!AE52</f>
        <v>0</v>
      </c>
      <c r="AF20" s="20">
        <f ca="1">Analítico!AF52</f>
        <v>0</v>
      </c>
      <c r="AG20" s="20">
        <f ca="1">Analítico!AG52</f>
        <v>0</v>
      </c>
      <c r="AH20" s="20">
        <f ca="1">Analítico!AH52</f>
        <v>0</v>
      </c>
      <c r="AI20" s="20">
        <f ca="1">Analítico!AI52</f>
        <v>0</v>
      </c>
      <c r="AJ20" s="20">
        <f ca="1">Analítico!AJ52</f>
        <v>0</v>
      </c>
      <c r="AK20" s="20">
        <f ca="1">Analítico!AK52</f>
        <v>0</v>
      </c>
      <c r="AL20" s="20">
        <f ca="1">Analítico!AL52</f>
        <v>0</v>
      </c>
      <c r="AM20" s="21">
        <f t="shared" ca="1" si="8"/>
        <v>1188637.0761000002</v>
      </c>
      <c r="AN20" s="143">
        <f t="shared" ca="1" si="9"/>
        <v>0.12609698896567664</v>
      </c>
    </row>
    <row r="21" spans="1:44" ht="12.75" customHeight="1">
      <c r="A21" s="374" t="s">
        <v>140</v>
      </c>
      <c r="B21" s="374"/>
      <c r="C21" s="24">
        <f ca="1">SUBTOTAL(109,C17:C20)</f>
        <v>854193.62343347212</v>
      </c>
      <c r="D21" s="24">
        <f t="shared" ref="D21:L21" ca="1" si="10">SUBTOTAL(109,D17:D20)</f>
        <v>989844.18717444444</v>
      </c>
      <c r="E21" s="24">
        <f t="shared" ca="1" si="10"/>
        <v>989844.18717444444</v>
      </c>
      <c r="F21" s="24">
        <f t="shared" ca="1" si="10"/>
        <v>989844.18717444444</v>
      </c>
      <c r="G21" s="24">
        <f t="shared" ca="1" si="10"/>
        <v>989844.18717444444</v>
      </c>
      <c r="H21" s="24">
        <f t="shared" ca="1" si="10"/>
        <v>989844.18717444444</v>
      </c>
      <c r="I21" s="24">
        <f t="shared" ca="1" si="10"/>
        <v>989844.18717444444</v>
      </c>
      <c r="J21" s="24">
        <f t="shared" ca="1" si="10"/>
        <v>0</v>
      </c>
      <c r="K21" s="24">
        <f t="shared" ca="1" si="10"/>
        <v>0</v>
      </c>
      <c r="L21" s="24">
        <f t="shared" ca="1" si="10"/>
        <v>0</v>
      </c>
      <c r="M21" s="24">
        <f t="shared" ref="M21:Y21" ca="1" si="11">SUBTOTAL(109,M17:M20)</f>
        <v>0</v>
      </c>
      <c r="N21" s="24">
        <f t="shared" ca="1" si="11"/>
        <v>0</v>
      </c>
      <c r="O21" s="24">
        <f t="shared" ca="1" si="11"/>
        <v>0</v>
      </c>
      <c r="P21" s="24">
        <f t="shared" ca="1" si="11"/>
        <v>0</v>
      </c>
      <c r="Q21" s="24">
        <f t="shared" ca="1" si="11"/>
        <v>0</v>
      </c>
      <c r="R21" s="24">
        <f t="shared" ca="1" si="11"/>
        <v>0</v>
      </c>
      <c r="S21" s="24">
        <f t="shared" ca="1" si="11"/>
        <v>0</v>
      </c>
      <c r="T21" s="24">
        <f t="shared" ca="1" si="11"/>
        <v>0</v>
      </c>
      <c r="U21" s="24">
        <f t="shared" ca="1" si="11"/>
        <v>0</v>
      </c>
      <c r="V21" s="24">
        <f t="shared" ca="1" si="11"/>
        <v>0</v>
      </c>
      <c r="W21" s="24">
        <f t="shared" ca="1" si="11"/>
        <v>0</v>
      </c>
      <c r="X21" s="24">
        <f t="shared" ca="1" si="11"/>
        <v>0</v>
      </c>
      <c r="Y21" s="24">
        <f t="shared" ca="1" si="11"/>
        <v>0</v>
      </c>
      <c r="Z21" s="24">
        <f t="shared" ref="Z21:AL21" ca="1" si="12">SUBTOTAL(109,Z17:Z20)</f>
        <v>0</v>
      </c>
      <c r="AA21" s="24">
        <f t="shared" ca="1" si="12"/>
        <v>0</v>
      </c>
      <c r="AB21" s="24">
        <f t="shared" ca="1" si="12"/>
        <v>0</v>
      </c>
      <c r="AC21" s="24">
        <f t="shared" ca="1" si="12"/>
        <v>0</v>
      </c>
      <c r="AD21" s="24">
        <f t="shared" ca="1" si="12"/>
        <v>0</v>
      </c>
      <c r="AE21" s="24">
        <f t="shared" ca="1" si="12"/>
        <v>0</v>
      </c>
      <c r="AF21" s="24">
        <f t="shared" ca="1" si="12"/>
        <v>0</v>
      </c>
      <c r="AG21" s="24">
        <f t="shared" ca="1" si="12"/>
        <v>0</v>
      </c>
      <c r="AH21" s="24">
        <f t="shared" ca="1" si="12"/>
        <v>0</v>
      </c>
      <c r="AI21" s="24">
        <f t="shared" ca="1" si="12"/>
        <v>0</v>
      </c>
      <c r="AJ21" s="24">
        <f t="shared" ca="1" si="12"/>
        <v>0</v>
      </c>
      <c r="AK21" s="24">
        <f t="shared" ca="1" si="12"/>
        <v>0</v>
      </c>
      <c r="AL21" s="24">
        <f t="shared" ca="1" si="12"/>
        <v>0</v>
      </c>
      <c r="AM21" s="24">
        <f t="shared" ca="1" si="8"/>
        <v>6793258.746480138</v>
      </c>
      <c r="AN21" s="141">
        <f t="shared" ca="1" si="9"/>
        <v>0.72066528162362786</v>
      </c>
    </row>
    <row r="22" spans="1:44" ht="11.25">
      <c r="A22" s="26" t="s">
        <v>28</v>
      </c>
      <c r="B22" s="19" t="s">
        <v>287</v>
      </c>
      <c r="C22" s="20">
        <f>Analítico!C121</f>
        <v>40037.550000000003</v>
      </c>
      <c r="D22" s="20">
        <f>Analítico!D121</f>
        <v>355484.35499999998</v>
      </c>
      <c r="E22" s="20">
        <f>Analítico!E121</f>
        <v>353484.35499999998</v>
      </c>
      <c r="F22" s="20">
        <f>Analítico!F121</f>
        <v>553484.35499999998</v>
      </c>
      <c r="G22" s="20">
        <f>Analítico!G121</f>
        <v>376444.35499999998</v>
      </c>
      <c r="H22" s="20">
        <f>Analítico!H121</f>
        <v>353484.35499999998</v>
      </c>
      <c r="I22" s="20">
        <f>Analítico!I121</f>
        <v>380281.90499999997</v>
      </c>
      <c r="J22" s="20">
        <f>Analítico!J121</f>
        <v>0</v>
      </c>
      <c r="K22" s="20">
        <f>Analítico!K121</f>
        <v>0</v>
      </c>
      <c r="L22" s="20">
        <f>Analítico!L121</f>
        <v>0</v>
      </c>
      <c r="M22" s="20">
        <f>Analítico!M121</f>
        <v>0</v>
      </c>
      <c r="N22" s="20">
        <f>Analítico!N121</f>
        <v>0</v>
      </c>
      <c r="O22" s="20">
        <f>Analítico!O121</f>
        <v>0</v>
      </c>
      <c r="P22" s="20">
        <f>Analítico!P121</f>
        <v>0</v>
      </c>
      <c r="Q22" s="20">
        <f>Analítico!Q121</f>
        <v>0</v>
      </c>
      <c r="R22" s="20">
        <f>Analítico!R121</f>
        <v>0</v>
      </c>
      <c r="S22" s="20">
        <f>Analítico!S121</f>
        <v>0</v>
      </c>
      <c r="T22" s="20">
        <f>Analítico!T121</f>
        <v>0</v>
      </c>
      <c r="U22" s="20">
        <f>Analítico!U121</f>
        <v>0</v>
      </c>
      <c r="V22" s="20">
        <f>Analítico!V121</f>
        <v>0</v>
      </c>
      <c r="W22" s="20">
        <f>Analítico!W121</f>
        <v>0</v>
      </c>
      <c r="X22" s="20">
        <f>Analítico!X121</f>
        <v>0</v>
      </c>
      <c r="Y22" s="20">
        <f>Analítico!Y121</f>
        <v>0</v>
      </c>
      <c r="Z22" s="20">
        <f>Analítico!Z121</f>
        <v>0</v>
      </c>
      <c r="AA22" s="20">
        <f>Analítico!AA121</f>
        <v>0</v>
      </c>
      <c r="AB22" s="20">
        <f>Analítico!AB121</f>
        <v>0</v>
      </c>
      <c r="AC22" s="20">
        <f>Analítico!AC121</f>
        <v>0</v>
      </c>
      <c r="AD22" s="20">
        <f>Analítico!AD121</f>
        <v>0</v>
      </c>
      <c r="AE22" s="20">
        <f>Analítico!AE121</f>
        <v>0</v>
      </c>
      <c r="AF22" s="20">
        <f>Analítico!AF121</f>
        <v>0</v>
      </c>
      <c r="AG22" s="20">
        <f>Analítico!AG121</f>
        <v>0</v>
      </c>
      <c r="AH22" s="20">
        <f>Analítico!AH121</f>
        <v>0</v>
      </c>
      <c r="AI22" s="20">
        <f>Analítico!AI121</f>
        <v>0</v>
      </c>
      <c r="AJ22" s="20">
        <f>Analítico!AJ121</f>
        <v>0</v>
      </c>
      <c r="AK22" s="20">
        <f>Analítico!AK121</f>
        <v>0</v>
      </c>
      <c r="AL22" s="20">
        <f>Analítico!AL121</f>
        <v>0</v>
      </c>
      <c r="AM22" s="21">
        <f t="shared" si="8"/>
        <v>2412701.23</v>
      </c>
      <c r="AN22" s="143">
        <f t="shared" ca="1" si="9"/>
        <v>0.25595227213927929</v>
      </c>
    </row>
    <row r="23" spans="1:44" ht="22.5">
      <c r="A23" s="26" t="s">
        <v>29</v>
      </c>
      <c r="B23" s="19" t="s">
        <v>141</v>
      </c>
      <c r="C23" s="20">
        <f>Analítico!C136</f>
        <v>0</v>
      </c>
      <c r="D23" s="20">
        <f>Analítico!D136</f>
        <v>0</v>
      </c>
      <c r="E23" s="20">
        <f>Analítico!E136</f>
        <v>0</v>
      </c>
      <c r="F23" s="20">
        <f>Analítico!F136</f>
        <v>0</v>
      </c>
      <c r="G23" s="20">
        <f>Analítico!G136</f>
        <v>0</v>
      </c>
      <c r="H23" s="20">
        <f>Analítico!H136</f>
        <v>0</v>
      </c>
      <c r="I23" s="20">
        <f>Analítico!I136</f>
        <v>0</v>
      </c>
      <c r="J23" s="20">
        <f>Analítico!J136</f>
        <v>0</v>
      </c>
      <c r="K23" s="20">
        <f>Analítico!K136</f>
        <v>0</v>
      </c>
      <c r="L23" s="20">
        <f>Analítico!L136</f>
        <v>0</v>
      </c>
      <c r="M23" s="20">
        <f>Analítico!M136</f>
        <v>0</v>
      </c>
      <c r="N23" s="20">
        <f>Analítico!N136</f>
        <v>0</v>
      </c>
      <c r="O23" s="20">
        <f>Analítico!O136</f>
        <v>0</v>
      </c>
      <c r="P23" s="20">
        <f>Analítico!P136</f>
        <v>0</v>
      </c>
      <c r="Q23" s="20">
        <f>Analítico!Q136</f>
        <v>0</v>
      </c>
      <c r="R23" s="20">
        <f>Analítico!R136</f>
        <v>0</v>
      </c>
      <c r="S23" s="20">
        <f>Analítico!S136</f>
        <v>0</v>
      </c>
      <c r="T23" s="20">
        <f>Analítico!T136</f>
        <v>0</v>
      </c>
      <c r="U23" s="20">
        <f>Analítico!U136</f>
        <v>0</v>
      </c>
      <c r="V23" s="20">
        <f>Analítico!V136</f>
        <v>0</v>
      </c>
      <c r="W23" s="20">
        <f>Analítico!W136</f>
        <v>0</v>
      </c>
      <c r="X23" s="20">
        <f>Analítico!X136</f>
        <v>0</v>
      </c>
      <c r="Y23" s="20">
        <f>Analítico!Y136</f>
        <v>0</v>
      </c>
      <c r="Z23" s="20">
        <f>Analítico!Z136</f>
        <v>0</v>
      </c>
      <c r="AA23" s="20">
        <f>Analítico!AA136</f>
        <v>0</v>
      </c>
      <c r="AB23" s="20">
        <f>Analítico!AB136</f>
        <v>0</v>
      </c>
      <c r="AC23" s="20">
        <f>Analítico!AC136</f>
        <v>0</v>
      </c>
      <c r="AD23" s="20">
        <f>Analítico!AD136</f>
        <v>0</v>
      </c>
      <c r="AE23" s="20">
        <f>Analítico!AE136</f>
        <v>0</v>
      </c>
      <c r="AF23" s="20">
        <f>Analítico!AF136</f>
        <v>0</v>
      </c>
      <c r="AG23" s="20">
        <f>Analítico!AG136</f>
        <v>0</v>
      </c>
      <c r="AH23" s="20">
        <f>Analítico!AH136</f>
        <v>0</v>
      </c>
      <c r="AI23" s="20">
        <f>Analítico!AI136</f>
        <v>0</v>
      </c>
      <c r="AJ23" s="20">
        <f>Analítico!AJ136</f>
        <v>0</v>
      </c>
      <c r="AK23" s="20">
        <f>Analítico!AK136</f>
        <v>0</v>
      </c>
      <c r="AL23" s="20">
        <f>Analítico!AL136</f>
        <v>0</v>
      </c>
      <c r="AM23" s="21">
        <f t="shared" si="8"/>
        <v>0</v>
      </c>
      <c r="AN23" s="143">
        <f t="shared" ca="1" si="9"/>
        <v>0</v>
      </c>
      <c r="AR23" s="207"/>
    </row>
    <row r="24" spans="1:44" ht="33.75">
      <c r="A24" s="354" t="s">
        <v>312</v>
      </c>
      <c r="B24" s="355" t="s">
        <v>311</v>
      </c>
      <c r="C24" s="356">
        <f>Analítico!C137</f>
        <v>0</v>
      </c>
      <c r="D24" s="356">
        <f>Analítico!D137</f>
        <v>0</v>
      </c>
      <c r="E24" s="356">
        <f>Analítico!E137</f>
        <v>0</v>
      </c>
      <c r="F24" s="356">
        <f>Analítico!F137</f>
        <v>0</v>
      </c>
      <c r="G24" s="356">
        <f>Analítico!G137</f>
        <v>0</v>
      </c>
      <c r="H24" s="356">
        <f>Analítico!H137</f>
        <v>0</v>
      </c>
      <c r="I24" s="356">
        <f>Analítico!I137</f>
        <v>0</v>
      </c>
      <c r="J24" s="356">
        <f>Analítico!J137</f>
        <v>0</v>
      </c>
      <c r="K24" s="356">
        <f>Analítico!K137</f>
        <v>0</v>
      </c>
      <c r="L24" s="356">
        <f>Analítico!L137</f>
        <v>0</v>
      </c>
      <c r="M24" s="356">
        <f>Analítico!M137</f>
        <v>0</v>
      </c>
      <c r="N24" s="356">
        <f>Analítico!N137</f>
        <v>0</v>
      </c>
      <c r="O24" s="356">
        <f>Analítico!O137</f>
        <v>0</v>
      </c>
      <c r="P24" s="356">
        <f>Analítico!P137</f>
        <v>0</v>
      </c>
      <c r="Q24" s="356">
        <f>Analítico!Q137</f>
        <v>0</v>
      </c>
      <c r="R24" s="356">
        <f>Analítico!R137</f>
        <v>0</v>
      </c>
      <c r="S24" s="356">
        <f>Analítico!S137</f>
        <v>0</v>
      </c>
      <c r="T24" s="356">
        <f>Analítico!T137</f>
        <v>0</v>
      </c>
      <c r="U24" s="356">
        <f>Analítico!U137</f>
        <v>0</v>
      </c>
      <c r="V24" s="356">
        <f>Analítico!V137</f>
        <v>0</v>
      </c>
      <c r="W24" s="356">
        <f>Analítico!W137</f>
        <v>0</v>
      </c>
      <c r="X24" s="356">
        <f>Analítico!X137</f>
        <v>0</v>
      </c>
      <c r="Y24" s="356">
        <f>Analítico!Y137</f>
        <v>0</v>
      </c>
      <c r="Z24" s="356">
        <f>Analítico!Z137</f>
        <v>0</v>
      </c>
      <c r="AA24" s="356">
        <f>Analítico!AA137</f>
        <v>0</v>
      </c>
      <c r="AB24" s="356">
        <f>Analítico!AB137</f>
        <v>0</v>
      </c>
      <c r="AC24" s="356">
        <f>Analítico!AC137</f>
        <v>0</v>
      </c>
      <c r="AD24" s="356">
        <f>Analítico!AD137</f>
        <v>0</v>
      </c>
      <c r="AE24" s="356">
        <f>Analítico!AE137</f>
        <v>0</v>
      </c>
      <c r="AF24" s="356">
        <f>Analítico!AF137</f>
        <v>0</v>
      </c>
      <c r="AG24" s="356">
        <f>Analítico!AG137</f>
        <v>0</v>
      </c>
      <c r="AH24" s="356">
        <f>Analítico!AH137</f>
        <v>0</v>
      </c>
      <c r="AI24" s="356">
        <f>Analítico!AI137</f>
        <v>0</v>
      </c>
      <c r="AJ24" s="356">
        <f>Analítico!AJ137</f>
        <v>0</v>
      </c>
      <c r="AK24" s="356">
        <f>Analítico!AK137</f>
        <v>0</v>
      </c>
      <c r="AL24" s="356">
        <f>Analítico!AL137</f>
        <v>0</v>
      </c>
      <c r="AM24" s="357">
        <f>SUM(C24:AL24)</f>
        <v>0</v>
      </c>
      <c r="AN24" s="358">
        <f ca="1">IF($AM$26=0,0,AM24/$AM$26)</f>
        <v>0</v>
      </c>
      <c r="AR24" s="207"/>
    </row>
    <row r="25" spans="1:44" ht="23.25" thickBot="1">
      <c r="A25" s="216" t="s">
        <v>393</v>
      </c>
      <c r="B25" s="217" t="s">
        <v>394</v>
      </c>
      <c r="C25" s="218"/>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8"/>
      <c r="AL25" s="218"/>
      <c r="AM25" s="133">
        <f>Desmobilização!H204</f>
        <v>220411.6272347222</v>
      </c>
      <c r="AN25" s="219">
        <f ca="1">IF($AM$26=0,0,AM25/$AM$26)</f>
        <v>2.3382446237092933E-2</v>
      </c>
      <c r="AR25" s="207"/>
    </row>
    <row r="26" spans="1:44" ht="12" thickBot="1">
      <c r="A26" s="14" t="s">
        <v>262</v>
      </c>
      <c r="B26" s="15"/>
      <c r="C26" s="23">
        <f ca="1">SUBTOTAL(109,C17:C25)</f>
        <v>894231.17343347217</v>
      </c>
      <c r="D26" s="23">
        <f t="shared" ref="D26:L26" ca="1" si="13">SUBTOTAL(109,D17:D25)</f>
        <v>1345328.5421744445</v>
      </c>
      <c r="E26" s="23">
        <f t="shared" ca="1" si="13"/>
        <v>1343328.5421744445</v>
      </c>
      <c r="F26" s="23">
        <f t="shared" ca="1" si="13"/>
        <v>1543328.5421744445</v>
      </c>
      <c r="G26" s="23">
        <f t="shared" ca="1" si="13"/>
        <v>1366288.5421744445</v>
      </c>
      <c r="H26" s="23">
        <f t="shared" ca="1" si="13"/>
        <v>1343328.5421744445</v>
      </c>
      <c r="I26" s="23">
        <f t="shared" ca="1" si="13"/>
        <v>1370126.0921744443</v>
      </c>
      <c r="J26" s="23">
        <f t="shared" ca="1" si="13"/>
        <v>0</v>
      </c>
      <c r="K26" s="23">
        <f t="shared" ca="1" si="13"/>
        <v>0</v>
      </c>
      <c r="L26" s="23">
        <f t="shared" ca="1" si="13"/>
        <v>0</v>
      </c>
      <c r="M26" s="23">
        <f t="shared" ref="M26:Y26" ca="1" si="14">SUBTOTAL(109,M17:M25)</f>
        <v>0</v>
      </c>
      <c r="N26" s="23">
        <f t="shared" ca="1" si="14"/>
        <v>0</v>
      </c>
      <c r="O26" s="23">
        <f t="shared" ca="1" si="14"/>
        <v>0</v>
      </c>
      <c r="P26" s="23">
        <f t="shared" ca="1" si="14"/>
        <v>0</v>
      </c>
      <c r="Q26" s="23">
        <f t="shared" ca="1" si="14"/>
        <v>0</v>
      </c>
      <c r="R26" s="23">
        <f t="shared" ca="1" si="14"/>
        <v>0</v>
      </c>
      <c r="S26" s="23">
        <f t="shared" ca="1" si="14"/>
        <v>0</v>
      </c>
      <c r="T26" s="23">
        <f t="shared" ca="1" si="14"/>
        <v>0</v>
      </c>
      <c r="U26" s="23">
        <f t="shared" ca="1" si="14"/>
        <v>0</v>
      </c>
      <c r="V26" s="23">
        <f t="shared" ca="1" si="14"/>
        <v>0</v>
      </c>
      <c r="W26" s="23">
        <f t="shared" ca="1" si="14"/>
        <v>0</v>
      </c>
      <c r="X26" s="23">
        <f t="shared" ca="1" si="14"/>
        <v>0</v>
      </c>
      <c r="Y26" s="23">
        <f t="shared" ca="1" si="14"/>
        <v>0</v>
      </c>
      <c r="Z26" s="23">
        <f t="shared" ref="Z26:AL26" ca="1" si="15">SUBTOTAL(109,Z17:Z25)</f>
        <v>0</v>
      </c>
      <c r="AA26" s="23">
        <f t="shared" ca="1" si="15"/>
        <v>0</v>
      </c>
      <c r="AB26" s="23">
        <f t="shared" ca="1" si="15"/>
        <v>0</v>
      </c>
      <c r="AC26" s="23">
        <f t="shared" ca="1" si="15"/>
        <v>0</v>
      </c>
      <c r="AD26" s="23">
        <f t="shared" ca="1" si="15"/>
        <v>0</v>
      </c>
      <c r="AE26" s="23">
        <f t="shared" ca="1" si="15"/>
        <v>0</v>
      </c>
      <c r="AF26" s="23">
        <f t="shared" ca="1" si="15"/>
        <v>0</v>
      </c>
      <c r="AG26" s="23">
        <f t="shared" ca="1" si="15"/>
        <v>0</v>
      </c>
      <c r="AH26" s="23">
        <f t="shared" ca="1" si="15"/>
        <v>0</v>
      </c>
      <c r="AI26" s="23">
        <f t="shared" ca="1" si="15"/>
        <v>0</v>
      </c>
      <c r="AJ26" s="23">
        <f t="shared" ca="1" si="15"/>
        <v>0</v>
      </c>
      <c r="AK26" s="23">
        <f t="shared" ca="1" si="15"/>
        <v>0</v>
      </c>
      <c r="AL26" s="23">
        <f t="shared" ca="1" si="15"/>
        <v>0</v>
      </c>
      <c r="AM26" s="23">
        <f ca="1">SUBTOTAL(109,AM21:AM25)</f>
        <v>9426371.6037148591</v>
      </c>
      <c r="AN26" s="137">
        <f ca="1">IF($AM$26=0,0,AM26/$AM$26)</f>
        <v>1</v>
      </c>
      <c r="AO26" s="368"/>
      <c r="AR26" s="207"/>
    </row>
    <row r="27" spans="1:44" ht="16.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1"/>
      <c r="AN27" s="142"/>
      <c r="AR27" s="207"/>
    </row>
    <row r="28" spans="1:44" ht="9" customHeight="1">
      <c r="A28" s="209"/>
      <c r="B28" s="209"/>
      <c r="C28" s="209"/>
      <c r="D28" s="209"/>
      <c r="E28" s="209"/>
      <c r="F28" s="209"/>
      <c r="G28" s="209"/>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R28" s="207"/>
    </row>
    <row r="29" spans="1:44" ht="46.5" customHeight="1">
      <c r="A29" s="209"/>
      <c r="B29" s="209"/>
      <c r="C29" s="209"/>
      <c r="D29" s="209"/>
      <c r="E29" s="209" t="s">
        <v>459</v>
      </c>
      <c r="F29" s="209"/>
      <c r="G29" s="209" t="s">
        <v>459</v>
      </c>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R29" s="207"/>
    </row>
    <row r="30" spans="1:44" ht="30" customHeight="1">
      <c r="A30" s="209"/>
      <c r="B30" s="209"/>
      <c r="C30" s="209"/>
      <c r="D30" s="209"/>
      <c r="E30" s="209"/>
      <c r="F30" s="209"/>
      <c r="G30" s="209"/>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333"/>
      <c r="AR30" s="207"/>
    </row>
    <row r="31" spans="1:44" ht="30" customHeight="1">
      <c r="A31" s="209"/>
      <c r="B31" s="209"/>
      <c r="C31" s="209"/>
      <c r="D31" s="209"/>
      <c r="E31" s="209"/>
      <c r="F31" s="209" t="s">
        <v>459</v>
      </c>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R31" s="207"/>
    </row>
    <row r="32" spans="1:44" ht="30" customHeight="1">
      <c r="AM32" s="209"/>
      <c r="AR32" s="207"/>
    </row>
  </sheetData>
  <sheetProtection algorithmName="SHA-512" hashValue="8ycQ1pQ3epdmz6w002mGaEY0VDEGxew7giMPpeLli8mMqUknX+i6jJXuYgB4npAWWn7Wjd460xuJsl80a/XC9w==" saltValue="+Oa2mU8m2hIWOmcq0xT+/A==" spinCount="100000" sheet="1" objects="1" scenarios="1" formatColumns="0"/>
  <mergeCells count="8">
    <mergeCell ref="A21:B21"/>
    <mergeCell ref="A13:B13"/>
    <mergeCell ref="A12:B12"/>
    <mergeCell ref="C1:N1"/>
    <mergeCell ref="C2:N2"/>
    <mergeCell ref="AA2:AL2"/>
    <mergeCell ref="O2:Z2"/>
    <mergeCell ref="A5:B5"/>
  </mergeCells>
  <phoneticPr fontId="4" type="noConversion"/>
  <printOptions horizontalCentered="1"/>
  <pageMargins left="0.19685039370078741" right="0.19685039370078741" top="0.59055118110236227" bottom="0.59055118110236227" header="0" footer="0"/>
  <pageSetup paperSize="9" scale="68" fitToWidth="3" orientation="landscape" r:id="rId1"/>
  <headerFooter>
    <oddFoote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A1:AU36"/>
  <sheetViews>
    <sheetView zoomScaleNormal="100" zoomScaleSheetLayoutView="100" workbookViewId="0">
      <pane xSplit="1" ySplit="4" topLeftCell="B5" activePane="bottomRight" state="frozen"/>
      <selection activeCell="A4" sqref="A4"/>
      <selection pane="topRight" activeCell="A4" sqref="A4"/>
      <selection pane="bottomLeft" activeCell="A4" sqref="A4"/>
      <selection pane="bottomRight" activeCell="B40" sqref="B40"/>
    </sheetView>
  </sheetViews>
  <sheetFormatPr defaultRowHeight="12.75"/>
  <cols>
    <col min="1" max="1" width="5.5703125" style="183" customWidth="1"/>
    <col min="2" max="2" width="71.85546875" style="182" customWidth="1"/>
    <col min="3" max="3" width="11.5703125" style="182" hidden="1" customWidth="1"/>
    <col min="4" max="4" width="14.42578125" style="182" hidden="1" customWidth="1"/>
    <col min="5" max="5" width="12.5703125" style="182" hidden="1" customWidth="1"/>
    <col min="6" max="38" width="13.85546875" style="182" hidden="1" customWidth="1"/>
    <col min="39" max="41" width="14" style="182" customWidth="1"/>
    <col min="42" max="42" width="14.140625" style="182" customWidth="1"/>
    <col min="43" max="45" width="15.5703125" style="182" customWidth="1"/>
    <col min="46" max="46" width="10.42578125" style="182" customWidth="1"/>
    <col min="47" max="16384" width="9.140625" style="182"/>
  </cols>
  <sheetData>
    <row r="1" spans="1:47" hidden="1">
      <c r="A1" s="316"/>
      <c r="B1" s="317"/>
      <c r="C1" s="318">
        <v>1</v>
      </c>
      <c r="D1" s="318">
        <v>2</v>
      </c>
      <c r="E1" s="318">
        <v>3</v>
      </c>
      <c r="F1" s="318">
        <v>4</v>
      </c>
      <c r="G1" s="318">
        <v>5</v>
      </c>
      <c r="H1" s="318">
        <v>6</v>
      </c>
      <c r="I1" s="318">
        <v>7</v>
      </c>
      <c r="J1" s="318">
        <v>8</v>
      </c>
      <c r="K1" s="318">
        <v>9</v>
      </c>
      <c r="L1" s="318">
        <v>10</v>
      </c>
      <c r="M1" s="318">
        <v>11</v>
      </c>
      <c r="N1" s="318">
        <v>12</v>
      </c>
      <c r="O1" s="318">
        <v>13</v>
      </c>
      <c r="P1" s="318">
        <v>14</v>
      </c>
      <c r="Q1" s="318">
        <v>15</v>
      </c>
      <c r="R1" s="318">
        <v>16</v>
      </c>
      <c r="S1" s="318">
        <v>17</v>
      </c>
      <c r="T1" s="318">
        <v>18</v>
      </c>
      <c r="U1" s="318">
        <v>19</v>
      </c>
      <c r="V1" s="318">
        <v>20</v>
      </c>
      <c r="W1" s="318">
        <v>21</v>
      </c>
      <c r="X1" s="318">
        <v>22</v>
      </c>
      <c r="Y1" s="318">
        <v>23</v>
      </c>
      <c r="Z1" s="318">
        <v>24</v>
      </c>
      <c r="AA1" s="318">
        <v>25</v>
      </c>
      <c r="AB1" s="318">
        <v>26</v>
      </c>
      <c r="AC1" s="318">
        <v>27</v>
      </c>
      <c r="AD1" s="318">
        <v>28</v>
      </c>
      <c r="AE1" s="318">
        <v>29</v>
      </c>
      <c r="AF1" s="318">
        <v>30</v>
      </c>
      <c r="AG1" s="318">
        <v>31</v>
      </c>
      <c r="AH1" s="318">
        <v>32</v>
      </c>
      <c r="AI1" s="318">
        <v>33</v>
      </c>
      <c r="AJ1" s="318">
        <v>34</v>
      </c>
      <c r="AK1" s="318">
        <v>35</v>
      </c>
      <c r="AL1" s="318">
        <v>36</v>
      </c>
      <c r="AM1" s="317"/>
      <c r="AN1" s="317"/>
      <c r="AO1" s="317"/>
      <c r="AP1" s="317"/>
      <c r="AQ1" s="317"/>
      <c r="AR1" s="317"/>
      <c r="AS1" s="317"/>
      <c r="AT1" s="317"/>
    </row>
    <row r="2" spans="1:47" ht="45" customHeight="1">
      <c r="A2" s="319"/>
      <c r="B2" s="376" t="str">
        <f>Capa!A1</f>
        <v>Memória de Cálculo
Contrato de Gestão celebrado entre a Secretaria de Estado de Justiça e Segurança Pública - SEJUSP e o Instituto ELO - IELO</v>
      </c>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c r="AJ2" s="376"/>
      <c r="AK2" s="376"/>
      <c r="AL2" s="376"/>
      <c r="AM2" s="376"/>
      <c r="AN2" s="376"/>
      <c r="AO2" s="376"/>
      <c r="AP2" s="376"/>
      <c r="AQ2" s="376"/>
      <c r="AR2" s="376"/>
      <c r="AS2" s="376"/>
      <c r="AT2" s="376"/>
      <c r="AU2" s="332"/>
    </row>
    <row r="3" spans="1:47" ht="15.75" customHeight="1" thickBot="1">
      <c r="A3" s="319"/>
      <c r="B3" s="377" t="s">
        <v>466</v>
      </c>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77"/>
      <c r="AO3" s="377"/>
      <c r="AP3" s="377"/>
      <c r="AQ3" s="377"/>
      <c r="AR3" s="377"/>
      <c r="AS3" s="377"/>
      <c r="AT3" s="377"/>
      <c r="AU3" s="269"/>
    </row>
    <row r="4" spans="1:47" ht="26.25" thickBot="1">
      <c r="A4" s="260" t="s">
        <v>148</v>
      </c>
      <c r="B4" s="324" t="s">
        <v>467</v>
      </c>
      <c r="C4" s="311" t="s">
        <v>42</v>
      </c>
      <c r="D4" s="311" t="s">
        <v>43</v>
      </c>
      <c r="E4" s="311" t="s">
        <v>44</v>
      </c>
      <c r="F4" s="311" t="s">
        <v>45</v>
      </c>
      <c r="G4" s="311" t="s">
        <v>46</v>
      </c>
      <c r="H4" s="311" t="s">
        <v>47</v>
      </c>
      <c r="I4" s="311" t="s">
        <v>48</v>
      </c>
      <c r="J4" s="311" t="s">
        <v>49</v>
      </c>
      <c r="K4" s="311" t="s">
        <v>50</v>
      </c>
      <c r="L4" s="311" t="s">
        <v>51</v>
      </c>
      <c r="M4" s="311" t="s">
        <v>52</v>
      </c>
      <c r="N4" s="311" t="s">
        <v>53</v>
      </c>
      <c r="O4" s="311" t="s">
        <v>153</v>
      </c>
      <c r="P4" s="311" t="s">
        <v>154</v>
      </c>
      <c r="Q4" s="311" t="s">
        <v>155</v>
      </c>
      <c r="R4" s="311" t="s">
        <v>156</v>
      </c>
      <c r="S4" s="311" t="s">
        <v>157</v>
      </c>
      <c r="T4" s="311" t="s">
        <v>158</v>
      </c>
      <c r="U4" s="311" t="s">
        <v>159</v>
      </c>
      <c r="V4" s="311" t="s">
        <v>160</v>
      </c>
      <c r="W4" s="311" t="s">
        <v>161</v>
      </c>
      <c r="X4" s="311" t="s">
        <v>162</v>
      </c>
      <c r="Y4" s="311" t="s">
        <v>163</v>
      </c>
      <c r="Z4" s="311" t="s">
        <v>164</v>
      </c>
      <c r="AA4" s="311" t="s">
        <v>358</v>
      </c>
      <c r="AB4" s="311" t="s">
        <v>359</v>
      </c>
      <c r="AC4" s="311" t="s">
        <v>360</v>
      </c>
      <c r="AD4" s="311" t="s">
        <v>361</v>
      </c>
      <c r="AE4" s="311" t="s">
        <v>362</v>
      </c>
      <c r="AF4" s="311" t="s">
        <v>363</v>
      </c>
      <c r="AG4" s="311" t="s">
        <v>364</v>
      </c>
      <c r="AH4" s="311" t="s">
        <v>365</v>
      </c>
      <c r="AI4" s="311" t="s">
        <v>366</v>
      </c>
      <c r="AJ4" s="311" t="s">
        <v>367</v>
      </c>
      <c r="AK4" s="311" t="s">
        <v>368</v>
      </c>
      <c r="AL4" s="311" t="s">
        <v>369</v>
      </c>
      <c r="AM4" s="312" t="s">
        <v>384</v>
      </c>
      <c r="AN4" s="313" t="s">
        <v>385</v>
      </c>
      <c r="AO4" s="313" t="s">
        <v>386</v>
      </c>
      <c r="AP4" s="314" t="s">
        <v>2</v>
      </c>
      <c r="AQ4" s="310" t="s">
        <v>387</v>
      </c>
      <c r="AR4" s="310" t="s">
        <v>388</v>
      </c>
      <c r="AS4" s="310" t="s">
        <v>389</v>
      </c>
      <c r="AT4" s="315" t="s">
        <v>219</v>
      </c>
      <c r="AU4" s="331"/>
    </row>
    <row r="5" spans="1:47">
      <c r="A5" s="325">
        <v>1</v>
      </c>
      <c r="B5" s="334" t="s">
        <v>355</v>
      </c>
      <c r="C5" s="152">
        <f>SUMPRODUCT(-('Gastos Gerais'!$F$4:$F$1003='Gastos das Atividades'!$B5),-('Gastos das Atividades'!C$1&gt;='Gastos Gerais'!$D$4:$D$1003),-('Gastos das Atividades'!C$1&lt;='Gastos Gerais'!$E$4:$E$1003),-('Gastos Gerais'!$C$4:$C$1003))</f>
        <v>40037.550000000003</v>
      </c>
      <c r="D5" s="152">
        <f>SUMPRODUCT(-('Gastos Gerais'!$F$4:$F$1003='Gastos das Atividades'!$B5),-('Gastos das Atividades'!D$1&gt;='Gastos Gerais'!$D$4:$D$1003),-('Gastos das Atividades'!D$1&lt;='Gastos Gerais'!$E$4:$E$1003),-('Gastos Gerais'!$C$4:$C$1003))</f>
        <v>40907.550000000003</v>
      </c>
      <c r="E5" s="152">
        <f>SUMPRODUCT(-('Gastos Gerais'!$F$4:$F$1003='Gastos das Atividades'!$B5),-('Gastos das Atividades'!E$1&gt;='Gastos Gerais'!$D$4:$D$1003),-('Gastos das Atividades'!E$1&lt;='Gastos Gerais'!$E$4:$E$1003),-('Gastos Gerais'!$C$4:$C$1003))</f>
        <v>38907.550000000003</v>
      </c>
      <c r="F5" s="152">
        <f>SUMPRODUCT(-('Gastos Gerais'!$F$4:$F$1003='Gastos das Atividades'!$B5),-('Gastos das Atividades'!F$1&gt;='Gastos Gerais'!$D$4:$D$1003),-('Gastos das Atividades'!F$1&lt;='Gastos Gerais'!$E$4:$E$1003),-('Gastos Gerais'!$C$4:$C$1003))</f>
        <v>38907.550000000003</v>
      </c>
      <c r="G5" s="152">
        <f>SUMPRODUCT(-('Gastos Gerais'!$F$4:$F$1003='Gastos das Atividades'!$B5),-('Gastos das Atividades'!G$1&gt;='Gastos Gerais'!$D$4:$D$1003),-('Gastos das Atividades'!G$1&lt;='Gastos Gerais'!$E$4:$E$1003),-('Gastos Gerais'!$C$4:$C$1003))</f>
        <v>38907.550000000003</v>
      </c>
      <c r="H5" s="152">
        <f>SUMPRODUCT(-('Gastos Gerais'!$F$4:$F$1003='Gastos das Atividades'!$B5),-('Gastos das Atividades'!H$1&gt;='Gastos Gerais'!$D$4:$D$1003),-('Gastos das Atividades'!H$1&lt;='Gastos Gerais'!$E$4:$E$1003),-('Gastos Gerais'!$C$4:$C$1003))</f>
        <v>38907.550000000003</v>
      </c>
      <c r="I5" s="152">
        <f>SUMPRODUCT(-('Gastos Gerais'!$F$4:$F$1003='Gastos das Atividades'!$B5),-('Gastos das Atividades'!I$1&gt;='Gastos Gerais'!$D$4:$D$1003),-('Gastos das Atividades'!I$1&lt;='Gastos Gerais'!$E$4:$E$1003),-('Gastos Gerais'!$C$4:$C$1003))</f>
        <v>56585.1</v>
      </c>
      <c r="J5" s="152">
        <f>SUMPRODUCT(-('Gastos Gerais'!$F$4:$F$1003='Gastos das Atividades'!$B5),-('Gastos das Atividades'!J$1&gt;='Gastos Gerais'!$D$4:$D$1003),-('Gastos das Atividades'!J$1&lt;='Gastos Gerais'!$E$4:$E$1003),-('Gastos Gerais'!$C$4:$C$1003))</f>
        <v>0</v>
      </c>
      <c r="K5" s="152">
        <f>SUMPRODUCT(-('Gastos Gerais'!$F$4:$F$1003='Gastos das Atividades'!$B5),-('Gastos das Atividades'!K$1&gt;='Gastos Gerais'!$D$4:$D$1003),-('Gastos das Atividades'!K$1&lt;='Gastos Gerais'!$E$4:$E$1003),-('Gastos Gerais'!$C$4:$C$1003))</f>
        <v>0</v>
      </c>
      <c r="L5" s="152">
        <f>SUMPRODUCT(-('Gastos Gerais'!$F$4:$F$1003='Gastos das Atividades'!$B5),-('Gastos das Atividades'!L$1&gt;='Gastos Gerais'!$D$4:$D$1003),-('Gastos das Atividades'!L$1&lt;='Gastos Gerais'!$E$4:$E$1003),-('Gastos Gerais'!$C$4:$C$1003))</f>
        <v>0</v>
      </c>
      <c r="M5" s="152">
        <f>SUMPRODUCT(-('Gastos Gerais'!$F$4:$F$1003='Gastos das Atividades'!$B5),-('Gastos das Atividades'!M$1&gt;='Gastos Gerais'!$D$4:$D$1003),-('Gastos das Atividades'!M$1&lt;='Gastos Gerais'!$E$4:$E$1003),-('Gastos Gerais'!$C$4:$C$1003))</f>
        <v>0</v>
      </c>
      <c r="N5" s="152">
        <f>SUMPRODUCT(-('Gastos Gerais'!$F$4:$F$1003='Gastos das Atividades'!$B5),-('Gastos das Atividades'!N$1&gt;='Gastos Gerais'!$D$4:$D$1003),-('Gastos das Atividades'!N$1&lt;='Gastos Gerais'!$E$4:$E$1003),-('Gastos Gerais'!$C$4:$C$1003))</f>
        <v>0</v>
      </c>
      <c r="O5" s="152">
        <f>SUMPRODUCT(-('Gastos Gerais'!$F$4:$F$1003='Gastos das Atividades'!$B5),-('Gastos das Atividades'!O$1&gt;='Gastos Gerais'!$D$4:$D$1003),-('Gastos das Atividades'!O$1&lt;='Gastos Gerais'!$E$4:$E$1003),-('Gastos Gerais'!$C$4:$C$1003))</f>
        <v>0</v>
      </c>
      <c r="P5" s="152">
        <f>SUMPRODUCT(-('Gastos Gerais'!$F$4:$F$1003='Gastos das Atividades'!$B5),-('Gastos das Atividades'!P$1&gt;='Gastos Gerais'!$D$4:$D$1003),-('Gastos das Atividades'!P$1&lt;='Gastos Gerais'!$E$4:$E$1003),-('Gastos Gerais'!$C$4:$C$1003))</f>
        <v>0</v>
      </c>
      <c r="Q5" s="152">
        <f>SUMPRODUCT(-('Gastos Gerais'!$F$4:$F$1003='Gastos das Atividades'!$B5),-('Gastos das Atividades'!Q$1&gt;='Gastos Gerais'!$D$4:$D$1003),-('Gastos das Atividades'!Q$1&lt;='Gastos Gerais'!$E$4:$E$1003),-('Gastos Gerais'!$C$4:$C$1003))</f>
        <v>0</v>
      </c>
      <c r="R5" s="152">
        <f>SUMPRODUCT(-('Gastos Gerais'!$F$4:$F$1003='Gastos das Atividades'!$B5),-('Gastos das Atividades'!R$1&gt;='Gastos Gerais'!$D$4:$D$1003),-('Gastos das Atividades'!R$1&lt;='Gastos Gerais'!$E$4:$E$1003),-('Gastos Gerais'!$C$4:$C$1003))</f>
        <v>0</v>
      </c>
      <c r="S5" s="152">
        <f>SUMPRODUCT(-('Gastos Gerais'!$F$4:$F$1003='Gastos das Atividades'!$B5),-('Gastos das Atividades'!S$1&gt;='Gastos Gerais'!$D$4:$D$1003),-('Gastos das Atividades'!S$1&lt;='Gastos Gerais'!$E$4:$E$1003),-('Gastos Gerais'!$C$4:$C$1003))</f>
        <v>0</v>
      </c>
      <c r="T5" s="152">
        <f>SUMPRODUCT(-('Gastos Gerais'!$F$4:$F$1003='Gastos das Atividades'!$B5),-('Gastos das Atividades'!T$1&gt;='Gastos Gerais'!$D$4:$D$1003),-('Gastos das Atividades'!T$1&lt;='Gastos Gerais'!$E$4:$E$1003),-('Gastos Gerais'!$C$4:$C$1003))</f>
        <v>0</v>
      </c>
      <c r="U5" s="152">
        <f>SUMPRODUCT(-('Gastos Gerais'!$F$4:$F$1003='Gastos das Atividades'!$B5),-('Gastos das Atividades'!U$1&gt;='Gastos Gerais'!$D$4:$D$1003),-('Gastos das Atividades'!U$1&lt;='Gastos Gerais'!$E$4:$E$1003),-('Gastos Gerais'!$C$4:$C$1003))</f>
        <v>0</v>
      </c>
      <c r="V5" s="152">
        <f>SUMPRODUCT(-('Gastos Gerais'!$F$4:$F$1003='Gastos das Atividades'!$B5),-('Gastos das Atividades'!V$1&gt;='Gastos Gerais'!$D$4:$D$1003),-('Gastos das Atividades'!V$1&lt;='Gastos Gerais'!$E$4:$E$1003),-('Gastos Gerais'!$C$4:$C$1003))</f>
        <v>0</v>
      </c>
      <c r="W5" s="152">
        <f>SUMPRODUCT(-('Gastos Gerais'!$F$4:$F$1003='Gastos das Atividades'!$B5),-('Gastos das Atividades'!W$1&gt;='Gastos Gerais'!$D$4:$D$1003),-('Gastos das Atividades'!W$1&lt;='Gastos Gerais'!$E$4:$E$1003),-('Gastos Gerais'!$C$4:$C$1003))</f>
        <v>0</v>
      </c>
      <c r="X5" s="152">
        <f>SUMPRODUCT(-('Gastos Gerais'!$F$4:$F$1003='Gastos das Atividades'!$B5),-('Gastos das Atividades'!X$1&gt;='Gastos Gerais'!$D$4:$D$1003),-('Gastos das Atividades'!X$1&lt;='Gastos Gerais'!$E$4:$E$1003),-('Gastos Gerais'!$C$4:$C$1003))</f>
        <v>0</v>
      </c>
      <c r="Y5" s="152">
        <f>SUMPRODUCT(-('Gastos Gerais'!$F$4:$F$1003='Gastos das Atividades'!$B5),-('Gastos das Atividades'!Y$1&gt;='Gastos Gerais'!$D$4:$D$1003),-('Gastos das Atividades'!Y$1&lt;='Gastos Gerais'!$E$4:$E$1003),-('Gastos Gerais'!$C$4:$C$1003))</f>
        <v>0</v>
      </c>
      <c r="Z5" s="152">
        <f>SUMPRODUCT(-('Gastos Gerais'!$F$4:$F$1003='Gastos das Atividades'!$B5),-('Gastos das Atividades'!Z$1&gt;='Gastos Gerais'!$D$4:$D$1003),-('Gastos das Atividades'!Z$1&lt;='Gastos Gerais'!$E$4:$E$1003),-('Gastos Gerais'!$C$4:$C$1003))</f>
        <v>0</v>
      </c>
      <c r="AA5" s="152">
        <f>SUMPRODUCT(-('Gastos Gerais'!$F$4:$F$1003='Gastos das Atividades'!$B5),-('Gastos das Atividades'!AA$1&gt;='Gastos Gerais'!$D$4:$D$1003),-('Gastos das Atividades'!AA$1&lt;='Gastos Gerais'!$E$4:$E$1003),-('Gastos Gerais'!$C$4:$C$1003))</f>
        <v>0</v>
      </c>
      <c r="AB5" s="152">
        <f>SUMPRODUCT(-('Gastos Gerais'!$F$4:$F$1003='Gastos das Atividades'!$B5),-('Gastos das Atividades'!AB$1&gt;='Gastos Gerais'!$D$4:$D$1003),-('Gastos das Atividades'!AB$1&lt;='Gastos Gerais'!$E$4:$E$1003),-('Gastos Gerais'!$C$4:$C$1003))</f>
        <v>0</v>
      </c>
      <c r="AC5" s="152">
        <f>SUMPRODUCT(-('Gastos Gerais'!$F$4:$F$1003='Gastos das Atividades'!$B5),-('Gastos das Atividades'!AC$1&gt;='Gastos Gerais'!$D$4:$D$1003),-('Gastos das Atividades'!AC$1&lt;='Gastos Gerais'!$E$4:$E$1003),-('Gastos Gerais'!$C$4:$C$1003))</f>
        <v>0</v>
      </c>
      <c r="AD5" s="152">
        <f>SUMPRODUCT(-('Gastos Gerais'!$F$4:$F$1003='Gastos das Atividades'!$B5),-('Gastos das Atividades'!AD$1&gt;='Gastos Gerais'!$D$4:$D$1003),-('Gastos das Atividades'!AD$1&lt;='Gastos Gerais'!$E$4:$E$1003),-('Gastos Gerais'!$C$4:$C$1003))</f>
        <v>0</v>
      </c>
      <c r="AE5" s="152">
        <f>SUMPRODUCT(-('Gastos Gerais'!$F$4:$F$1003='Gastos das Atividades'!$B5),-('Gastos das Atividades'!AE$1&gt;='Gastos Gerais'!$D$4:$D$1003),-('Gastos das Atividades'!AE$1&lt;='Gastos Gerais'!$E$4:$E$1003),-('Gastos Gerais'!$C$4:$C$1003))</f>
        <v>0</v>
      </c>
      <c r="AF5" s="152">
        <f>SUMPRODUCT(-('Gastos Gerais'!$F$4:$F$1003='Gastos das Atividades'!$B5),-('Gastos das Atividades'!AF$1&gt;='Gastos Gerais'!$D$4:$D$1003),-('Gastos das Atividades'!AF$1&lt;='Gastos Gerais'!$E$4:$E$1003),-('Gastos Gerais'!$C$4:$C$1003))</f>
        <v>0</v>
      </c>
      <c r="AG5" s="152">
        <f>SUMPRODUCT(-('Gastos Gerais'!$F$4:$F$1003='Gastos das Atividades'!$B5),-('Gastos das Atividades'!AG$1&gt;='Gastos Gerais'!$D$4:$D$1003),-('Gastos das Atividades'!AG$1&lt;='Gastos Gerais'!$E$4:$E$1003),-('Gastos Gerais'!$C$4:$C$1003))</f>
        <v>0</v>
      </c>
      <c r="AH5" s="152">
        <f>SUMPRODUCT(-('Gastos Gerais'!$F$4:$F$1003='Gastos das Atividades'!$B5),-('Gastos das Atividades'!AH$1&gt;='Gastos Gerais'!$D$4:$D$1003),-('Gastos das Atividades'!AH$1&lt;='Gastos Gerais'!$E$4:$E$1003),-('Gastos Gerais'!$C$4:$C$1003))</f>
        <v>0</v>
      </c>
      <c r="AI5" s="152">
        <f>SUMPRODUCT(-('Gastos Gerais'!$F$4:$F$1003='Gastos das Atividades'!$B5),-('Gastos das Atividades'!AI$1&gt;='Gastos Gerais'!$D$4:$D$1003),-('Gastos das Atividades'!AI$1&lt;='Gastos Gerais'!$E$4:$E$1003),-('Gastos Gerais'!$C$4:$C$1003))</f>
        <v>0</v>
      </c>
      <c r="AJ5" s="152">
        <f>SUMPRODUCT(-('Gastos Gerais'!$F$4:$F$1003='Gastos das Atividades'!$B5),-('Gastos das Atividades'!AJ$1&gt;='Gastos Gerais'!$D$4:$D$1003),-('Gastos das Atividades'!AJ$1&lt;='Gastos Gerais'!$E$4:$E$1003),-('Gastos Gerais'!$C$4:$C$1003))</f>
        <v>0</v>
      </c>
      <c r="AK5" s="152">
        <f>SUMPRODUCT(-('Gastos Gerais'!$F$4:$F$1003='Gastos das Atividades'!$B5),-('Gastos das Atividades'!AK$1&gt;='Gastos Gerais'!$D$4:$D$1003),-('Gastos das Atividades'!AK$1&lt;='Gastos Gerais'!$E$4:$E$1003),-('Gastos Gerais'!$C$4:$C$1003))</f>
        <v>0</v>
      </c>
      <c r="AL5" s="152">
        <f>SUMPRODUCT(-('Gastos Gerais'!$F$4:$F$1003='Gastos das Atividades'!$B5),-('Gastos das Atividades'!AL$1&gt;='Gastos Gerais'!$D$4:$D$1003),-('Gastos das Atividades'!AL$1&lt;='Gastos Gerais'!$E$4:$E$1003),-('Gastos Gerais'!$C$4:$C$1003))</f>
        <v>0</v>
      </c>
      <c r="AM5" s="326">
        <f>SUM(C5:N5)</f>
        <v>293160.39999999997</v>
      </c>
      <c r="AN5" s="152">
        <f>SUM(O5:Z5)</f>
        <v>0</v>
      </c>
      <c r="AO5" s="152">
        <f>SUM(AA5:AL5)</f>
        <v>0</v>
      </c>
      <c r="AP5" s="327">
        <f>SUM(C5:AL5)</f>
        <v>293160.39999999997</v>
      </c>
      <c r="AQ5" s="159">
        <f t="shared" ref="AQ5:AT20" si="0">IF($AP$35=0,0,AM5/$AP$35)</f>
        <v>0.12150712916907659</v>
      </c>
      <c r="AR5" s="159">
        <f t="shared" si="0"/>
        <v>0</v>
      </c>
      <c r="AS5" s="159">
        <f t="shared" si="0"/>
        <v>0</v>
      </c>
      <c r="AT5" s="328">
        <f t="shared" si="0"/>
        <v>0.12150712916907659</v>
      </c>
    </row>
    <row r="6" spans="1:47">
      <c r="A6" s="329">
        <v>2</v>
      </c>
      <c r="B6" s="365" t="s">
        <v>448</v>
      </c>
      <c r="C6" s="152">
        <f>SUMPRODUCT(-('Gastos Gerais'!$F$4:$F$1003='Gastos das Atividades'!$B6),-('Gastos das Atividades'!C$1&gt;='Gastos Gerais'!$D$4:$D$1003),-('Gastos das Atividades'!C$1&lt;='Gastos Gerais'!$E$4:$E$1003),-('Gastos Gerais'!$C$4:$C$1003))</f>
        <v>0</v>
      </c>
      <c r="D6" s="152">
        <f>SUMPRODUCT(-('Gastos Gerais'!$F$4:$F$1003='Gastos das Atividades'!$B6),-('Gastos das Atividades'!D$1&gt;='Gastos Gerais'!$D$4:$D$1003),-('Gastos das Atividades'!D$1&lt;='Gastos Gerais'!$E$4:$E$1003),-('Gastos Gerais'!$C$4:$C$1003))</f>
        <v>298700</v>
      </c>
      <c r="E6" s="152">
        <f>SUMPRODUCT(-('Gastos Gerais'!$F$4:$F$1003='Gastos das Atividades'!$B6),-('Gastos das Atividades'!E$1&gt;='Gastos Gerais'!$D$4:$D$1003),-('Gastos das Atividades'!E$1&lt;='Gastos Gerais'!$E$4:$E$1003),-('Gastos Gerais'!$C$4:$C$1003))</f>
        <v>298700</v>
      </c>
      <c r="F6" s="152">
        <f>SUMPRODUCT(-('Gastos Gerais'!$F$4:$F$1003='Gastos das Atividades'!$B6),-('Gastos das Atividades'!F$1&gt;='Gastos Gerais'!$D$4:$D$1003),-('Gastos das Atividades'!F$1&lt;='Gastos Gerais'!$E$4:$E$1003),-('Gastos Gerais'!$C$4:$C$1003))</f>
        <v>298700</v>
      </c>
      <c r="G6" s="152">
        <f>SUMPRODUCT(-('Gastos Gerais'!$F$4:$F$1003='Gastos das Atividades'!$B6),-('Gastos das Atividades'!G$1&gt;='Gastos Gerais'!$D$4:$D$1003),-('Gastos das Atividades'!G$1&lt;='Gastos Gerais'!$E$4:$E$1003),-('Gastos Gerais'!$C$4:$C$1003))</f>
        <v>298700</v>
      </c>
      <c r="H6" s="152">
        <f>SUMPRODUCT(-('Gastos Gerais'!$F$4:$F$1003='Gastos das Atividades'!$B6),-('Gastos das Atividades'!H$1&gt;='Gastos Gerais'!$D$4:$D$1003),-('Gastos das Atividades'!H$1&lt;='Gastos Gerais'!$E$4:$E$1003),-('Gastos Gerais'!$C$4:$C$1003))</f>
        <v>298700</v>
      </c>
      <c r="I6" s="152">
        <f>SUMPRODUCT(-('Gastos Gerais'!$F$4:$F$1003='Gastos das Atividades'!$B6),-('Gastos das Atividades'!I$1&gt;='Gastos Gerais'!$D$4:$D$1003),-('Gastos das Atividades'!I$1&lt;='Gastos Gerais'!$E$4:$E$1003),-('Gastos Gerais'!$C$4:$C$1003))</f>
        <v>298700</v>
      </c>
      <c r="J6" s="152">
        <f>SUMPRODUCT(-('Gastos Gerais'!$F$4:$F$1003='Gastos das Atividades'!$B6),-('Gastos das Atividades'!J$1&gt;='Gastos Gerais'!$D$4:$D$1003),-('Gastos das Atividades'!J$1&lt;='Gastos Gerais'!$E$4:$E$1003),-('Gastos Gerais'!$C$4:$C$1003))</f>
        <v>0</v>
      </c>
      <c r="K6" s="152">
        <f>SUMPRODUCT(-('Gastos Gerais'!$F$4:$F$1003='Gastos das Atividades'!$B6),-('Gastos das Atividades'!K$1&gt;='Gastos Gerais'!$D$4:$D$1003),-('Gastos das Atividades'!K$1&lt;='Gastos Gerais'!$E$4:$E$1003),-('Gastos Gerais'!$C$4:$C$1003))</f>
        <v>0</v>
      </c>
      <c r="L6" s="152">
        <f>SUMPRODUCT(-('Gastos Gerais'!$F$4:$F$1003='Gastos das Atividades'!$B6),-('Gastos das Atividades'!L$1&gt;='Gastos Gerais'!$D$4:$D$1003),-('Gastos das Atividades'!L$1&lt;='Gastos Gerais'!$E$4:$E$1003),-('Gastos Gerais'!$C$4:$C$1003))</f>
        <v>0</v>
      </c>
      <c r="M6" s="152">
        <f>SUMPRODUCT(-('Gastos Gerais'!$F$4:$F$1003='Gastos das Atividades'!$B6),-('Gastos das Atividades'!M$1&gt;='Gastos Gerais'!$D$4:$D$1003),-('Gastos das Atividades'!M$1&lt;='Gastos Gerais'!$E$4:$E$1003),-('Gastos Gerais'!$C$4:$C$1003))</f>
        <v>0</v>
      </c>
      <c r="N6" s="152">
        <f>SUMPRODUCT(-('Gastos Gerais'!$F$4:$F$1003='Gastos das Atividades'!$B6),-('Gastos das Atividades'!N$1&gt;='Gastos Gerais'!$D$4:$D$1003),-('Gastos das Atividades'!N$1&lt;='Gastos Gerais'!$E$4:$E$1003),-('Gastos Gerais'!$C$4:$C$1003))</f>
        <v>0</v>
      </c>
      <c r="O6" s="152">
        <f>SUMPRODUCT(-('Gastos Gerais'!$F$4:$F$1003='Gastos das Atividades'!$B6),-('Gastos das Atividades'!O$1&gt;='Gastos Gerais'!$D$4:$D$1003),-('Gastos das Atividades'!O$1&lt;='Gastos Gerais'!$E$4:$E$1003),-('Gastos Gerais'!$C$4:$C$1003))</f>
        <v>0</v>
      </c>
      <c r="P6" s="152">
        <f>SUMPRODUCT(-('Gastos Gerais'!$F$4:$F$1003='Gastos das Atividades'!$B6),-('Gastos das Atividades'!P$1&gt;='Gastos Gerais'!$D$4:$D$1003),-('Gastos das Atividades'!P$1&lt;='Gastos Gerais'!$E$4:$E$1003),-('Gastos Gerais'!$C$4:$C$1003))</f>
        <v>0</v>
      </c>
      <c r="Q6" s="152">
        <f>SUMPRODUCT(-('Gastos Gerais'!$F$4:$F$1003='Gastos das Atividades'!$B6),-('Gastos das Atividades'!Q$1&gt;='Gastos Gerais'!$D$4:$D$1003),-('Gastos das Atividades'!Q$1&lt;='Gastos Gerais'!$E$4:$E$1003),-('Gastos Gerais'!$C$4:$C$1003))</f>
        <v>0</v>
      </c>
      <c r="R6" s="152">
        <f>SUMPRODUCT(-('Gastos Gerais'!$F$4:$F$1003='Gastos das Atividades'!$B6),-('Gastos das Atividades'!R$1&gt;='Gastos Gerais'!$D$4:$D$1003),-('Gastos das Atividades'!R$1&lt;='Gastos Gerais'!$E$4:$E$1003),-('Gastos Gerais'!$C$4:$C$1003))</f>
        <v>0</v>
      </c>
      <c r="S6" s="152">
        <f>SUMPRODUCT(-('Gastos Gerais'!$F$4:$F$1003='Gastos das Atividades'!$B6),-('Gastos das Atividades'!S$1&gt;='Gastos Gerais'!$D$4:$D$1003),-('Gastos das Atividades'!S$1&lt;='Gastos Gerais'!$E$4:$E$1003),-('Gastos Gerais'!$C$4:$C$1003))</f>
        <v>0</v>
      </c>
      <c r="T6" s="152">
        <f>SUMPRODUCT(-('Gastos Gerais'!$F$4:$F$1003='Gastos das Atividades'!$B6),-('Gastos das Atividades'!T$1&gt;='Gastos Gerais'!$D$4:$D$1003),-('Gastos das Atividades'!T$1&lt;='Gastos Gerais'!$E$4:$E$1003),-('Gastos Gerais'!$C$4:$C$1003))</f>
        <v>0</v>
      </c>
      <c r="U6" s="152">
        <f>SUMPRODUCT(-('Gastos Gerais'!$F$4:$F$1003='Gastos das Atividades'!$B6),-('Gastos das Atividades'!U$1&gt;='Gastos Gerais'!$D$4:$D$1003),-('Gastos das Atividades'!U$1&lt;='Gastos Gerais'!$E$4:$E$1003),-('Gastos Gerais'!$C$4:$C$1003))</f>
        <v>0</v>
      </c>
      <c r="V6" s="152">
        <f>SUMPRODUCT(-('Gastos Gerais'!$F$4:$F$1003='Gastos das Atividades'!$B6),-('Gastos das Atividades'!V$1&gt;='Gastos Gerais'!$D$4:$D$1003),-('Gastos das Atividades'!V$1&lt;='Gastos Gerais'!$E$4:$E$1003),-('Gastos Gerais'!$C$4:$C$1003))</f>
        <v>0</v>
      </c>
      <c r="W6" s="152">
        <f>SUMPRODUCT(-('Gastos Gerais'!$F$4:$F$1003='Gastos das Atividades'!$B6),-('Gastos das Atividades'!W$1&gt;='Gastos Gerais'!$D$4:$D$1003),-('Gastos das Atividades'!W$1&lt;='Gastos Gerais'!$E$4:$E$1003),-('Gastos Gerais'!$C$4:$C$1003))</f>
        <v>0</v>
      </c>
      <c r="X6" s="152">
        <f>SUMPRODUCT(-('Gastos Gerais'!$F$4:$F$1003='Gastos das Atividades'!$B6),-('Gastos das Atividades'!X$1&gt;='Gastos Gerais'!$D$4:$D$1003),-('Gastos das Atividades'!X$1&lt;='Gastos Gerais'!$E$4:$E$1003),-('Gastos Gerais'!$C$4:$C$1003))</f>
        <v>0</v>
      </c>
      <c r="Y6" s="152">
        <f>SUMPRODUCT(-('Gastos Gerais'!$F$4:$F$1003='Gastos das Atividades'!$B6),-('Gastos das Atividades'!Y$1&gt;='Gastos Gerais'!$D$4:$D$1003),-('Gastos das Atividades'!Y$1&lt;='Gastos Gerais'!$E$4:$E$1003),-('Gastos Gerais'!$C$4:$C$1003))</f>
        <v>0</v>
      </c>
      <c r="Z6" s="152">
        <f>SUMPRODUCT(-('Gastos Gerais'!$F$4:$F$1003='Gastos das Atividades'!$B6),-('Gastos das Atividades'!Z$1&gt;='Gastos Gerais'!$D$4:$D$1003),-('Gastos das Atividades'!Z$1&lt;='Gastos Gerais'!$E$4:$E$1003),-('Gastos Gerais'!$C$4:$C$1003))</f>
        <v>0</v>
      </c>
      <c r="AA6" s="152">
        <f>SUMPRODUCT(-('Gastos Gerais'!$F$4:$F$1003='Gastos das Atividades'!$B6),-('Gastos das Atividades'!AA$1&gt;='Gastos Gerais'!$D$4:$D$1003),-('Gastos das Atividades'!AA$1&lt;='Gastos Gerais'!$E$4:$E$1003),-('Gastos Gerais'!$C$4:$C$1003))</f>
        <v>0</v>
      </c>
      <c r="AB6" s="152">
        <f>SUMPRODUCT(-('Gastos Gerais'!$F$4:$F$1003='Gastos das Atividades'!$B6),-('Gastos das Atividades'!AB$1&gt;='Gastos Gerais'!$D$4:$D$1003),-('Gastos das Atividades'!AB$1&lt;='Gastos Gerais'!$E$4:$E$1003),-('Gastos Gerais'!$C$4:$C$1003))</f>
        <v>0</v>
      </c>
      <c r="AC6" s="152">
        <f>SUMPRODUCT(-('Gastos Gerais'!$F$4:$F$1003='Gastos das Atividades'!$B6),-('Gastos das Atividades'!AC$1&gt;='Gastos Gerais'!$D$4:$D$1003),-('Gastos das Atividades'!AC$1&lt;='Gastos Gerais'!$E$4:$E$1003),-('Gastos Gerais'!$C$4:$C$1003))</f>
        <v>0</v>
      </c>
      <c r="AD6" s="152">
        <f>SUMPRODUCT(-('Gastos Gerais'!$F$4:$F$1003='Gastos das Atividades'!$B6),-('Gastos das Atividades'!AD$1&gt;='Gastos Gerais'!$D$4:$D$1003),-('Gastos das Atividades'!AD$1&lt;='Gastos Gerais'!$E$4:$E$1003),-('Gastos Gerais'!$C$4:$C$1003))</f>
        <v>0</v>
      </c>
      <c r="AE6" s="152">
        <f>SUMPRODUCT(-('Gastos Gerais'!$F$4:$F$1003='Gastos das Atividades'!$B6),-('Gastos das Atividades'!AE$1&gt;='Gastos Gerais'!$D$4:$D$1003),-('Gastos das Atividades'!AE$1&lt;='Gastos Gerais'!$E$4:$E$1003),-('Gastos Gerais'!$C$4:$C$1003))</f>
        <v>0</v>
      </c>
      <c r="AF6" s="152">
        <f>SUMPRODUCT(-('Gastos Gerais'!$F$4:$F$1003='Gastos das Atividades'!$B6),-('Gastos das Atividades'!AF$1&gt;='Gastos Gerais'!$D$4:$D$1003),-('Gastos das Atividades'!AF$1&lt;='Gastos Gerais'!$E$4:$E$1003),-('Gastos Gerais'!$C$4:$C$1003))</f>
        <v>0</v>
      </c>
      <c r="AG6" s="152">
        <f>SUMPRODUCT(-('Gastos Gerais'!$F$4:$F$1003='Gastos das Atividades'!$B6),-('Gastos das Atividades'!AG$1&gt;='Gastos Gerais'!$D$4:$D$1003),-('Gastos das Atividades'!AG$1&lt;='Gastos Gerais'!$E$4:$E$1003),-('Gastos Gerais'!$C$4:$C$1003))</f>
        <v>0</v>
      </c>
      <c r="AH6" s="152">
        <f>SUMPRODUCT(-('Gastos Gerais'!$F$4:$F$1003='Gastos das Atividades'!$B6),-('Gastos das Atividades'!AH$1&gt;='Gastos Gerais'!$D$4:$D$1003),-('Gastos das Atividades'!AH$1&lt;='Gastos Gerais'!$E$4:$E$1003),-('Gastos Gerais'!$C$4:$C$1003))</f>
        <v>0</v>
      </c>
      <c r="AI6" s="152">
        <f>SUMPRODUCT(-('Gastos Gerais'!$F$4:$F$1003='Gastos das Atividades'!$B6),-('Gastos das Atividades'!AI$1&gt;='Gastos Gerais'!$D$4:$D$1003),-('Gastos das Atividades'!AI$1&lt;='Gastos Gerais'!$E$4:$E$1003),-('Gastos Gerais'!$C$4:$C$1003))</f>
        <v>0</v>
      </c>
      <c r="AJ6" s="152">
        <f>SUMPRODUCT(-('Gastos Gerais'!$F$4:$F$1003='Gastos das Atividades'!$B6),-('Gastos das Atividades'!AJ$1&gt;='Gastos Gerais'!$D$4:$D$1003),-('Gastos das Atividades'!AJ$1&lt;='Gastos Gerais'!$E$4:$E$1003),-('Gastos Gerais'!$C$4:$C$1003))</f>
        <v>0</v>
      </c>
      <c r="AK6" s="152">
        <f>SUMPRODUCT(-('Gastos Gerais'!$F$4:$F$1003='Gastos das Atividades'!$B6),-('Gastos das Atividades'!AK$1&gt;='Gastos Gerais'!$D$4:$D$1003),-('Gastos das Atividades'!AK$1&lt;='Gastos Gerais'!$E$4:$E$1003),-('Gastos Gerais'!$C$4:$C$1003))</f>
        <v>0</v>
      </c>
      <c r="AL6" s="152">
        <f>SUMPRODUCT(-('Gastos Gerais'!$F$4:$F$1003='Gastos das Atividades'!$B6),-('Gastos das Atividades'!AL$1&gt;='Gastos Gerais'!$D$4:$D$1003),-('Gastos das Atividades'!AL$1&lt;='Gastos Gerais'!$E$4:$E$1003),-('Gastos Gerais'!$C$4:$C$1003))</f>
        <v>0</v>
      </c>
      <c r="AM6" s="326">
        <f t="shared" ref="AM6:AM34" si="1">SUM(C6:N6)</f>
        <v>1792200</v>
      </c>
      <c r="AN6" s="152">
        <f t="shared" ref="AN6:AN34" si="2">SUM(O6:Z6)</f>
        <v>0</v>
      </c>
      <c r="AO6" s="152">
        <f t="shared" ref="AO6:AO34" si="3">SUM(AA6:AL6)</f>
        <v>0</v>
      </c>
      <c r="AP6" s="327">
        <f t="shared" ref="AP6:AP34" si="4">SUM(C6:AL6)</f>
        <v>1792200</v>
      </c>
      <c r="AQ6" s="159">
        <f t="shared" si="0"/>
        <v>0.74281886945446618</v>
      </c>
      <c r="AR6" s="159">
        <f t="shared" si="0"/>
        <v>0</v>
      </c>
      <c r="AS6" s="159">
        <f t="shared" si="0"/>
        <v>0</v>
      </c>
      <c r="AT6" s="328">
        <f t="shared" si="0"/>
        <v>0.74281886945446618</v>
      </c>
    </row>
    <row r="7" spans="1:47">
      <c r="A7" s="329">
        <v>3</v>
      </c>
      <c r="B7" s="336" t="s">
        <v>449</v>
      </c>
      <c r="C7" s="152">
        <f>SUMPRODUCT(-('Gastos Gerais'!$F$4:$F$1003='Gastos das Atividades'!$B7),-('Gastos das Atividades'!C$1&gt;='Gastos Gerais'!$D$4:$D$1003),-('Gastos das Atividades'!C$1&lt;='Gastos Gerais'!$E$4:$E$1003),-('Gastos Gerais'!$C$4:$C$1003))</f>
        <v>0</v>
      </c>
      <c r="D7" s="152">
        <f>SUMPRODUCT(-('Gastos Gerais'!$F$4:$F$1003='Gastos das Atividades'!$B7),-('Gastos das Atividades'!D$1&gt;='Gastos Gerais'!$D$4:$D$1003),-('Gastos das Atividades'!D$1&lt;='Gastos Gerais'!$E$4:$E$1003),-('Gastos Gerais'!$C$4:$C$1003))</f>
        <v>0</v>
      </c>
      <c r="E7" s="152">
        <f>SUMPRODUCT(-('Gastos Gerais'!$F$4:$F$1003='Gastos das Atividades'!$B7),-('Gastos das Atividades'!E$1&gt;='Gastos Gerais'!$D$4:$D$1003),-('Gastos das Atividades'!E$1&lt;='Gastos Gerais'!$E$4:$E$1003),-('Gastos Gerais'!$C$4:$C$1003))</f>
        <v>0</v>
      </c>
      <c r="F7" s="152">
        <f>SUMPRODUCT(-('Gastos Gerais'!$F$4:$F$1003='Gastos das Atividades'!$B7),-('Gastos das Atividades'!F$1&gt;='Gastos Gerais'!$D$4:$D$1003),-('Gastos das Atividades'!F$1&lt;='Gastos Gerais'!$E$4:$E$1003),-('Gastos Gerais'!$C$4:$C$1003))</f>
        <v>0</v>
      </c>
      <c r="G7" s="152">
        <f>SUMPRODUCT(-('Gastos Gerais'!$F$4:$F$1003='Gastos das Atividades'!$B7),-('Gastos das Atividades'!G$1&gt;='Gastos Gerais'!$D$4:$D$1003),-('Gastos das Atividades'!G$1&lt;='Gastos Gerais'!$E$4:$E$1003),-('Gastos Gerais'!$C$4:$C$1003))</f>
        <v>0</v>
      </c>
      <c r="H7" s="152">
        <f>SUMPRODUCT(-('Gastos Gerais'!$F$4:$F$1003='Gastos das Atividades'!$B7),-('Gastos das Atividades'!H$1&gt;='Gastos Gerais'!$D$4:$D$1003),-('Gastos das Atividades'!H$1&lt;='Gastos Gerais'!$E$4:$E$1003),-('Gastos Gerais'!$C$4:$C$1003))</f>
        <v>0</v>
      </c>
      <c r="I7" s="152">
        <f>SUMPRODUCT(-('Gastos Gerais'!$F$4:$F$1003='Gastos das Atividades'!$B7),-('Gastos das Atividades'!I$1&gt;='Gastos Gerais'!$D$4:$D$1003),-('Gastos das Atividades'!I$1&lt;='Gastos Gerais'!$E$4:$E$1003),-('Gastos Gerais'!$C$4:$C$1003))</f>
        <v>0</v>
      </c>
      <c r="J7" s="152">
        <f>SUMPRODUCT(-('Gastos Gerais'!$F$4:$F$1003='Gastos das Atividades'!$B7),-('Gastos das Atividades'!J$1&gt;='Gastos Gerais'!$D$4:$D$1003),-('Gastos das Atividades'!J$1&lt;='Gastos Gerais'!$E$4:$E$1003),-('Gastos Gerais'!$C$4:$C$1003))</f>
        <v>0</v>
      </c>
      <c r="K7" s="152">
        <f>SUMPRODUCT(-('Gastos Gerais'!$F$4:$F$1003='Gastos das Atividades'!$B7),-('Gastos das Atividades'!K$1&gt;='Gastos Gerais'!$D$4:$D$1003),-('Gastos das Atividades'!K$1&lt;='Gastos Gerais'!$E$4:$E$1003),-('Gastos Gerais'!$C$4:$C$1003))</f>
        <v>0</v>
      </c>
      <c r="L7" s="152">
        <f>SUMPRODUCT(-('Gastos Gerais'!$F$4:$F$1003='Gastos das Atividades'!$B7),-('Gastos das Atividades'!L$1&gt;='Gastos Gerais'!$D$4:$D$1003),-('Gastos das Atividades'!L$1&lt;='Gastos Gerais'!$E$4:$E$1003),-('Gastos Gerais'!$C$4:$C$1003))</f>
        <v>0</v>
      </c>
      <c r="M7" s="152">
        <f>SUMPRODUCT(-('Gastos Gerais'!$F$4:$F$1003='Gastos das Atividades'!$B7),-('Gastos das Atividades'!M$1&gt;='Gastos Gerais'!$D$4:$D$1003),-('Gastos das Atividades'!M$1&lt;='Gastos Gerais'!$E$4:$E$1003),-('Gastos Gerais'!$C$4:$C$1003))</f>
        <v>0</v>
      </c>
      <c r="N7" s="152">
        <f>SUMPRODUCT(-('Gastos Gerais'!$F$4:$F$1003='Gastos das Atividades'!$B7),-('Gastos das Atividades'!N$1&gt;='Gastos Gerais'!$D$4:$D$1003),-('Gastos das Atividades'!N$1&lt;='Gastos Gerais'!$E$4:$E$1003),-('Gastos Gerais'!$C$4:$C$1003))</f>
        <v>0</v>
      </c>
      <c r="O7" s="152">
        <f>SUMPRODUCT(-('Gastos Gerais'!$F$4:$F$1003='Gastos das Atividades'!$B7),-('Gastos das Atividades'!O$1&gt;='Gastos Gerais'!$D$4:$D$1003),-('Gastos das Atividades'!O$1&lt;='Gastos Gerais'!$E$4:$E$1003),-('Gastos Gerais'!$C$4:$C$1003))</f>
        <v>0</v>
      </c>
      <c r="P7" s="152">
        <f>SUMPRODUCT(-('Gastos Gerais'!$F$4:$F$1003='Gastos das Atividades'!$B7),-('Gastos das Atividades'!P$1&gt;='Gastos Gerais'!$D$4:$D$1003),-('Gastos das Atividades'!P$1&lt;='Gastos Gerais'!$E$4:$E$1003),-('Gastos Gerais'!$C$4:$C$1003))</f>
        <v>0</v>
      </c>
      <c r="Q7" s="152">
        <f>SUMPRODUCT(-('Gastos Gerais'!$F$4:$F$1003='Gastos das Atividades'!$B7),-('Gastos das Atividades'!Q$1&gt;='Gastos Gerais'!$D$4:$D$1003),-('Gastos das Atividades'!Q$1&lt;='Gastos Gerais'!$E$4:$E$1003),-('Gastos Gerais'!$C$4:$C$1003))</f>
        <v>0</v>
      </c>
      <c r="R7" s="152">
        <f>SUMPRODUCT(-('Gastos Gerais'!$F$4:$F$1003='Gastos das Atividades'!$B7),-('Gastos das Atividades'!R$1&gt;='Gastos Gerais'!$D$4:$D$1003),-('Gastos das Atividades'!R$1&lt;='Gastos Gerais'!$E$4:$E$1003),-('Gastos Gerais'!$C$4:$C$1003))</f>
        <v>0</v>
      </c>
      <c r="S7" s="152">
        <f>SUMPRODUCT(-('Gastos Gerais'!$F$4:$F$1003='Gastos das Atividades'!$B7),-('Gastos das Atividades'!S$1&gt;='Gastos Gerais'!$D$4:$D$1003),-('Gastos das Atividades'!S$1&lt;='Gastos Gerais'!$E$4:$E$1003),-('Gastos Gerais'!$C$4:$C$1003))</f>
        <v>0</v>
      </c>
      <c r="T7" s="152">
        <f>SUMPRODUCT(-('Gastos Gerais'!$F$4:$F$1003='Gastos das Atividades'!$B7),-('Gastos das Atividades'!T$1&gt;='Gastos Gerais'!$D$4:$D$1003),-('Gastos das Atividades'!T$1&lt;='Gastos Gerais'!$E$4:$E$1003),-('Gastos Gerais'!$C$4:$C$1003))</f>
        <v>0</v>
      </c>
      <c r="U7" s="152">
        <f>SUMPRODUCT(-('Gastos Gerais'!$F$4:$F$1003='Gastos das Atividades'!$B7),-('Gastos das Atividades'!U$1&gt;='Gastos Gerais'!$D$4:$D$1003),-('Gastos das Atividades'!U$1&lt;='Gastos Gerais'!$E$4:$E$1003),-('Gastos Gerais'!$C$4:$C$1003))</f>
        <v>0</v>
      </c>
      <c r="V7" s="152">
        <f>SUMPRODUCT(-('Gastos Gerais'!$F$4:$F$1003='Gastos das Atividades'!$B7),-('Gastos das Atividades'!V$1&gt;='Gastos Gerais'!$D$4:$D$1003),-('Gastos das Atividades'!V$1&lt;='Gastos Gerais'!$E$4:$E$1003),-('Gastos Gerais'!$C$4:$C$1003))</f>
        <v>0</v>
      </c>
      <c r="W7" s="152">
        <f>SUMPRODUCT(-('Gastos Gerais'!$F$4:$F$1003='Gastos das Atividades'!$B7),-('Gastos das Atividades'!W$1&gt;='Gastos Gerais'!$D$4:$D$1003),-('Gastos das Atividades'!W$1&lt;='Gastos Gerais'!$E$4:$E$1003),-('Gastos Gerais'!$C$4:$C$1003))</f>
        <v>0</v>
      </c>
      <c r="X7" s="152">
        <f>SUMPRODUCT(-('Gastos Gerais'!$F$4:$F$1003='Gastos das Atividades'!$B7),-('Gastos das Atividades'!X$1&gt;='Gastos Gerais'!$D$4:$D$1003),-('Gastos das Atividades'!X$1&lt;='Gastos Gerais'!$E$4:$E$1003),-('Gastos Gerais'!$C$4:$C$1003))</f>
        <v>0</v>
      </c>
      <c r="Y7" s="152">
        <f>SUMPRODUCT(-('Gastos Gerais'!$F$4:$F$1003='Gastos das Atividades'!$B7),-('Gastos das Atividades'!Y$1&gt;='Gastos Gerais'!$D$4:$D$1003),-('Gastos das Atividades'!Y$1&lt;='Gastos Gerais'!$E$4:$E$1003),-('Gastos Gerais'!$C$4:$C$1003))</f>
        <v>0</v>
      </c>
      <c r="Z7" s="152">
        <f>SUMPRODUCT(-('Gastos Gerais'!$F$4:$F$1003='Gastos das Atividades'!$B7),-('Gastos das Atividades'!Z$1&gt;='Gastos Gerais'!$D$4:$D$1003),-('Gastos das Atividades'!Z$1&lt;='Gastos Gerais'!$E$4:$E$1003),-('Gastos Gerais'!$C$4:$C$1003))</f>
        <v>0</v>
      </c>
      <c r="AA7" s="152">
        <f>SUMPRODUCT(-('Gastos Gerais'!$F$4:$F$1003='Gastos das Atividades'!$B7),-('Gastos das Atividades'!AA$1&gt;='Gastos Gerais'!$D$4:$D$1003),-('Gastos das Atividades'!AA$1&lt;='Gastos Gerais'!$E$4:$E$1003),-('Gastos Gerais'!$C$4:$C$1003))</f>
        <v>0</v>
      </c>
      <c r="AB7" s="152">
        <f>SUMPRODUCT(-('Gastos Gerais'!$F$4:$F$1003='Gastos das Atividades'!$B7),-('Gastos das Atividades'!AB$1&gt;='Gastos Gerais'!$D$4:$D$1003),-('Gastos das Atividades'!AB$1&lt;='Gastos Gerais'!$E$4:$E$1003),-('Gastos Gerais'!$C$4:$C$1003))</f>
        <v>0</v>
      </c>
      <c r="AC7" s="152">
        <f>SUMPRODUCT(-('Gastos Gerais'!$F$4:$F$1003='Gastos das Atividades'!$B7),-('Gastos das Atividades'!AC$1&gt;='Gastos Gerais'!$D$4:$D$1003),-('Gastos das Atividades'!AC$1&lt;='Gastos Gerais'!$E$4:$E$1003),-('Gastos Gerais'!$C$4:$C$1003))</f>
        <v>0</v>
      </c>
      <c r="AD7" s="152">
        <f>SUMPRODUCT(-('Gastos Gerais'!$F$4:$F$1003='Gastos das Atividades'!$B7),-('Gastos das Atividades'!AD$1&gt;='Gastos Gerais'!$D$4:$D$1003),-('Gastos das Atividades'!AD$1&lt;='Gastos Gerais'!$E$4:$E$1003),-('Gastos Gerais'!$C$4:$C$1003))</f>
        <v>0</v>
      </c>
      <c r="AE7" s="152">
        <f>SUMPRODUCT(-('Gastos Gerais'!$F$4:$F$1003='Gastos das Atividades'!$B7),-('Gastos das Atividades'!AE$1&gt;='Gastos Gerais'!$D$4:$D$1003),-('Gastos das Atividades'!AE$1&lt;='Gastos Gerais'!$E$4:$E$1003),-('Gastos Gerais'!$C$4:$C$1003))</f>
        <v>0</v>
      </c>
      <c r="AF7" s="152">
        <f>SUMPRODUCT(-('Gastos Gerais'!$F$4:$F$1003='Gastos das Atividades'!$B7),-('Gastos das Atividades'!AF$1&gt;='Gastos Gerais'!$D$4:$D$1003),-('Gastos das Atividades'!AF$1&lt;='Gastos Gerais'!$E$4:$E$1003),-('Gastos Gerais'!$C$4:$C$1003))</f>
        <v>0</v>
      </c>
      <c r="AG7" s="152">
        <f>SUMPRODUCT(-('Gastos Gerais'!$F$4:$F$1003='Gastos das Atividades'!$B7),-('Gastos das Atividades'!AG$1&gt;='Gastos Gerais'!$D$4:$D$1003),-('Gastos das Atividades'!AG$1&lt;='Gastos Gerais'!$E$4:$E$1003),-('Gastos Gerais'!$C$4:$C$1003))</f>
        <v>0</v>
      </c>
      <c r="AH7" s="152">
        <f>SUMPRODUCT(-('Gastos Gerais'!$F$4:$F$1003='Gastos das Atividades'!$B7),-('Gastos das Atividades'!AH$1&gt;='Gastos Gerais'!$D$4:$D$1003),-('Gastos das Atividades'!AH$1&lt;='Gastos Gerais'!$E$4:$E$1003),-('Gastos Gerais'!$C$4:$C$1003))</f>
        <v>0</v>
      </c>
      <c r="AI7" s="152">
        <f>SUMPRODUCT(-('Gastos Gerais'!$F$4:$F$1003='Gastos das Atividades'!$B7),-('Gastos das Atividades'!AI$1&gt;='Gastos Gerais'!$D$4:$D$1003),-('Gastos das Atividades'!AI$1&lt;='Gastos Gerais'!$E$4:$E$1003),-('Gastos Gerais'!$C$4:$C$1003))</f>
        <v>0</v>
      </c>
      <c r="AJ7" s="152">
        <f>SUMPRODUCT(-('Gastos Gerais'!$F$4:$F$1003='Gastos das Atividades'!$B7),-('Gastos das Atividades'!AJ$1&gt;='Gastos Gerais'!$D$4:$D$1003),-('Gastos das Atividades'!AJ$1&lt;='Gastos Gerais'!$E$4:$E$1003),-('Gastos Gerais'!$C$4:$C$1003))</f>
        <v>0</v>
      </c>
      <c r="AK7" s="152">
        <f>SUMPRODUCT(-('Gastos Gerais'!$F$4:$F$1003='Gastos das Atividades'!$B7),-('Gastos das Atividades'!AK$1&gt;='Gastos Gerais'!$D$4:$D$1003),-('Gastos das Atividades'!AK$1&lt;='Gastos Gerais'!$E$4:$E$1003),-('Gastos Gerais'!$C$4:$C$1003))</f>
        <v>0</v>
      </c>
      <c r="AL7" s="152">
        <f>SUMPRODUCT(-('Gastos Gerais'!$F$4:$F$1003='Gastos das Atividades'!$B7),-('Gastos das Atividades'!AL$1&gt;='Gastos Gerais'!$D$4:$D$1003),-('Gastos das Atividades'!AL$1&lt;='Gastos Gerais'!$E$4:$E$1003),-('Gastos Gerais'!$C$4:$C$1003))</f>
        <v>0</v>
      </c>
      <c r="AM7" s="326">
        <f t="shared" si="1"/>
        <v>0</v>
      </c>
      <c r="AN7" s="152">
        <f t="shared" si="2"/>
        <v>0</v>
      </c>
      <c r="AO7" s="152">
        <f t="shared" si="3"/>
        <v>0</v>
      </c>
      <c r="AP7" s="327">
        <f t="shared" si="4"/>
        <v>0</v>
      </c>
      <c r="AQ7" s="159">
        <f t="shared" si="0"/>
        <v>0</v>
      </c>
      <c r="AR7" s="159">
        <f t="shared" si="0"/>
        <v>0</v>
      </c>
      <c r="AS7" s="159">
        <f t="shared" si="0"/>
        <v>0</v>
      </c>
      <c r="AT7" s="328">
        <f t="shared" si="0"/>
        <v>0</v>
      </c>
    </row>
    <row r="8" spans="1:47">
      <c r="A8" s="329">
        <v>4</v>
      </c>
      <c r="B8" s="366" t="s">
        <v>452</v>
      </c>
      <c r="C8" s="152">
        <f>SUMPRODUCT(-('Gastos Gerais'!$F$4:$F$1003='Gastos das Atividades'!$B8),-('Gastos das Atividades'!C$1&gt;='Gastos Gerais'!$D$4:$D$1003),-('Gastos das Atividades'!C$1&lt;='Gastos Gerais'!$E$4:$E$1003),-('Gastos Gerais'!$C$4:$C$1003))</f>
        <v>0</v>
      </c>
      <c r="D8" s="152">
        <f>SUMPRODUCT(-('Gastos Gerais'!$F$4:$F$1003='Gastos das Atividades'!$B8),-('Gastos das Atividades'!D$1&gt;='Gastos Gerais'!$D$4:$D$1003),-('Gastos das Atividades'!D$1&lt;='Gastos Gerais'!$E$4:$E$1003),-('Gastos Gerais'!$C$4:$C$1003))</f>
        <v>2970</v>
      </c>
      <c r="E8" s="152">
        <f>SUMPRODUCT(-('Gastos Gerais'!$F$4:$F$1003='Gastos das Atividades'!$B8),-('Gastos das Atividades'!E$1&gt;='Gastos Gerais'!$D$4:$D$1003),-('Gastos das Atividades'!E$1&lt;='Gastos Gerais'!$E$4:$E$1003),-('Gastos Gerais'!$C$4:$C$1003))</f>
        <v>2970</v>
      </c>
      <c r="F8" s="152">
        <f>SUMPRODUCT(-('Gastos Gerais'!$F$4:$F$1003='Gastos das Atividades'!$B8),-('Gastos das Atividades'!F$1&gt;='Gastos Gerais'!$D$4:$D$1003),-('Gastos das Atividades'!F$1&lt;='Gastos Gerais'!$E$4:$E$1003),-('Gastos Gerais'!$C$4:$C$1003))</f>
        <v>2970</v>
      </c>
      <c r="G8" s="152">
        <f>SUMPRODUCT(-('Gastos Gerais'!$F$4:$F$1003='Gastos das Atividades'!$B8),-('Gastos das Atividades'!G$1&gt;='Gastos Gerais'!$D$4:$D$1003),-('Gastos das Atividades'!G$1&lt;='Gastos Gerais'!$E$4:$E$1003),-('Gastos Gerais'!$C$4:$C$1003))</f>
        <v>2970</v>
      </c>
      <c r="H8" s="152">
        <f>SUMPRODUCT(-('Gastos Gerais'!$F$4:$F$1003='Gastos das Atividades'!$B8),-('Gastos das Atividades'!H$1&gt;='Gastos Gerais'!$D$4:$D$1003),-('Gastos das Atividades'!H$1&lt;='Gastos Gerais'!$E$4:$E$1003),-('Gastos Gerais'!$C$4:$C$1003))</f>
        <v>2970</v>
      </c>
      <c r="I8" s="152">
        <f>SUMPRODUCT(-('Gastos Gerais'!$F$4:$F$1003='Gastos das Atividades'!$B8),-('Gastos das Atividades'!I$1&gt;='Gastos Gerais'!$D$4:$D$1003),-('Gastos das Atividades'!I$1&lt;='Gastos Gerais'!$E$4:$E$1003),-('Gastos Gerais'!$C$4:$C$1003))</f>
        <v>2970</v>
      </c>
      <c r="J8" s="152">
        <f>SUMPRODUCT(-('Gastos Gerais'!$F$4:$F$1003='Gastos das Atividades'!$B8),-('Gastos das Atividades'!J$1&gt;='Gastos Gerais'!$D$4:$D$1003),-('Gastos das Atividades'!J$1&lt;='Gastos Gerais'!$E$4:$E$1003),-('Gastos Gerais'!$C$4:$C$1003))</f>
        <v>0</v>
      </c>
      <c r="K8" s="152">
        <f>SUMPRODUCT(-('Gastos Gerais'!$F$4:$F$1003='Gastos das Atividades'!$B8),-('Gastos das Atividades'!K$1&gt;='Gastos Gerais'!$D$4:$D$1003),-('Gastos das Atividades'!K$1&lt;='Gastos Gerais'!$E$4:$E$1003),-('Gastos Gerais'!$C$4:$C$1003))</f>
        <v>0</v>
      </c>
      <c r="L8" s="152">
        <f>SUMPRODUCT(-('Gastos Gerais'!$F$4:$F$1003='Gastos das Atividades'!$B8),-('Gastos das Atividades'!L$1&gt;='Gastos Gerais'!$D$4:$D$1003),-('Gastos das Atividades'!L$1&lt;='Gastos Gerais'!$E$4:$E$1003),-('Gastos Gerais'!$C$4:$C$1003))</f>
        <v>0</v>
      </c>
      <c r="M8" s="152">
        <f>SUMPRODUCT(-('Gastos Gerais'!$F$4:$F$1003='Gastos das Atividades'!$B8),-('Gastos das Atividades'!M$1&gt;='Gastos Gerais'!$D$4:$D$1003),-('Gastos das Atividades'!M$1&lt;='Gastos Gerais'!$E$4:$E$1003),-('Gastos Gerais'!$C$4:$C$1003))</f>
        <v>0</v>
      </c>
      <c r="N8" s="152">
        <f>SUMPRODUCT(-('Gastos Gerais'!$F$4:$F$1003='Gastos das Atividades'!$B8),-('Gastos das Atividades'!N$1&gt;='Gastos Gerais'!$D$4:$D$1003),-('Gastos das Atividades'!N$1&lt;='Gastos Gerais'!$E$4:$E$1003),-('Gastos Gerais'!$C$4:$C$1003))</f>
        <v>0</v>
      </c>
      <c r="O8" s="152">
        <f>SUMPRODUCT(-('Gastos Gerais'!$F$4:$F$1003='Gastos das Atividades'!$B8),-('Gastos das Atividades'!O$1&gt;='Gastos Gerais'!$D$4:$D$1003),-('Gastos das Atividades'!O$1&lt;='Gastos Gerais'!$E$4:$E$1003),-('Gastos Gerais'!$C$4:$C$1003))</f>
        <v>0</v>
      </c>
      <c r="P8" s="152">
        <f>SUMPRODUCT(-('Gastos Gerais'!$F$4:$F$1003='Gastos das Atividades'!$B8),-('Gastos das Atividades'!P$1&gt;='Gastos Gerais'!$D$4:$D$1003),-('Gastos das Atividades'!P$1&lt;='Gastos Gerais'!$E$4:$E$1003),-('Gastos Gerais'!$C$4:$C$1003))</f>
        <v>0</v>
      </c>
      <c r="Q8" s="152">
        <f>SUMPRODUCT(-('Gastos Gerais'!$F$4:$F$1003='Gastos das Atividades'!$B8),-('Gastos das Atividades'!Q$1&gt;='Gastos Gerais'!$D$4:$D$1003),-('Gastos das Atividades'!Q$1&lt;='Gastos Gerais'!$E$4:$E$1003),-('Gastos Gerais'!$C$4:$C$1003))</f>
        <v>0</v>
      </c>
      <c r="R8" s="152">
        <f>SUMPRODUCT(-('Gastos Gerais'!$F$4:$F$1003='Gastos das Atividades'!$B8),-('Gastos das Atividades'!R$1&gt;='Gastos Gerais'!$D$4:$D$1003),-('Gastos das Atividades'!R$1&lt;='Gastos Gerais'!$E$4:$E$1003),-('Gastos Gerais'!$C$4:$C$1003))</f>
        <v>0</v>
      </c>
      <c r="S8" s="152">
        <f>SUMPRODUCT(-('Gastos Gerais'!$F$4:$F$1003='Gastos das Atividades'!$B8),-('Gastos das Atividades'!S$1&gt;='Gastos Gerais'!$D$4:$D$1003),-('Gastos das Atividades'!S$1&lt;='Gastos Gerais'!$E$4:$E$1003),-('Gastos Gerais'!$C$4:$C$1003))</f>
        <v>0</v>
      </c>
      <c r="T8" s="152">
        <f>SUMPRODUCT(-('Gastos Gerais'!$F$4:$F$1003='Gastos das Atividades'!$B8),-('Gastos das Atividades'!T$1&gt;='Gastos Gerais'!$D$4:$D$1003),-('Gastos das Atividades'!T$1&lt;='Gastos Gerais'!$E$4:$E$1003),-('Gastos Gerais'!$C$4:$C$1003))</f>
        <v>0</v>
      </c>
      <c r="U8" s="152">
        <f>SUMPRODUCT(-('Gastos Gerais'!$F$4:$F$1003='Gastos das Atividades'!$B8),-('Gastos das Atividades'!U$1&gt;='Gastos Gerais'!$D$4:$D$1003),-('Gastos das Atividades'!U$1&lt;='Gastos Gerais'!$E$4:$E$1003),-('Gastos Gerais'!$C$4:$C$1003))</f>
        <v>0</v>
      </c>
      <c r="V8" s="152">
        <f>SUMPRODUCT(-('Gastos Gerais'!$F$4:$F$1003='Gastos das Atividades'!$B8),-('Gastos das Atividades'!V$1&gt;='Gastos Gerais'!$D$4:$D$1003),-('Gastos das Atividades'!V$1&lt;='Gastos Gerais'!$E$4:$E$1003),-('Gastos Gerais'!$C$4:$C$1003))</f>
        <v>0</v>
      </c>
      <c r="W8" s="152">
        <f>SUMPRODUCT(-('Gastos Gerais'!$F$4:$F$1003='Gastos das Atividades'!$B8),-('Gastos das Atividades'!W$1&gt;='Gastos Gerais'!$D$4:$D$1003),-('Gastos das Atividades'!W$1&lt;='Gastos Gerais'!$E$4:$E$1003),-('Gastos Gerais'!$C$4:$C$1003))</f>
        <v>0</v>
      </c>
      <c r="X8" s="152">
        <f>SUMPRODUCT(-('Gastos Gerais'!$F$4:$F$1003='Gastos das Atividades'!$B8),-('Gastos das Atividades'!X$1&gt;='Gastos Gerais'!$D$4:$D$1003),-('Gastos das Atividades'!X$1&lt;='Gastos Gerais'!$E$4:$E$1003),-('Gastos Gerais'!$C$4:$C$1003))</f>
        <v>0</v>
      </c>
      <c r="Y8" s="152">
        <f>SUMPRODUCT(-('Gastos Gerais'!$F$4:$F$1003='Gastos das Atividades'!$B8),-('Gastos das Atividades'!Y$1&gt;='Gastos Gerais'!$D$4:$D$1003),-('Gastos das Atividades'!Y$1&lt;='Gastos Gerais'!$E$4:$E$1003),-('Gastos Gerais'!$C$4:$C$1003))</f>
        <v>0</v>
      </c>
      <c r="Z8" s="152">
        <f>SUMPRODUCT(-('Gastos Gerais'!$F$4:$F$1003='Gastos das Atividades'!$B8),-('Gastos das Atividades'!Z$1&gt;='Gastos Gerais'!$D$4:$D$1003),-('Gastos das Atividades'!Z$1&lt;='Gastos Gerais'!$E$4:$E$1003),-('Gastos Gerais'!$C$4:$C$1003))</f>
        <v>0</v>
      </c>
      <c r="AA8" s="152">
        <f>SUMPRODUCT(-('Gastos Gerais'!$F$4:$F$1003='Gastos das Atividades'!$B8),-('Gastos das Atividades'!AA$1&gt;='Gastos Gerais'!$D$4:$D$1003),-('Gastos das Atividades'!AA$1&lt;='Gastos Gerais'!$E$4:$E$1003),-('Gastos Gerais'!$C$4:$C$1003))</f>
        <v>0</v>
      </c>
      <c r="AB8" s="152">
        <f>SUMPRODUCT(-('Gastos Gerais'!$F$4:$F$1003='Gastos das Atividades'!$B8),-('Gastos das Atividades'!AB$1&gt;='Gastos Gerais'!$D$4:$D$1003),-('Gastos das Atividades'!AB$1&lt;='Gastos Gerais'!$E$4:$E$1003),-('Gastos Gerais'!$C$4:$C$1003))</f>
        <v>0</v>
      </c>
      <c r="AC8" s="152">
        <f>SUMPRODUCT(-('Gastos Gerais'!$F$4:$F$1003='Gastos das Atividades'!$B8),-('Gastos das Atividades'!AC$1&gt;='Gastos Gerais'!$D$4:$D$1003),-('Gastos das Atividades'!AC$1&lt;='Gastos Gerais'!$E$4:$E$1003),-('Gastos Gerais'!$C$4:$C$1003))</f>
        <v>0</v>
      </c>
      <c r="AD8" s="152">
        <f>SUMPRODUCT(-('Gastos Gerais'!$F$4:$F$1003='Gastos das Atividades'!$B8),-('Gastos das Atividades'!AD$1&gt;='Gastos Gerais'!$D$4:$D$1003),-('Gastos das Atividades'!AD$1&lt;='Gastos Gerais'!$E$4:$E$1003),-('Gastos Gerais'!$C$4:$C$1003))</f>
        <v>0</v>
      </c>
      <c r="AE8" s="152">
        <f>SUMPRODUCT(-('Gastos Gerais'!$F$4:$F$1003='Gastos das Atividades'!$B8),-('Gastos das Atividades'!AE$1&gt;='Gastos Gerais'!$D$4:$D$1003),-('Gastos das Atividades'!AE$1&lt;='Gastos Gerais'!$E$4:$E$1003),-('Gastos Gerais'!$C$4:$C$1003))</f>
        <v>0</v>
      </c>
      <c r="AF8" s="152">
        <f>SUMPRODUCT(-('Gastos Gerais'!$F$4:$F$1003='Gastos das Atividades'!$B8),-('Gastos das Atividades'!AF$1&gt;='Gastos Gerais'!$D$4:$D$1003),-('Gastos das Atividades'!AF$1&lt;='Gastos Gerais'!$E$4:$E$1003),-('Gastos Gerais'!$C$4:$C$1003))</f>
        <v>0</v>
      </c>
      <c r="AG8" s="152">
        <f>SUMPRODUCT(-('Gastos Gerais'!$F$4:$F$1003='Gastos das Atividades'!$B8),-('Gastos das Atividades'!AG$1&gt;='Gastos Gerais'!$D$4:$D$1003),-('Gastos das Atividades'!AG$1&lt;='Gastos Gerais'!$E$4:$E$1003),-('Gastos Gerais'!$C$4:$C$1003))</f>
        <v>0</v>
      </c>
      <c r="AH8" s="152">
        <f>SUMPRODUCT(-('Gastos Gerais'!$F$4:$F$1003='Gastos das Atividades'!$B8),-('Gastos das Atividades'!AH$1&gt;='Gastos Gerais'!$D$4:$D$1003),-('Gastos das Atividades'!AH$1&lt;='Gastos Gerais'!$E$4:$E$1003),-('Gastos Gerais'!$C$4:$C$1003))</f>
        <v>0</v>
      </c>
      <c r="AI8" s="152">
        <f>SUMPRODUCT(-('Gastos Gerais'!$F$4:$F$1003='Gastos das Atividades'!$B8),-('Gastos das Atividades'!AI$1&gt;='Gastos Gerais'!$D$4:$D$1003),-('Gastos das Atividades'!AI$1&lt;='Gastos Gerais'!$E$4:$E$1003),-('Gastos Gerais'!$C$4:$C$1003))</f>
        <v>0</v>
      </c>
      <c r="AJ8" s="152">
        <f>SUMPRODUCT(-('Gastos Gerais'!$F$4:$F$1003='Gastos das Atividades'!$B8),-('Gastos das Atividades'!AJ$1&gt;='Gastos Gerais'!$D$4:$D$1003),-('Gastos das Atividades'!AJ$1&lt;='Gastos Gerais'!$E$4:$E$1003),-('Gastos Gerais'!$C$4:$C$1003))</f>
        <v>0</v>
      </c>
      <c r="AK8" s="152">
        <f>SUMPRODUCT(-('Gastos Gerais'!$F$4:$F$1003='Gastos das Atividades'!$B8),-('Gastos das Atividades'!AK$1&gt;='Gastos Gerais'!$D$4:$D$1003),-('Gastos das Atividades'!AK$1&lt;='Gastos Gerais'!$E$4:$E$1003),-('Gastos Gerais'!$C$4:$C$1003))</f>
        <v>0</v>
      </c>
      <c r="AL8" s="152">
        <f>SUMPRODUCT(-('Gastos Gerais'!$F$4:$F$1003='Gastos das Atividades'!$B8),-('Gastos das Atividades'!AL$1&gt;='Gastos Gerais'!$D$4:$D$1003),-('Gastos das Atividades'!AL$1&lt;='Gastos Gerais'!$E$4:$E$1003),-('Gastos Gerais'!$C$4:$C$1003))</f>
        <v>0</v>
      </c>
      <c r="AM8" s="326">
        <f t="shared" si="1"/>
        <v>17820</v>
      </c>
      <c r="AN8" s="152">
        <f t="shared" si="2"/>
        <v>0</v>
      </c>
      <c r="AO8" s="152">
        <f t="shared" si="3"/>
        <v>0</v>
      </c>
      <c r="AP8" s="327">
        <f t="shared" si="4"/>
        <v>17820</v>
      </c>
      <c r="AQ8" s="159">
        <f t="shared" si="0"/>
        <v>7.385912428121073E-3</v>
      </c>
      <c r="AR8" s="159">
        <f t="shared" si="0"/>
        <v>0</v>
      </c>
      <c r="AS8" s="159">
        <f t="shared" si="0"/>
        <v>0</v>
      </c>
      <c r="AT8" s="328">
        <f t="shared" si="0"/>
        <v>7.385912428121073E-3</v>
      </c>
    </row>
    <row r="9" spans="1:47">
      <c r="A9" s="329">
        <v>5</v>
      </c>
      <c r="B9" s="336" t="s">
        <v>453</v>
      </c>
      <c r="C9" s="152">
        <f>SUMPRODUCT(-('Gastos Gerais'!$F$4:$F$1003='Gastos das Atividades'!$B9),-('Gastos das Atividades'!C$1&gt;='Gastos Gerais'!$D$4:$D$1003),-('Gastos das Atividades'!C$1&lt;='Gastos Gerais'!$E$4:$E$1003),-('Gastos Gerais'!$C$4:$C$1003))</f>
        <v>0</v>
      </c>
      <c r="D9" s="152">
        <f>SUMPRODUCT(-('Gastos Gerais'!$F$4:$F$1003='Gastos das Atividades'!$B9),-('Gastos das Atividades'!D$1&gt;='Gastos Gerais'!$D$4:$D$1003),-('Gastos das Atividades'!D$1&lt;='Gastos Gerais'!$E$4:$E$1003),-('Gastos Gerais'!$C$4:$C$1003))</f>
        <v>0</v>
      </c>
      <c r="E9" s="152">
        <f>SUMPRODUCT(-('Gastos Gerais'!$F$4:$F$1003='Gastos das Atividades'!$B9),-('Gastos das Atividades'!E$1&gt;='Gastos Gerais'!$D$4:$D$1003),-('Gastos das Atividades'!E$1&lt;='Gastos Gerais'!$E$4:$E$1003),-('Gastos Gerais'!$C$4:$C$1003))</f>
        <v>0</v>
      </c>
      <c r="F9" s="152">
        <f>SUMPRODUCT(-('Gastos Gerais'!$F$4:$F$1003='Gastos das Atividades'!$B9),-('Gastos das Atividades'!F$1&gt;='Gastos Gerais'!$D$4:$D$1003),-('Gastos das Atividades'!F$1&lt;='Gastos Gerais'!$E$4:$E$1003),-('Gastos Gerais'!$C$4:$C$1003))</f>
        <v>0</v>
      </c>
      <c r="G9" s="152">
        <f>SUMPRODUCT(-('Gastos Gerais'!$F$4:$F$1003='Gastos das Atividades'!$B9),-('Gastos das Atividades'!G$1&gt;='Gastos Gerais'!$D$4:$D$1003),-('Gastos das Atividades'!G$1&lt;='Gastos Gerais'!$E$4:$E$1003),-('Gastos Gerais'!$C$4:$C$1003))</f>
        <v>22960</v>
      </c>
      <c r="H9" s="152">
        <f>SUMPRODUCT(-('Gastos Gerais'!$F$4:$F$1003='Gastos das Atividades'!$B9),-('Gastos das Atividades'!H$1&gt;='Gastos Gerais'!$D$4:$D$1003),-('Gastos das Atividades'!H$1&lt;='Gastos Gerais'!$E$4:$E$1003),-('Gastos Gerais'!$C$4:$C$1003))</f>
        <v>0</v>
      </c>
      <c r="I9" s="152">
        <f>SUMPRODUCT(-('Gastos Gerais'!$F$4:$F$1003='Gastos das Atividades'!$B9),-('Gastos das Atividades'!I$1&gt;='Gastos Gerais'!$D$4:$D$1003),-('Gastos das Atividades'!I$1&lt;='Gastos Gerais'!$E$4:$E$1003),-('Gastos Gerais'!$C$4:$C$1003))</f>
        <v>0</v>
      </c>
      <c r="J9" s="152">
        <f>SUMPRODUCT(-('Gastos Gerais'!$F$4:$F$1003='Gastos das Atividades'!$B9),-('Gastos das Atividades'!J$1&gt;='Gastos Gerais'!$D$4:$D$1003),-('Gastos das Atividades'!J$1&lt;='Gastos Gerais'!$E$4:$E$1003),-('Gastos Gerais'!$C$4:$C$1003))</f>
        <v>0</v>
      </c>
      <c r="K9" s="152">
        <f>SUMPRODUCT(-('Gastos Gerais'!$F$4:$F$1003='Gastos das Atividades'!$B9),-('Gastos das Atividades'!K$1&gt;='Gastos Gerais'!$D$4:$D$1003),-('Gastos das Atividades'!K$1&lt;='Gastos Gerais'!$E$4:$E$1003),-('Gastos Gerais'!$C$4:$C$1003))</f>
        <v>0</v>
      </c>
      <c r="L9" s="152">
        <f>SUMPRODUCT(-('Gastos Gerais'!$F$4:$F$1003='Gastos das Atividades'!$B9),-('Gastos das Atividades'!L$1&gt;='Gastos Gerais'!$D$4:$D$1003),-('Gastos das Atividades'!L$1&lt;='Gastos Gerais'!$E$4:$E$1003),-('Gastos Gerais'!$C$4:$C$1003))</f>
        <v>0</v>
      </c>
      <c r="M9" s="152">
        <f>SUMPRODUCT(-('Gastos Gerais'!$F$4:$F$1003='Gastos das Atividades'!$B9),-('Gastos das Atividades'!M$1&gt;='Gastos Gerais'!$D$4:$D$1003),-('Gastos das Atividades'!M$1&lt;='Gastos Gerais'!$E$4:$E$1003),-('Gastos Gerais'!$C$4:$C$1003))</f>
        <v>0</v>
      </c>
      <c r="N9" s="152">
        <f>SUMPRODUCT(-('Gastos Gerais'!$F$4:$F$1003='Gastos das Atividades'!$B9),-('Gastos das Atividades'!N$1&gt;='Gastos Gerais'!$D$4:$D$1003),-('Gastos das Atividades'!N$1&lt;='Gastos Gerais'!$E$4:$E$1003),-('Gastos Gerais'!$C$4:$C$1003))</f>
        <v>0</v>
      </c>
      <c r="O9" s="152">
        <f>SUMPRODUCT(-('Gastos Gerais'!$F$4:$F$1003='Gastos das Atividades'!$B9),-('Gastos das Atividades'!O$1&gt;='Gastos Gerais'!$D$4:$D$1003),-('Gastos das Atividades'!O$1&lt;='Gastos Gerais'!$E$4:$E$1003),-('Gastos Gerais'!$C$4:$C$1003))</f>
        <v>0</v>
      </c>
      <c r="P9" s="152">
        <f>SUMPRODUCT(-('Gastos Gerais'!$F$4:$F$1003='Gastos das Atividades'!$B9),-('Gastos das Atividades'!P$1&gt;='Gastos Gerais'!$D$4:$D$1003),-('Gastos das Atividades'!P$1&lt;='Gastos Gerais'!$E$4:$E$1003),-('Gastos Gerais'!$C$4:$C$1003))</f>
        <v>0</v>
      </c>
      <c r="Q9" s="152">
        <f>SUMPRODUCT(-('Gastos Gerais'!$F$4:$F$1003='Gastos das Atividades'!$B9),-('Gastos das Atividades'!Q$1&gt;='Gastos Gerais'!$D$4:$D$1003),-('Gastos das Atividades'!Q$1&lt;='Gastos Gerais'!$E$4:$E$1003),-('Gastos Gerais'!$C$4:$C$1003))</f>
        <v>0</v>
      </c>
      <c r="R9" s="152">
        <f>SUMPRODUCT(-('Gastos Gerais'!$F$4:$F$1003='Gastos das Atividades'!$B9),-('Gastos das Atividades'!R$1&gt;='Gastos Gerais'!$D$4:$D$1003),-('Gastos das Atividades'!R$1&lt;='Gastos Gerais'!$E$4:$E$1003),-('Gastos Gerais'!$C$4:$C$1003))</f>
        <v>0</v>
      </c>
      <c r="S9" s="152">
        <f>SUMPRODUCT(-('Gastos Gerais'!$F$4:$F$1003='Gastos das Atividades'!$B9),-('Gastos das Atividades'!S$1&gt;='Gastos Gerais'!$D$4:$D$1003),-('Gastos das Atividades'!S$1&lt;='Gastos Gerais'!$E$4:$E$1003),-('Gastos Gerais'!$C$4:$C$1003))</f>
        <v>0</v>
      </c>
      <c r="T9" s="152">
        <f>SUMPRODUCT(-('Gastos Gerais'!$F$4:$F$1003='Gastos das Atividades'!$B9),-('Gastos das Atividades'!T$1&gt;='Gastos Gerais'!$D$4:$D$1003),-('Gastos das Atividades'!T$1&lt;='Gastos Gerais'!$E$4:$E$1003),-('Gastos Gerais'!$C$4:$C$1003))</f>
        <v>0</v>
      </c>
      <c r="U9" s="152">
        <f>SUMPRODUCT(-('Gastos Gerais'!$F$4:$F$1003='Gastos das Atividades'!$B9),-('Gastos das Atividades'!U$1&gt;='Gastos Gerais'!$D$4:$D$1003),-('Gastos das Atividades'!U$1&lt;='Gastos Gerais'!$E$4:$E$1003),-('Gastos Gerais'!$C$4:$C$1003))</f>
        <v>0</v>
      </c>
      <c r="V9" s="152">
        <f>SUMPRODUCT(-('Gastos Gerais'!$F$4:$F$1003='Gastos das Atividades'!$B9),-('Gastos das Atividades'!V$1&gt;='Gastos Gerais'!$D$4:$D$1003),-('Gastos das Atividades'!V$1&lt;='Gastos Gerais'!$E$4:$E$1003),-('Gastos Gerais'!$C$4:$C$1003))</f>
        <v>0</v>
      </c>
      <c r="W9" s="152">
        <f>SUMPRODUCT(-('Gastos Gerais'!$F$4:$F$1003='Gastos das Atividades'!$B9),-('Gastos das Atividades'!W$1&gt;='Gastos Gerais'!$D$4:$D$1003),-('Gastos das Atividades'!W$1&lt;='Gastos Gerais'!$E$4:$E$1003),-('Gastos Gerais'!$C$4:$C$1003))</f>
        <v>0</v>
      </c>
      <c r="X9" s="152">
        <f>SUMPRODUCT(-('Gastos Gerais'!$F$4:$F$1003='Gastos das Atividades'!$B9),-('Gastos das Atividades'!X$1&gt;='Gastos Gerais'!$D$4:$D$1003),-('Gastos das Atividades'!X$1&lt;='Gastos Gerais'!$E$4:$E$1003),-('Gastos Gerais'!$C$4:$C$1003))</f>
        <v>0</v>
      </c>
      <c r="Y9" s="152">
        <f>SUMPRODUCT(-('Gastos Gerais'!$F$4:$F$1003='Gastos das Atividades'!$B9),-('Gastos das Atividades'!Y$1&gt;='Gastos Gerais'!$D$4:$D$1003),-('Gastos das Atividades'!Y$1&lt;='Gastos Gerais'!$E$4:$E$1003),-('Gastos Gerais'!$C$4:$C$1003))</f>
        <v>0</v>
      </c>
      <c r="Z9" s="152">
        <f>SUMPRODUCT(-('Gastos Gerais'!$F$4:$F$1003='Gastos das Atividades'!$B9),-('Gastos das Atividades'!Z$1&gt;='Gastos Gerais'!$D$4:$D$1003),-('Gastos das Atividades'!Z$1&lt;='Gastos Gerais'!$E$4:$E$1003),-('Gastos Gerais'!$C$4:$C$1003))</f>
        <v>0</v>
      </c>
      <c r="AA9" s="152">
        <f>SUMPRODUCT(-('Gastos Gerais'!$F$4:$F$1003='Gastos das Atividades'!$B9),-('Gastos das Atividades'!AA$1&gt;='Gastos Gerais'!$D$4:$D$1003),-('Gastos das Atividades'!AA$1&lt;='Gastos Gerais'!$E$4:$E$1003),-('Gastos Gerais'!$C$4:$C$1003))</f>
        <v>0</v>
      </c>
      <c r="AB9" s="152">
        <f>SUMPRODUCT(-('Gastos Gerais'!$F$4:$F$1003='Gastos das Atividades'!$B9),-('Gastos das Atividades'!AB$1&gt;='Gastos Gerais'!$D$4:$D$1003),-('Gastos das Atividades'!AB$1&lt;='Gastos Gerais'!$E$4:$E$1003),-('Gastos Gerais'!$C$4:$C$1003))</f>
        <v>0</v>
      </c>
      <c r="AC9" s="152">
        <f>SUMPRODUCT(-('Gastos Gerais'!$F$4:$F$1003='Gastos das Atividades'!$B9),-('Gastos das Atividades'!AC$1&gt;='Gastos Gerais'!$D$4:$D$1003),-('Gastos das Atividades'!AC$1&lt;='Gastos Gerais'!$E$4:$E$1003),-('Gastos Gerais'!$C$4:$C$1003))</f>
        <v>0</v>
      </c>
      <c r="AD9" s="152">
        <f>SUMPRODUCT(-('Gastos Gerais'!$F$4:$F$1003='Gastos das Atividades'!$B9),-('Gastos das Atividades'!AD$1&gt;='Gastos Gerais'!$D$4:$D$1003),-('Gastos das Atividades'!AD$1&lt;='Gastos Gerais'!$E$4:$E$1003),-('Gastos Gerais'!$C$4:$C$1003))</f>
        <v>0</v>
      </c>
      <c r="AE9" s="152">
        <f>SUMPRODUCT(-('Gastos Gerais'!$F$4:$F$1003='Gastos das Atividades'!$B9),-('Gastos das Atividades'!AE$1&gt;='Gastos Gerais'!$D$4:$D$1003),-('Gastos das Atividades'!AE$1&lt;='Gastos Gerais'!$E$4:$E$1003),-('Gastos Gerais'!$C$4:$C$1003))</f>
        <v>0</v>
      </c>
      <c r="AF9" s="152">
        <f>SUMPRODUCT(-('Gastos Gerais'!$F$4:$F$1003='Gastos das Atividades'!$B9),-('Gastos das Atividades'!AF$1&gt;='Gastos Gerais'!$D$4:$D$1003),-('Gastos das Atividades'!AF$1&lt;='Gastos Gerais'!$E$4:$E$1003),-('Gastos Gerais'!$C$4:$C$1003))</f>
        <v>0</v>
      </c>
      <c r="AG9" s="152">
        <f>SUMPRODUCT(-('Gastos Gerais'!$F$4:$F$1003='Gastos das Atividades'!$B9),-('Gastos das Atividades'!AG$1&gt;='Gastos Gerais'!$D$4:$D$1003),-('Gastos das Atividades'!AG$1&lt;='Gastos Gerais'!$E$4:$E$1003),-('Gastos Gerais'!$C$4:$C$1003))</f>
        <v>0</v>
      </c>
      <c r="AH9" s="152">
        <f>SUMPRODUCT(-('Gastos Gerais'!$F$4:$F$1003='Gastos das Atividades'!$B9),-('Gastos das Atividades'!AH$1&gt;='Gastos Gerais'!$D$4:$D$1003),-('Gastos das Atividades'!AH$1&lt;='Gastos Gerais'!$E$4:$E$1003),-('Gastos Gerais'!$C$4:$C$1003))</f>
        <v>0</v>
      </c>
      <c r="AI9" s="152">
        <f>SUMPRODUCT(-('Gastos Gerais'!$F$4:$F$1003='Gastos das Atividades'!$B9),-('Gastos das Atividades'!AI$1&gt;='Gastos Gerais'!$D$4:$D$1003),-('Gastos das Atividades'!AI$1&lt;='Gastos Gerais'!$E$4:$E$1003),-('Gastos Gerais'!$C$4:$C$1003))</f>
        <v>0</v>
      </c>
      <c r="AJ9" s="152">
        <f>SUMPRODUCT(-('Gastos Gerais'!$F$4:$F$1003='Gastos das Atividades'!$B9),-('Gastos das Atividades'!AJ$1&gt;='Gastos Gerais'!$D$4:$D$1003),-('Gastos das Atividades'!AJ$1&lt;='Gastos Gerais'!$E$4:$E$1003),-('Gastos Gerais'!$C$4:$C$1003))</f>
        <v>0</v>
      </c>
      <c r="AK9" s="152">
        <f>SUMPRODUCT(-('Gastos Gerais'!$F$4:$F$1003='Gastos das Atividades'!$B9),-('Gastos das Atividades'!AK$1&gt;='Gastos Gerais'!$D$4:$D$1003),-('Gastos das Atividades'!AK$1&lt;='Gastos Gerais'!$E$4:$E$1003),-('Gastos Gerais'!$C$4:$C$1003))</f>
        <v>0</v>
      </c>
      <c r="AL9" s="152">
        <f>SUMPRODUCT(-('Gastos Gerais'!$F$4:$F$1003='Gastos das Atividades'!$B9),-('Gastos das Atividades'!AL$1&gt;='Gastos Gerais'!$D$4:$D$1003),-('Gastos das Atividades'!AL$1&lt;='Gastos Gerais'!$E$4:$E$1003),-('Gastos Gerais'!$C$4:$C$1003))</f>
        <v>0</v>
      </c>
      <c r="AM9" s="326">
        <f t="shared" si="1"/>
        <v>22960</v>
      </c>
      <c r="AN9" s="152">
        <f t="shared" si="2"/>
        <v>0</v>
      </c>
      <c r="AO9" s="152">
        <f t="shared" si="3"/>
        <v>0</v>
      </c>
      <c r="AP9" s="327">
        <f t="shared" si="4"/>
        <v>22960</v>
      </c>
      <c r="AQ9" s="159">
        <f t="shared" si="0"/>
        <v>9.5163046773097549E-3</v>
      </c>
      <c r="AR9" s="159">
        <f t="shared" si="0"/>
        <v>0</v>
      </c>
      <c r="AS9" s="159">
        <f t="shared" si="0"/>
        <v>0</v>
      </c>
      <c r="AT9" s="328">
        <f t="shared" si="0"/>
        <v>9.5163046773097549E-3</v>
      </c>
    </row>
    <row r="10" spans="1:47">
      <c r="A10" s="329">
        <v>6</v>
      </c>
      <c r="B10" s="366" t="s">
        <v>451</v>
      </c>
      <c r="C10" s="152">
        <f>SUMPRODUCT(-('Gastos Gerais'!$F$4:$F$1003='Gastos das Atividades'!$B10),-('Gastos das Atividades'!C$1&gt;='Gastos Gerais'!$D$4:$D$1003),-('Gastos das Atividades'!C$1&lt;='Gastos Gerais'!$E$4:$E$1003),-('Gastos Gerais'!$C$4:$C$1003))</f>
        <v>0</v>
      </c>
      <c r="D10" s="152">
        <f>SUMPRODUCT(-('Gastos Gerais'!$F$4:$F$1003='Gastos das Atividades'!$B10),-('Gastos das Atividades'!D$1&gt;='Gastos Gerais'!$D$4:$D$1003),-('Gastos das Atividades'!D$1&lt;='Gastos Gerais'!$E$4:$E$1003),-('Gastos Gerais'!$C$4:$C$1003))</f>
        <v>0</v>
      </c>
      <c r="E10" s="152">
        <f>SUMPRODUCT(-('Gastos Gerais'!$F$4:$F$1003='Gastos das Atividades'!$B10),-('Gastos das Atividades'!E$1&gt;='Gastos Gerais'!$D$4:$D$1003),-('Gastos das Atividades'!E$1&lt;='Gastos Gerais'!$E$4:$E$1003),-('Gastos Gerais'!$C$4:$C$1003))</f>
        <v>0</v>
      </c>
      <c r="F10" s="152">
        <f>SUMPRODUCT(-('Gastos Gerais'!$F$4:$F$1003='Gastos das Atividades'!$B10),-('Gastos das Atividades'!F$1&gt;='Gastos Gerais'!$D$4:$D$1003),-('Gastos das Atividades'!F$1&lt;='Gastos Gerais'!$E$4:$E$1003),-('Gastos Gerais'!$C$4:$C$1003))</f>
        <v>0</v>
      </c>
      <c r="G10" s="152">
        <f>SUMPRODUCT(-('Gastos Gerais'!$F$4:$F$1003='Gastos das Atividades'!$B10),-('Gastos das Atividades'!G$1&gt;='Gastos Gerais'!$D$4:$D$1003),-('Gastos das Atividades'!G$1&lt;='Gastos Gerais'!$E$4:$E$1003),-('Gastos Gerais'!$C$4:$C$1003))</f>
        <v>0</v>
      </c>
      <c r="H10" s="152">
        <f>SUMPRODUCT(-('Gastos Gerais'!$F$4:$F$1003='Gastos das Atividades'!$B10),-('Gastos das Atividades'!H$1&gt;='Gastos Gerais'!$D$4:$D$1003),-('Gastos das Atividades'!H$1&lt;='Gastos Gerais'!$E$4:$E$1003),-('Gastos Gerais'!$C$4:$C$1003))</f>
        <v>0</v>
      </c>
      <c r="I10" s="152">
        <f>SUMPRODUCT(-('Gastos Gerais'!$F$4:$F$1003='Gastos das Atividades'!$B10),-('Gastos das Atividades'!I$1&gt;='Gastos Gerais'!$D$4:$D$1003),-('Gastos das Atividades'!I$1&lt;='Gastos Gerais'!$E$4:$E$1003),-('Gastos Gerais'!$C$4:$C$1003))</f>
        <v>0</v>
      </c>
      <c r="J10" s="152">
        <f>SUMPRODUCT(-('Gastos Gerais'!$F$4:$F$1003='Gastos das Atividades'!$B10),-('Gastos das Atividades'!J$1&gt;='Gastos Gerais'!$D$4:$D$1003),-('Gastos das Atividades'!J$1&lt;='Gastos Gerais'!$E$4:$E$1003),-('Gastos Gerais'!$C$4:$C$1003))</f>
        <v>0</v>
      </c>
      <c r="K10" s="152">
        <f>SUMPRODUCT(-('Gastos Gerais'!$F$4:$F$1003='Gastos das Atividades'!$B10),-('Gastos das Atividades'!K$1&gt;='Gastos Gerais'!$D$4:$D$1003),-('Gastos das Atividades'!K$1&lt;='Gastos Gerais'!$E$4:$E$1003),-('Gastos Gerais'!$C$4:$C$1003))</f>
        <v>0</v>
      </c>
      <c r="L10" s="152">
        <f>SUMPRODUCT(-('Gastos Gerais'!$F$4:$F$1003='Gastos das Atividades'!$B10),-('Gastos das Atividades'!L$1&gt;='Gastos Gerais'!$D$4:$D$1003),-('Gastos das Atividades'!L$1&lt;='Gastos Gerais'!$E$4:$E$1003),-('Gastos Gerais'!$C$4:$C$1003))</f>
        <v>0</v>
      </c>
      <c r="M10" s="152">
        <f>SUMPRODUCT(-('Gastos Gerais'!$F$4:$F$1003='Gastos das Atividades'!$B10),-('Gastos das Atividades'!M$1&gt;='Gastos Gerais'!$D$4:$D$1003),-('Gastos das Atividades'!M$1&lt;='Gastos Gerais'!$E$4:$E$1003),-('Gastos Gerais'!$C$4:$C$1003))</f>
        <v>0</v>
      </c>
      <c r="N10" s="152">
        <f>SUMPRODUCT(-('Gastos Gerais'!$F$4:$F$1003='Gastos das Atividades'!$B10),-('Gastos das Atividades'!N$1&gt;='Gastos Gerais'!$D$4:$D$1003),-('Gastos das Atividades'!N$1&lt;='Gastos Gerais'!$E$4:$E$1003),-('Gastos Gerais'!$C$4:$C$1003))</f>
        <v>0</v>
      </c>
      <c r="O10" s="152">
        <f>SUMPRODUCT(-('Gastos Gerais'!$F$4:$F$1003='Gastos das Atividades'!$B10),-('Gastos das Atividades'!O$1&gt;='Gastos Gerais'!$D$4:$D$1003),-('Gastos das Atividades'!O$1&lt;='Gastos Gerais'!$E$4:$E$1003),-('Gastos Gerais'!$C$4:$C$1003))</f>
        <v>0</v>
      </c>
      <c r="P10" s="152">
        <f>SUMPRODUCT(-('Gastos Gerais'!$F$4:$F$1003='Gastos das Atividades'!$B10),-('Gastos das Atividades'!P$1&gt;='Gastos Gerais'!$D$4:$D$1003),-('Gastos das Atividades'!P$1&lt;='Gastos Gerais'!$E$4:$E$1003),-('Gastos Gerais'!$C$4:$C$1003))</f>
        <v>0</v>
      </c>
      <c r="Q10" s="152">
        <f>SUMPRODUCT(-('Gastos Gerais'!$F$4:$F$1003='Gastos das Atividades'!$B10),-('Gastos das Atividades'!Q$1&gt;='Gastos Gerais'!$D$4:$D$1003),-('Gastos das Atividades'!Q$1&lt;='Gastos Gerais'!$E$4:$E$1003),-('Gastos Gerais'!$C$4:$C$1003))</f>
        <v>0</v>
      </c>
      <c r="R10" s="152">
        <f>SUMPRODUCT(-('Gastos Gerais'!$F$4:$F$1003='Gastos das Atividades'!$B10),-('Gastos das Atividades'!R$1&gt;='Gastos Gerais'!$D$4:$D$1003),-('Gastos das Atividades'!R$1&lt;='Gastos Gerais'!$E$4:$E$1003),-('Gastos Gerais'!$C$4:$C$1003))</f>
        <v>0</v>
      </c>
      <c r="S10" s="152">
        <f>SUMPRODUCT(-('Gastos Gerais'!$F$4:$F$1003='Gastos das Atividades'!$B10),-('Gastos das Atividades'!S$1&gt;='Gastos Gerais'!$D$4:$D$1003),-('Gastos das Atividades'!S$1&lt;='Gastos Gerais'!$E$4:$E$1003),-('Gastos Gerais'!$C$4:$C$1003))</f>
        <v>0</v>
      </c>
      <c r="T10" s="152">
        <f>SUMPRODUCT(-('Gastos Gerais'!$F$4:$F$1003='Gastos das Atividades'!$B10),-('Gastos das Atividades'!T$1&gt;='Gastos Gerais'!$D$4:$D$1003),-('Gastos das Atividades'!T$1&lt;='Gastos Gerais'!$E$4:$E$1003),-('Gastos Gerais'!$C$4:$C$1003))</f>
        <v>0</v>
      </c>
      <c r="U10" s="152">
        <f>SUMPRODUCT(-('Gastos Gerais'!$F$4:$F$1003='Gastos das Atividades'!$B10),-('Gastos das Atividades'!U$1&gt;='Gastos Gerais'!$D$4:$D$1003),-('Gastos das Atividades'!U$1&lt;='Gastos Gerais'!$E$4:$E$1003),-('Gastos Gerais'!$C$4:$C$1003))</f>
        <v>0</v>
      </c>
      <c r="V10" s="152">
        <f>SUMPRODUCT(-('Gastos Gerais'!$F$4:$F$1003='Gastos das Atividades'!$B10),-('Gastos das Atividades'!V$1&gt;='Gastos Gerais'!$D$4:$D$1003),-('Gastos das Atividades'!V$1&lt;='Gastos Gerais'!$E$4:$E$1003),-('Gastos Gerais'!$C$4:$C$1003))</f>
        <v>0</v>
      </c>
      <c r="W10" s="152">
        <f>SUMPRODUCT(-('Gastos Gerais'!$F$4:$F$1003='Gastos das Atividades'!$B10),-('Gastos das Atividades'!W$1&gt;='Gastos Gerais'!$D$4:$D$1003),-('Gastos das Atividades'!W$1&lt;='Gastos Gerais'!$E$4:$E$1003),-('Gastos Gerais'!$C$4:$C$1003))</f>
        <v>0</v>
      </c>
      <c r="X10" s="152">
        <f>SUMPRODUCT(-('Gastos Gerais'!$F$4:$F$1003='Gastos das Atividades'!$B10),-('Gastos das Atividades'!X$1&gt;='Gastos Gerais'!$D$4:$D$1003),-('Gastos das Atividades'!X$1&lt;='Gastos Gerais'!$E$4:$E$1003),-('Gastos Gerais'!$C$4:$C$1003))</f>
        <v>0</v>
      </c>
      <c r="Y10" s="152">
        <f>SUMPRODUCT(-('Gastos Gerais'!$F$4:$F$1003='Gastos das Atividades'!$B10),-('Gastos das Atividades'!Y$1&gt;='Gastos Gerais'!$D$4:$D$1003),-('Gastos das Atividades'!Y$1&lt;='Gastos Gerais'!$E$4:$E$1003),-('Gastos Gerais'!$C$4:$C$1003))</f>
        <v>0</v>
      </c>
      <c r="Z10" s="152">
        <f>SUMPRODUCT(-('Gastos Gerais'!$F$4:$F$1003='Gastos das Atividades'!$B10),-('Gastos das Atividades'!Z$1&gt;='Gastos Gerais'!$D$4:$D$1003),-('Gastos das Atividades'!Z$1&lt;='Gastos Gerais'!$E$4:$E$1003),-('Gastos Gerais'!$C$4:$C$1003))</f>
        <v>0</v>
      </c>
      <c r="AA10" s="152">
        <f>SUMPRODUCT(-('Gastos Gerais'!$F$4:$F$1003='Gastos das Atividades'!$B10),-('Gastos das Atividades'!AA$1&gt;='Gastos Gerais'!$D$4:$D$1003),-('Gastos das Atividades'!AA$1&lt;='Gastos Gerais'!$E$4:$E$1003),-('Gastos Gerais'!$C$4:$C$1003))</f>
        <v>0</v>
      </c>
      <c r="AB10" s="152">
        <f>SUMPRODUCT(-('Gastos Gerais'!$F$4:$F$1003='Gastos das Atividades'!$B10),-('Gastos das Atividades'!AB$1&gt;='Gastos Gerais'!$D$4:$D$1003),-('Gastos das Atividades'!AB$1&lt;='Gastos Gerais'!$E$4:$E$1003),-('Gastos Gerais'!$C$4:$C$1003))</f>
        <v>0</v>
      </c>
      <c r="AC10" s="152">
        <f>SUMPRODUCT(-('Gastos Gerais'!$F$4:$F$1003='Gastos das Atividades'!$B10),-('Gastos das Atividades'!AC$1&gt;='Gastos Gerais'!$D$4:$D$1003),-('Gastos das Atividades'!AC$1&lt;='Gastos Gerais'!$E$4:$E$1003),-('Gastos Gerais'!$C$4:$C$1003))</f>
        <v>0</v>
      </c>
      <c r="AD10" s="152">
        <f>SUMPRODUCT(-('Gastos Gerais'!$F$4:$F$1003='Gastos das Atividades'!$B10),-('Gastos das Atividades'!AD$1&gt;='Gastos Gerais'!$D$4:$D$1003),-('Gastos das Atividades'!AD$1&lt;='Gastos Gerais'!$E$4:$E$1003),-('Gastos Gerais'!$C$4:$C$1003))</f>
        <v>0</v>
      </c>
      <c r="AE10" s="152">
        <f>SUMPRODUCT(-('Gastos Gerais'!$F$4:$F$1003='Gastos das Atividades'!$B10),-('Gastos das Atividades'!AE$1&gt;='Gastos Gerais'!$D$4:$D$1003),-('Gastos das Atividades'!AE$1&lt;='Gastos Gerais'!$E$4:$E$1003),-('Gastos Gerais'!$C$4:$C$1003))</f>
        <v>0</v>
      </c>
      <c r="AF10" s="152">
        <f>SUMPRODUCT(-('Gastos Gerais'!$F$4:$F$1003='Gastos das Atividades'!$B10),-('Gastos das Atividades'!AF$1&gt;='Gastos Gerais'!$D$4:$D$1003),-('Gastos das Atividades'!AF$1&lt;='Gastos Gerais'!$E$4:$E$1003),-('Gastos Gerais'!$C$4:$C$1003))</f>
        <v>0</v>
      </c>
      <c r="AG10" s="152">
        <f>SUMPRODUCT(-('Gastos Gerais'!$F$4:$F$1003='Gastos das Atividades'!$B10),-('Gastos das Atividades'!AG$1&gt;='Gastos Gerais'!$D$4:$D$1003),-('Gastos das Atividades'!AG$1&lt;='Gastos Gerais'!$E$4:$E$1003),-('Gastos Gerais'!$C$4:$C$1003))</f>
        <v>0</v>
      </c>
      <c r="AH10" s="152">
        <f>SUMPRODUCT(-('Gastos Gerais'!$F$4:$F$1003='Gastos das Atividades'!$B10),-('Gastos das Atividades'!AH$1&gt;='Gastos Gerais'!$D$4:$D$1003),-('Gastos das Atividades'!AH$1&lt;='Gastos Gerais'!$E$4:$E$1003),-('Gastos Gerais'!$C$4:$C$1003))</f>
        <v>0</v>
      </c>
      <c r="AI10" s="152">
        <f>SUMPRODUCT(-('Gastos Gerais'!$F$4:$F$1003='Gastos das Atividades'!$B10),-('Gastos das Atividades'!AI$1&gt;='Gastos Gerais'!$D$4:$D$1003),-('Gastos das Atividades'!AI$1&lt;='Gastos Gerais'!$E$4:$E$1003),-('Gastos Gerais'!$C$4:$C$1003))</f>
        <v>0</v>
      </c>
      <c r="AJ10" s="152">
        <f>SUMPRODUCT(-('Gastos Gerais'!$F$4:$F$1003='Gastos das Atividades'!$B10),-('Gastos das Atividades'!AJ$1&gt;='Gastos Gerais'!$D$4:$D$1003),-('Gastos das Atividades'!AJ$1&lt;='Gastos Gerais'!$E$4:$E$1003),-('Gastos Gerais'!$C$4:$C$1003))</f>
        <v>0</v>
      </c>
      <c r="AK10" s="152">
        <f>SUMPRODUCT(-('Gastos Gerais'!$F$4:$F$1003='Gastos das Atividades'!$B10),-('Gastos das Atividades'!AK$1&gt;='Gastos Gerais'!$D$4:$D$1003),-('Gastos das Atividades'!AK$1&lt;='Gastos Gerais'!$E$4:$E$1003),-('Gastos Gerais'!$C$4:$C$1003))</f>
        <v>0</v>
      </c>
      <c r="AL10" s="152">
        <f>SUMPRODUCT(-('Gastos Gerais'!$F$4:$F$1003='Gastos das Atividades'!$B10),-('Gastos das Atividades'!AL$1&gt;='Gastos Gerais'!$D$4:$D$1003),-('Gastos das Atividades'!AL$1&lt;='Gastos Gerais'!$E$4:$E$1003),-('Gastos Gerais'!$C$4:$C$1003))</f>
        <v>0</v>
      </c>
      <c r="AM10" s="326">
        <f t="shared" si="1"/>
        <v>0</v>
      </c>
      <c r="AN10" s="152">
        <f t="shared" si="2"/>
        <v>0</v>
      </c>
      <c r="AO10" s="152">
        <f t="shared" si="3"/>
        <v>0</v>
      </c>
      <c r="AP10" s="327">
        <f t="shared" si="4"/>
        <v>0</v>
      </c>
      <c r="AQ10" s="159">
        <f t="shared" si="0"/>
        <v>0</v>
      </c>
      <c r="AR10" s="159">
        <f t="shared" si="0"/>
        <v>0</v>
      </c>
      <c r="AS10" s="159">
        <f t="shared" si="0"/>
        <v>0</v>
      </c>
      <c r="AT10" s="328">
        <f t="shared" si="0"/>
        <v>0</v>
      </c>
    </row>
    <row r="11" spans="1:47">
      <c r="A11" s="329">
        <v>7</v>
      </c>
      <c r="B11" s="336" t="s">
        <v>450</v>
      </c>
      <c r="C11" s="152">
        <f>SUMPRODUCT(-('Gastos Gerais'!$F$4:$F$1003='Gastos das Atividades'!$B11),-('Gastos das Atividades'!C$1&gt;='Gastos Gerais'!$D$4:$D$1003),-('Gastos das Atividades'!C$1&lt;='Gastos Gerais'!$E$4:$E$1003),-('Gastos Gerais'!$C$4:$C$1003))</f>
        <v>0</v>
      </c>
      <c r="D11" s="152">
        <f>SUMPRODUCT(-('Gastos Gerais'!$F$4:$F$1003='Gastos das Atividades'!$B11),-('Gastos das Atividades'!D$1&gt;='Gastos Gerais'!$D$4:$D$1003),-('Gastos das Atividades'!D$1&lt;='Gastos Gerais'!$E$4:$E$1003),-('Gastos Gerais'!$C$4:$C$1003))</f>
        <v>0</v>
      </c>
      <c r="E11" s="152">
        <f>SUMPRODUCT(-('Gastos Gerais'!$F$4:$F$1003='Gastos das Atividades'!$B11),-('Gastos das Atividades'!E$1&gt;='Gastos Gerais'!$D$4:$D$1003),-('Gastos das Atividades'!E$1&lt;='Gastos Gerais'!$E$4:$E$1003),-('Gastos Gerais'!$C$4:$C$1003))</f>
        <v>0</v>
      </c>
      <c r="F11" s="152">
        <f>SUMPRODUCT(-('Gastos Gerais'!$F$4:$F$1003='Gastos das Atividades'!$B11),-('Gastos das Atividades'!F$1&gt;='Gastos Gerais'!$D$4:$D$1003),-('Gastos das Atividades'!F$1&lt;='Gastos Gerais'!$E$4:$E$1003),-('Gastos Gerais'!$C$4:$C$1003))</f>
        <v>0</v>
      </c>
      <c r="G11" s="152">
        <f>SUMPRODUCT(-('Gastos Gerais'!$F$4:$F$1003='Gastos das Atividades'!$B11),-('Gastos das Atividades'!G$1&gt;='Gastos Gerais'!$D$4:$D$1003),-('Gastos das Atividades'!G$1&lt;='Gastos Gerais'!$E$4:$E$1003),-('Gastos Gerais'!$C$4:$C$1003))</f>
        <v>0</v>
      </c>
      <c r="H11" s="152">
        <f>SUMPRODUCT(-('Gastos Gerais'!$F$4:$F$1003='Gastos das Atividades'!$B11),-('Gastos das Atividades'!H$1&gt;='Gastos Gerais'!$D$4:$D$1003),-('Gastos das Atividades'!H$1&lt;='Gastos Gerais'!$E$4:$E$1003),-('Gastos Gerais'!$C$4:$C$1003))</f>
        <v>0</v>
      </c>
      <c r="I11" s="152">
        <f>SUMPRODUCT(-('Gastos Gerais'!$F$4:$F$1003='Gastos das Atividades'!$B11),-('Gastos das Atividades'!I$1&gt;='Gastos Gerais'!$D$4:$D$1003),-('Gastos das Atividades'!I$1&lt;='Gastos Gerais'!$E$4:$E$1003),-('Gastos Gerais'!$C$4:$C$1003))</f>
        <v>0</v>
      </c>
      <c r="J11" s="152">
        <f>SUMPRODUCT(-('Gastos Gerais'!$F$4:$F$1003='Gastos das Atividades'!$B11),-('Gastos das Atividades'!J$1&gt;='Gastos Gerais'!$D$4:$D$1003),-('Gastos das Atividades'!J$1&lt;='Gastos Gerais'!$E$4:$E$1003),-('Gastos Gerais'!$C$4:$C$1003))</f>
        <v>0</v>
      </c>
      <c r="K11" s="152">
        <f>SUMPRODUCT(-('Gastos Gerais'!$F$4:$F$1003='Gastos das Atividades'!$B11),-('Gastos das Atividades'!K$1&gt;='Gastos Gerais'!$D$4:$D$1003),-('Gastos das Atividades'!K$1&lt;='Gastos Gerais'!$E$4:$E$1003),-('Gastos Gerais'!$C$4:$C$1003))</f>
        <v>0</v>
      </c>
      <c r="L11" s="152">
        <f>SUMPRODUCT(-('Gastos Gerais'!$F$4:$F$1003='Gastos das Atividades'!$B11),-('Gastos das Atividades'!L$1&gt;='Gastos Gerais'!$D$4:$D$1003),-('Gastos das Atividades'!L$1&lt;='Gastos Gerais'!$E$4:$E$1003),-('Gastos Gerais'!$C$4:$C$1003))</f>
        <v>0</v>
      </c>
      <c r="M11" s="152">
        <f>SUMPRODUCT(-('Gastos Gerais'!$F$4:$F$1003='Gastos das Atividades'!$B11),-('Gastos das Atividades'!M$1&gt;='Gastos Gerais'!$D$4:$D$1003),-('Gastos das Atividades'!M$1&lt;='Gastos Gerais'!$E$4:$E$1003),-('Gastos Gerais'!$C$4:$C$1003))</f>
        <v>0</v>
      </c>
      <c r="N11" s="152">
        <f>SUMPRODUCT(-('Gastos Gerais'!$F$4:$F$1003='Gastos das Atividades'!$B11),-('Gastos das Atividades'!N$1&gt;='Gastos Gerais'!$D$4:$D$1003),-('Gastos das Atividades'!N$1&lt;='Gastos Gerais'!$E$4:$E$1003),-('Gastos Gerais'!$C$4:$C$1003))</f>
        <v>0</v>
      </c>
      <c r="O11" s="152">
        <f>SUMPRODUCT(-('Gastos Gerais'!$F$4:$F$1003='Gastos das Atividades'!$B11),-('Gastos das Atividades'!O$1&gt;='Gastos Gerais'!$D$4:$D$1003),-('Gastos das Atividades'!O$1&lt;='Gastos Gerais'!$E$4:$E$1003),-('Gastos Gerais'!$C$4:$C$1003))</f>
        <v>0</v>
      </c>
      <c r="P11" s="152">
        <f>SUMPRODUCT(-('Gastos Gerais'!$F$4:$F$1003='Gastos das Atividades'!$B11),-('Gastos das Atividades'!P$1&gt;='Gastos Gerais'!$D$4:$D$1003),-('Gastos das Atividades'!P$1&lt;='Gastos Gerais'!$E$4:$E$1003),-('Gastos Gerais'!$C$4:$C$1003))</f>
        <v>0</v>
      </c>
      <c r="Q11" s="152">
        <f>SUMPRODUCT(-('Gastos Gerais'!$F$4:$F$1003='Gastos das Atividades'!$B11),-('Gastos das Atividades'!Q$1&gt;='Gastos Gerais'!$D$4:$D$1003),-('Gastos das Atividades'!Q$1&lt;='Gastos Gerais'!$E$4:$E$1003),-('Gastos Gerais'!$C$4:$C$1003))</f>
        <v>0</v>
      </c>
      <c r="R11" s="152">
        <f>SUMPRODUCT(-('Gastos Gerais'!$F$4:$F$1003='Gastos das Atividades'!$B11),-('Gastos das Atividades'!R$1&gt;='Gastos Gerais'!$D$4:$D$1003),-('Gastos das Atividades'!R$1&lt;='Gastos Gerais'!$E$4:$E$1003),-('Gastos Gerais'!$C$4:$C$1003))</f>
        <v>0</v>
      </c>
      <c r="S11" s="152">
        <f>SUMPRODUCT(-('Gastos Gerais'!$F$4:$F$1003='Gastos das Atividades'!$B11),-('Gastos das Atividades'!S$1&gt;='Gastos Gerais'!$D$4:$D$1003),-('Gastos das Atividades'!S$1&lt;='Gastos Gerais'!$E$4:$E$1003),-('Gastos Gerais'!$C$4:$C$1003))</f>
        <v>0</v>
      </c>
      <c r="T11" s="152">
        <f>SUMPRODUCT(-('Gastos Gerais'!$F$4:$F$1003='Gastos das Atividades'!$B11),-('Gastos das Atividades'!T$1&gt;='Gastos Gerais'!$D$4:$D$1003),-('Gastos das Atividades'!T$1&lt;='Gastos Gerais'!$E$4:$E$1003),-('Gastos Gerais'!$C$4:$C$1003))</f>
        <v>0</v>
      </c>
      <c r="U11" s="152">
        <f>SUMPRODUCT(-('Gastos Gerais'!$F$4:$F$1003='Gastos das Atividades'!$B11),-('Gastos das Atividades'!U$1&gt;='Gastos Gerais'!$D$4:$D$1003),-('Gastos das Atividades'!U$1&lt;='Gastos Gerais'!$E$4:$E$1003),-('Gastos Gerais'!$C$4:$C$1003))</f>
        <v>0</v>
      </c>
      <c r="V11" s="152">
        <f>SUMPRODUCT(-('Gastos Gerais'!$F$4:$F$1003='Gastos das Atividades'!$B11),-('Gastos das Atividades'!V$1&gt;='Gastos Gerais'!$D$4:$D$1003),-('Gastos das Atividades'!V$1&lt;='Gastos Gerais'!$E$4:$E$1003),-('Gastos Gerais'!$C$4:$C$1003))</f>
        <v>0</v>
      </c>
      <c r="W11" s="152">
        <f>SUMPRODUCT(-('Gastos Gerais'!$F$4:$F$1003='Gastos das Atividades'!$B11),-('Gastos das Atividades'!W$1&gt;='Gastos Gerais'!$D$4:$D$1003),-('Gastos das Atividades'!W$1&lt;='Gastos Gerais'!$E$4:$E$1003),-('Gastos Gerais'!$C$4:$C$1003))</f>
        <v>0</v>
      </c>
      <c r="X11" s="152">
        <f>SUMPRODUCT(-('Gastos Gerais'!$F$4:$F$1003='Gastos das Atividades'!$B11),-('Gastos das Atividades'!X$1&gt;='Gastos Gerais'!$D$4:$D$1003),-('Gastos das Atividades'!X$1&lt;='Gastos Gerais'!$E$4:$E$1003),-('Gastos Gerais'!$C$4:$C$1003))</f>
        <v>0</v>
      </c>
      <c r="Y11" s="152">
        <f>SUMPRODUCT(-('Gastos Gerais'!$F$4:$F$1003='Gastos das Atividades'!$B11),-('Gastos das Atividades'!Y$1&gt;='Gastos Gerais'!$D$4:$D$1003),-('Gastos das Atividades'!Y$1&lt;='Gastos Gerais'!$E$4:$E$1003),-('Gastos Gerais'!$C$4:$C$1003))</f>
        <v>0</v>
      </c>
      <c r="Z11" s="152">
        <f>SUMPRODUCT(-('Gastos Gerais'!$F$4:$F$1003='Gastos das Atividades'!$B11),-('Gastos das Atividades'!Z$1&gt;='Gastos Gerais'!$D$4:$D$1003),-('Gastos das Atividades'!Z$1&lt;='Gastos Gerais'!$E$4:$E$1003),-('Gastos Gerais'!$C$4:$C$1003))</f>
        <v>0</v>
      </c>
      <c r="AA11" s="152">
        <f>SUMPRODUCT(-('Gastos Gerais'!$F$4:$F$1003='Gastos das Atividades'!$B11),-('Gastos das Atividades'!AA$1&gt;='Gastos Gerais'!$D$4:$D$1003),-('Gastos das Atividades'!AA$1&lt;='Gastos Gerais'!$E$4:$E$1003),-('Gastos Gerais'!$C$4:$C$1003))</f>
        <v>0</v>
      </c>
      <c r="AB11" s="152">
        <f>SUMPRODUCT(-('Gastos Gerais'!$F$4:$F$1003='Gastos das Atividades'!$B11),-('Gastos das Atividades'!AB$1&gt;='Gastos Gerais'!$D$4:$D$1003),-('Gastos das Atividades'!AB$1&lt;='Gastos Gerais'!$E$4:$E$1003),-('Gastos Gerais'!$C$4:$C$1003))</f>
        <v>0</v>
      </c>
      <c r="AC11" s="152">
        <f>SUMPRODUCT(-('Gastos Gerais'!$F$4:$F$1003='Gastos das Atividades'!$B11),-('Gastos das Atividades'!AC$1&gt;='Gastos Gerais'!$D$4:$D$1003),-('Gastos das Atividades'!AC$1&lt;='Gastos Gerais'!$E$4:$E$1003),-('Gastos Gerais'!$C$4:$C$1003))</f>
        <v>0</v>
      </c>
      <c r="AD11" s="152">
        <f>SUMPRODUCT(-('Gastos Gerais'!$F$4:$F$1003='Gastos das Atividades'!$B11),-('Gastos das Atividades'!AD$1&gt;='Gastos Gerais'!$D$4:$D$1003),-('Gastos das Atividades'!AD$1&lt;='Gastos Gerais'!$E$4:$E$1003),-('Gastos Gerais'!$C$4:$C$1003))</f>
        <v>0</v>
      </c>
      <c r="AE11" s="152">
        <f>SUMPRODUCT(-('Gastos Gerais'!$F$4:$F$1003='Gastos das Atividades'!$B11),-('Gastos das Atividades'!AE$1&gt;='Gastos Gerais'!$D$4:$D$1003),-('Gastos das Atividades'!AE$1&lt;='Gastos Gerais'!$E$4:$E$1003),-('Gastos Gerais'!$C$4:$C$1003))</f>
        <v>0</v>
      </c>
      <c r="AF11" s="152">
        <f>SUMPRODUCT(-('Gastos Gerais'!$F$4:$F$1003='Gastos das Atividades'!$B11),-('Gastos das Atividades'!AF$1&gt;='Gastos Gerais'!$D$4:$D$1003),-('Gastos das Atividades'!AF$1&lt;='Gastos Gerais'!$E$4:$E$1003),-('Gastos Gerais'!$C$4:$C$1003))</f>
        <v>0</v>
      </c>
      <c r="AG11" s="152">
        <f>SUMPRODUCT(-('Gastos Gerais'!$F$4:$F$1003='Gastos das Atividades'!$B11),-('Gastos das Atividades'!AG$1&gt;='Gastos Gerais'!$D$4:$D$1003),-('Gastos das Atividades'!AG$1&lt;='Gastos Gerais'!$E$4:$E$1003),-('Gastos Gerais'!$C$4:$C$1003))</f>
        <v>0</v>
      </c>
      <c r="AH11" s="152">
        <f>SUMPRODUCT(-('Gastos Gerais'!$F$4:$F$1003='Gastos das Atividades'!$B11),-('Gastos das Atividades'!AH$1&gt;='Gastos Gerais'!$D$4:$D$1003),-('Gastos das Atividades'!AH$1&lt;='Gastos Gerais'!$E$4:$E$1003),-('Gastos Gerais'!$C$4:$C$1003))</f>
        <v>0</v>
      </c>
      <c r="AI11" s="152">
        <f>SUMPRODUCT(-('Gastos Gerais'!$F$4:$F$1003='Gastos das Atividades'!$B11),-('Gastos das Atividades'!AI$1&gt;='Gastos Gerais'!$D$4:$D$1003),-('Gastos das Atividades'!AI$1&lt;='Gastos Gerais'!$E$4:$E$1003),-('Gastos Gerais'!$C$4:$C$1003))</f>
        <v>0</v>
      </c>
      <c r="AJ11" s="152">
        <f>SUMPRODUCT(-('Gastos Gerais'!$F$4:$F$1003='Gastos das Atividades'!$B11),-('Gastos das Atividades'!AJ$1&gt;='Gastos Gerais'!$D$4:$D$1003),-('Gastos das Atividades'!AJ$1&lt;='Gastos Gerais'!$E$4:$E$1003),-('Gastos Gerais'!$C$4:$C$1003))</f>
        <v>0</v>
      </c>
      <c r="AK11" s="152">
        <f>SUMPRODUCT(-('Gastos Gerais'!$F$4:$F$1003='Gastos das Atividades'!$B11),-('Gastos das Atividades'!AK$1&gt;='Gastos Gerais'!$D$4:$D$1003),-('Gastos das Atividades'!AK$1&lt;='Gastos Gerais'!$E$4:$E$1003),-('Gastos Gerais'!$C$4:$C$1003))</f>
        <v>0</v>
      </c>
      <c r="AL11" s="152">
        <f>SUMPRODUCT(-('Gastos Gerais'!$F$4:$F$1003='Gastos das Atividades'!$B11),-('Gastos das Atividades'!AL$1&gt;='Gastos Gerais'!$D$4:$D$1003),-('Gastos das Atividades'!AL$1&lt;='Gastos Gerais'!$E$4:$E$1003),-('Gastos Gerais'!$C$4:$C$1003))</f>
        <v>0</v>
      </c>
      <c r="AM11" s="326">
        <f t="shared" si="1"/>
        <v>0</v>
      </c>
      <c r="AN11" s="152">
        <f t="shared" si="2"/>
        <v>0</v>
      </c>
      <c r="AO11" s="152">
        <f t="shared" si="3"/>
        <v>0</v>
      </c>
      <c r="AP11" s="327">
        <f t="shared" si="4"/>
        <v>0</v>
      </c>
      <c r="AQ11" s="159">
        <f t="shared" si="0"/>
        <v>0</v>
      </c>
      <c r="AR11" s="159">
        <f t="shared" si="0"/>
        <v>0</v>
      </c>
      <c r="AS11" s="159">
        <f t="shared" si="0"/>
        <v>0</v>
      </c>
      <c r="AT11" s="328">
        <f t="shared" si="0"/>
        <v>0</v>
      </c>
    </row>
    <row r="12" spans="1:47">
      <c r="A12" s="329">
        <v>8</v>
      </c>
      <c r="B12" s="337" t="s">
        <v>494</v>
      </c>
      <c r="C12" s="152">
        <f>SUMPRODUCT(-('Gastos Gerais'!$F$4:$F$1003='Gastos das Atividades'!$B12),-('Gastos das Atividades'!C$1&gt;='Gastos Gerais'!$D$4:$D$1003),-('Gastos das Atividades'!C$1&lt;='Gastos Gerais'!$E$4:$E$1003),-('Gastos Gerais'!$C$4:$C$1003))</f>
        <v>0</v>
      </c>
      <c r="D12" s="152">
        <f>SUMPRODUCT(-('Gastos Gerais'!$F$4:$F$1003='Gastos das Atividades'!$B12),-('Gastos das Atividades'!D$1&gt;='Gastos Gerais'!$D$4:$D$1003),-('Gastos das Atividades'!D$1&lt;='Gastos Gerais'!$E$4:$E$1003),-('Gastos Gerais'!$C$4:$C$1003))</f>
        <v>3500</v>
      </c>
      <c r="E12" s="152">
        <f>SUMPRODUCT(-('Gastos Gerais'!$F$4:$F$1003='Gastos das Atividades'!$B12),-('Gastos das Atividades'!E$1&gt;='Gastos Gerais'!$D$4:$D$1003),-('Gastos das Atividades'!E$1&lt;='Gastos Gerais'!$E$4:$E$1003),-('Gastos Gerais'!$C$4:$C$1003))</f>
        <v>3500</v>
      </c>
      <c r="F12" s="152">
        <f>SUMPRODUCT(-('Gastos Gerais'!$F$4:$F$1003='Gastos das Atividades'!$B12),-('Gastos das Atividades'!F$1&gt;='Gastos Gerais'!$D$4:$D$1003),-('Gastos das Atividades'!F$1&lt;='Gastos Gerais'!$E$4:$E$1003),-('Gastos Gerais'!$C$4:$C$1003))</f>
        <v>3500</v>
      </c>
      <c r="G12" s="152">
        <f>SUMPRODUCT(-('Gastos Gerais'!$F$4:$F$1003='Gastos das Atividades'!$B12),-('Gastos das Atividades'!G$1&gt;='Gastos Gerais'!$D$4:$D$1003),-('Gastos das Atividades'!G$1&lt;='Gastos Gerais'!$E$4:$E$1003),-('Gastos Gerais'!$C$4:$C$1003))</f>
        <v>3500</v>
      </c>
      <c r="H12" s="152">
        <f>SUMPRODUCT(-('Gastos Gerais'!$F$4:$F$1003='Gastos das Atividades'!$B12),-('Gastos das Atividades'!H$1&gt;='Gastos Gerais'!$D$4:$D$1003),-('Gastos das Atividades'!H$1&lt;='Gastos Gerais'!$E$4:$E$1003),-('Gastos Gerais'!$C$4:$C$1003))</f>
        <v>3500</v>
      </c>
      <c r="I12" s="152">
        <f>SUMPRODUCT(-('Gastos Gerais'!$F$4:$F$1003='Gastos das Atividades'!$B12),-('Gastos das Atividades'!I$1&gt;='Gastos Gerais'!$D$4:$D$1003),-('Gastos das Atividades'!I$1&lt;='Gastos Gerais'!$E$4:$E$1003),-('Gastos Gerais'!$C$4:$C$1003))</f>
        <v>12620</v>
      </c>
      <c r="J12" s="152">
        <f>SUMPRODUCT(-('Gastos Gerais'!$F$4:$F$1003='Gastos das Atividades'!$B12),-('Gastos das Atividades'!J$1&gt;='Gastos Gerais'!$D$4:$D$1003),-('Gastos das Atividades'!J$1&lt;='Gastos Gerais'!$E$4:$E$1003),-('Gastos Gerais'!$C$4:$C$1003))</f>
        <v>0</v>
      </c>
      <c r="K12" s="152">
        <f>SUMPRODUCT(-('Gastos Gerais'!$F$4:$F$1003='Gastos das Atividades'!$B12),-('Gastos das Atividades'!K$1&gt;='Gastos Gerais'!$D$4:$D$1003),-('Gastos das Atividades'!K$1&lt;='Gastos Gerais'!$E$4:$E$1003),-('Gastos Gerais'!$C$4:$C$1003))</f>
        <v>0</v>
      </c>
      <c r="L12" s="152">
        <f>SUMPRODUCT(-('Gastos Gerais'!$F$4:$F$1003='Gastos das Atividades'!$B12),-('Gastos das Atividades'!L$1&gt;='Gastos Gerais'!$D$4:$D$1003),-('Gastos das Atividades'!L$1&lt;='Gastos Gerais'!$E$4:$E$1003),-('Gastos Gerais'!$C$4:$C$1003))</f>
        <v>0</v>
      </c>
      <c r="M12" s="152">
        <f>SUMPRODUCT(-('Gastos Gerais'!$F$4:$F$1003='Gastos das Atividades'!$B12),-('Gastos das Atividades'!M$1&gt;='Gastos Gerais'!$D$4:$D$1003),-('Gastos das Atividades'!M$1&lt;='Gastos Gerais'!$E$4:$E$1003),-('Gastos Gerais'!$C$4:$C$1003))</f>
        <v>0</v>
      </c>
      <c r="N12" s="152">
        <f>SUMPRODUCT(-('Gastos Gerais'!$F$4:$F$1003='Gastos das Atividades'!$B12),-('Gastos das Atividades'!N$1&gt;='Gastos Gerais'!$D$4:$D$1003),-('Gastos das Atividades'!N$1&lt;='Gastos Gerais'!$E$4:$E$1003),-('Gastos Gerais'!$C$4:$C$1003))</f>
        <v>0</v>
      </c>
      <c r="O12" s="152">
        <f>SUMPRODUCT(-('Gastos Gerais'!$F$4:$F$1003='Gastos das Atividades'!$B12),-('Gastos das Atividades'!O$1&gt;='Gastos Gerais'!$D$4:$D$1003),-('Gastos das Atividades'!O$1&lt;='Gastos Gerais'!$E$4:$E$1003),-('Gastos Gerais'!$C$4:$C$1003))</f>
        <v>0</v>
      </c>
      <c r="P12" s="152">
        <f>SUMPRODUCT(-('Gastos Gerais'!$F$4:$F$1003='Gastos das Atividades'!$B12),-('Gastos das Atividades'!P$1&gt;='Gastos Gerais'!$D$4:$D$1003),-('Gastos das Atividades'!P$1&lt;='Gastos Gerais'!$E$4:$E$1003),-('Gastos Gerais'!$C$4:$C$1003))</f>
        <v>0</v>
      </c>
      <c r="Q12" s="152">
        <f>SUMPRODUCT(-('Gastos Gerais'!$F$4:$F$1003='Gastos das Atividades'!$B12),-('Gastos das Atividades'!Q$1&gt;='Gastos Gerais'!$D$4:$D$1003),-('Gastos das Atividades'!Q$1&lt;='Gastos Gerais'!$E$4:$E$1003),-('Gastos Gerais'!$C$4:$C$1003))</f>
        <v>0</v>
      </c>
      <c r="R12" s="152">
        <f>SUMPRODUCT(-('Gastos Gerais'!$F$4:$F$1003='Gastos das Atividades'!$B12),-('Gastos das Atividades'!R$1&gt;='Gastos Gerais'!$D$4:$D$1003),-('Gastos das Atividades'!R$1&lt;='Gastos Gerais'!$E$4:$E$1003),-('Gastos Gerais'!$C$4:$C$1003))</f>
        <v>0</v>
      </c>
      <c r="S12" s="152">
        <f>SUMPRODUCT(-('Gastos Gerais'!$F$4:$F$1003='Gastos das Atividades'!$B12),-('Gastos das Atividades'!S$1&gt;='Gastos Gerais'!$D$4:$D$1003),-('Gastos das Atividades'!S$1&lt;='Gastos Gerais'!$E$4:$E$1003),-('Gastos Gerais'!$C$4:$C$1003))</f>
        <v>0</v>
      </c>
      <c r="T12" s="152">
        <f>SUMPRODUCT(-('Gastos Gerais'!$F$4:$F$1003='Gastos das Atividades'!$B12),-('Gastos das Atividades'!T$1&gt;='Gastos Gerais'!$D$4:$D$1003),-('Gastos das Atividades'!T$1&lt;='Gastos Gerais'!$E$4:$E$1003),-('Gastos Gerais'!$C$4:$C$1003))</f>
        <v>0</v>
      </c>
      <c r="U12" s="152">
        <f>SUMPRODUCT(-('Gastos Gerais'!$F$4:$F$1003='Gastos das Atividades'!$B12),-('Gastos das Atividades'!U$1&gt;='Gastos Gerais'!$D$4:$D$1003),-('Gastos das Atividades'!U$1&lt;='Gastos Gerais'!$E$4:$E$1003),-('Gastos Gerais'!$C$4:$C$1003))</f>
        <v>0</v>
      </c>
      <c r="V12" s="152">
        <f>SUMPRODUCT(-('Gastos Gerais'!$F$4:$F$1003='Gastos das Atividades'!$B12),-('Gastos das Atividades'!V$1&gt;='Gastos Gerais'!$D$4:$D$1003),-('Gastos das Atividades'!V$1&lt;='Gastos Gerais'!$E$4:$E$1003),-('Gastos Gerais'!$C$4:$C$1003))</f>
        <v>0</v>
      </c>
      <c r="W12" s="152">
        <f>SUMPRODUCT(-('Gastos Gerais'!$F$4:$F$1003='Gastos das Atividades'!$B12),-('Gastos das Atividades'!W$1&gt;='Gastos Gerais'!$D$4:$D$1003),-('Gastos das Atividades'!W$1&lt;='Gastos Gerais'!$E$4:$E$1003),-('Gastos Gerais'!$C$4:$C$1003))</f>
        <v>0</v>
      </c>
      <c r="X12" s="152">
        <f>SUMPRODUCT(-('Gastos Gerais'!$F$4:$F$1003='Gastos das Atividades'!$B12),-('Gastos das Atividades'!X$1&gt;='Gastos Gerais'!$D$4:$D$1003),-('Gastos das Atividades'!X$1&lt;='Gastos Gerais'!$E$4:$E$1003),-('Gastos Gerais'!$C$4:$C$1003))</f>
        <v>0</v>
      </c>
      <c r="Y12" s="152">
        <f>SUMPRODUCT(-('Gastos Gerais'!$F$4:$F$1003='Gastos das Atividades'!$B12),-('Gastos das Atividades'!Y$1&gt;='Gastos Gerais'!$D$4:$D$1003),-('Gastos das Atividades'!Y$1&lt;='Gastos Gerais'!$E$4:$E$1003),-('Gastos Gerais'!$C$4:$C$1003))</f>
        <v>0</v>
      </c>
      <c r="Z12" s="152">
        <f>SUMPRODUCT(-('Gastos Gerais'!$F$4:$F$1003='Gastos das Atividades'!$B12),-('Gastos das Atividades'!Z$1&gt;='Gastos Gerais'!$D$4:$D$1003),-('Gastos das Atividades'!Z$1&lt;='Gastos Gerais'!$E$4:$E$1003),-('Gastos Gerais'!$C$4:$C$1003))</f>
        <v>0</v>
      </c>
      <c r="AA12" s="152">
        <f>SUMPRODUCT(-('Gastos Gerais'!$F$4:$F$1003='Gastos das Atividades'!$B12),-('Gastos das Atividades'!AA$1&gt;='Gastos Gerais'!$D$4:$D$1003),-('Gastos das Atividades'!AA$1&lt;='Gastos Gerais'!$E$4:$E$1003),-('Gastos Gerais'!$C$4:$C$1003))</f>
        <v>0</v>
      </c>
      <c r="AB12" s="152">
        <f>SUMPRODUCT(-('Gastos Gerais'!$F$4:$F$1003='Gastos das Atividades'!$B12),-('Gastos das Atividades'!AB$1&gt;='Gastos Gerais'!$D$4:$D$1003),-('Gastos das Atividades'!AB$1&lt;='Gastos Gerais'!$E$4:$E$1003),-('Gastos Gerais'!$C$4:$C$1003))</f>
        <v>0</v>
      </c>
      <c r="AC12" s="152">
        <f>SUMPRODUCT(-('Gastos Gerais'!$F$4:$F$1003='Gastos das Atividades'!$B12),-('Gastos das Atividades'!AC$1&gt;='Gastos Gerais'!$D$4:$D$1003),-('Gastos das Atividades'!AC$1&lt;='Gastos Gerais'!$E$4:$E$1003),-('Gastos Gerais'!$C$4:$C$1003))</f>
        <v>0</v>
      </c>
      <c r="AD12" s="152">
        <f>SUMPRODUCT(-('Gastos Gerais'!$F$4:$F$1003='Gastos das Atividades'!$B12),-('Gastos das Atividades'!AD$1&gt;='Gastos Gerais'!$D$4:$D$1003),-('Gastos das Atividades'!AD$1&lt;='Gastos Gerais'!$E$4:$E$1003),-('Gastos Gerais'!$C$4:$C$1003))</f>
        <v>0</v>
      </c>
      <c r="AE12" s="152">
        <f>SUMPRODUCT(-('Gastos Gerais'!$F$4:$F$1003='Gastos das Atividades'!$B12),-('Gastos das Atividades'!AE$1&gt;='Gastos Gerais'!$D$4:$D$1003),-('Gastos das Atividades'!AE$1&lt;='Gastos Gerais'!$E$4:$E$1003),-('Gastos Gerais'!$C$4:$C$1003))</f>
        <v>0</v>
      </c>
      <c r="AF12" s="152">
        <f>SUMPRODUCT(-('Gastos Gerais'!$F$4:$F$1003='Gastos das Atividades'!$B12),-('Gastos das Atividades'!AF$1&gt;='Gastos Gerais'!$D$4:$D$1003),-('Gastos das Atividades'!AF$1&lt;='Gastos Gerais'!$E$4:$E$1003),-('Gastos Gerais'!$C$4:$C$1003))</f>
        <v>0</v>
      </c>
      <c r="AG12" s="152">
        <f>SUMPRODUCT(-('Gastos Gerais'!$F$4:$F$1003='Gastos das Atividades'!$B12),-('Gastos das Atividades'!AG$1&gt;='Gastos Gerais'!$D$4:$D$1003),-('Gastos das Atividades'!AG$1&lt;='Gastos Gerais'!$E$4:$E$1003),-('Gastos Gerais'!$C$4:$C$1003))</f>
        <v>0</v>
      </c>
      <c r="AH12" s="152">
        <f>SUMPRODUCT(-('Gastos Gerais'!$F$4:$F$1003='Gastos das Atividades'!$B12),-('Gastos das Atividades'!AH$1&gt;='Gastos Gerais'!$D$4:$D$1003),-('Gastos das Atividades'!AH$1&lt;='Gastos Gerais'!$E$4:$E$1003),-('Gastos Gerais'!$C$4:$C$1003))</f>
        <v>0</v>
      </c>
      <c r="AI12" s="152">
        <f>SUMPRODUCT(-('Gastos Gerais'!$F$4:$F$1003='Gastos das Atividades'!$B12),-('Gastos das Atividades'!AI$1&gt;='Gastos Gerais'!$D$4:$D$1003),-('Gastos das Atividades'!AI$1&lt;='Gastos Gerais'!$E$4:$E$1003),-('Gastos Gerais'!$C$4:$C$1003))</f>
        <v>0</v>
      </c>
      <c r="AJ12" s="152">
        <f>SUMPRODUCT(-('Gastos Gerais'!$F$4:$F$1003='Gastos das Atividades'!$B12),-('Gastos das Atividades'!AJ$1&gt;='Gastos Gerais'!$D$4:$D$1003),-('Gastos das Atividades'!AJ$1&lt;='Gastos Gerais'!$E$4:$E$1003),-('Gastos Gerais'!$C$4:$C$1003))</f>
        <v>0</v>
      </c>
      <c r="AK12" s="152">
        <f>SUMPRODUCT(-('Gastos Gerais'!$F$4:$F$1003='Gastos das Atividades'!$B12),-('Gastos das Atividades'!AK$1&gt;='Gastos Gerais'!$D$4:$D$1003),-('Gastos das Atividades'!AK$1&lt;='Gastos Gerais'!$E$4:$E$1003),-('Gastos Gerais'!$C$4:$C$1003))</f>
        <v>0</v>
      </c>
      <c r="AL12" s="152">
        <f>SUMPRODUCT(-('Gastos Gerais'!$F$4:$F$1003='Gastos das Atividades'!$B12),-('Gastos das Atividades'!AL$1&gt;='Gastos Gerais'!$D$4:$D$1003),-('Gastos das Atividades'!AL$1&lt;='Gastos Gerais'!$E$4:$E$1003),-('Gastos Gerais'!$C$4:$C$1003))</f>
        <v>0</v>
      </c>
      <c r="AM12" s="326">
        <f t="shared" si="1"/>
        <v>30120</v>
      </c>
      <c r="AN12" s="152">
        <f t="shared" si="2"/>
        <v>0</v>
      </c>
      <c r="AO12" s="152">
        <f t="shared" si="3"/>
        <v>0</v>
      </c>
      <c r="AP12" s="327">
        <f t="shared" si="4"/>
        <v>30120</v>
      </c>
      <c r="AQ12" s="159">
        <f t="shared" si="0"/>
        <v>1.2483932790965584E-2</v>
      </c>
      <c r="AR12" s="159">
        <f t="shared" si="0"/>
        <v>0</v>
      </c>
      <c r="AS12" s="159">
        <f t="shared" si="0"/>
        <v>0</v>
      </c>
      <c r="AT12" s="328">
        <f t="shared" si="0"/>
        <v>1.2483932790965584E-2</v>
      </c>
    </row>
    <row r="13" spans="1:47">
      <c r="A13" s="329">
        <v>9</v>
      </c>
      <c r="B13" s="338" t="s">
        <v>495</v>
      </c>
      <c r="C13" s="152">
        <f>SUMPRODUCT(-('Gastos Gerais'!$F$4:$F$1003='Gastos das Atividades'!$B13),-('Gastos das Atividades'!C$1&gt;='Gastos Gerais'!$D$4:$D$1003),-('Gastos das Atividades'!C$1&lt;='Gastos Gerais'!$E$4:$E$1003),-('Gastos Gerais'!$C$4:$C$1003))</f>
        <v>0</v>
      </c>
      <c r="D13" s="152">
        <f>SUMPRODUCT(-('Gastos Gerais'!$F$4:$F$1003='Gastos das Atividades'!$B13),-('Gastos das Atividades'!D$1&gt;='Gastos Gerais'!$D$4:$D$1003),-('Gastos das Atividades'!D$1&lt;='Gastos Gerais'!$E$4:$E$1003),-('Gastos Gerais'!$C$4:$C$1003))</f>
        <v>9406.8050000000003</v>
      </c>
      <c r="E13" s="152">
        <f>SUMPRODUCT(-('Gastos Gerais'!$F$4:$F$1003='Gastos das Atividades'!$B13),-('Gastos das Atividades'!E$1&gt;='Gastos Gerais'!$D$4:$D$1003),-('Gastos das Atividades'!E$1&lt;='Gastos Gerais'!$E$4:$E$1003),-('Gastos Gerais'!$C$4:$C$1003))</f>
        <v>9406.8050000000003</v>
      </c>
      <c r="F13" s="152">
        <f>SUMPRODUCT(-('Gastos Gerais'!$F$4:$F$1003='Gastos das Atividades'!$B13),-('Gastos das Atividades'!F$1&gt;='Gastos Gerais'!$D$4:$D$1003),-('Gastos das Atividades'!F$1&lt;='Gastos Gerais'!$E$4:$E$1003),-('Gastos Gerais'!$C$4:$C$1003))</f>
        <v>9406.8050000000003</v>
      </c>
      <c r="G13" s="152">
        <f>SUMPRODUCT(-('Gastos Gerais'!$F$4:$F$1003='Gastos das Atividades'!$B13),-('Gastos das Atividades'!G$1&gt;='Gastos Gerais'!$D$4:$D$1003),-('Gastos das Atividades'!G$1&lt;='Gastos Gerais'!$E$4:$E$1003),-('Gastos Gerais'!$C$4:$C$1003))</f>
        <v>9406.8050000000003</v>
      </c>
      <c r="H13" s="152">
        <f>SUMPRODUCT(-('Gastos Gerais'!$F$4:$F$1003='Gastos das Atividades'!$B13),-('Gastos das Atividades'!H$1&gt;='Gastos Gerais'!$D$4:$D$1003),-('Gastos das Atividades'!H$1&lt;='Gastos Gerais'!$E$4:$E$1003),-('Gastos Gerais'!$C$4:$C$1003))</f>
        <v>9406.8050000000003</v>
      </c>
      <c r="I13" s="152">
        <f>SUMPRODUCT(-('Gastos Gerais'!$F$4:$F$1003='Gastos das Atividades'!$B13),-('Gastos das Atividades'!I$1&gt;='Gastos Gerais'!$D$4:$D$1003),-('Gastos das Atividades'!I$1&lt;='Gastos Gerais'!$E$4:$E$1003),-('Gastos Gerais'!$C$4:$C$1003))</f>
        <v>9406.8050000000003</v>
      </c>
      <c r="J13" s="152">
        <f>SUMPRODUCT(-('Gastos Gerais'!$F$4:$F$1003='Gastos das Atividades'!$B13),-('Gastos das Atividades'!J$1&gt;='Gastos Gerais'!$D$4:$D$1003),-('Gastos das Atividades'!J$1&lt;='Gastos Gerais'!$E$4:$E$1003),-('Gastos Gerais'!$C$4:$C$1003))</f>
        <v>0</v>
      </c>
      <c r="K13" s="152">
        <f>SUMPRODUCT(-('Gastos Gerais'!$F$4:$F$1003='Gastos das Atividades'!$B13),-('Gastos das Atividades'!K$1&gt;='Gastos Gerais'!$D$4:$D$1003),-('Gastos das Atividades'!K$1&lt;='Gastos Gerais'!$E$4:$E$1003),-('Gastos Gerais'!$C$4:$C$1003))</f>
        <v>0</v>
      </c>
      <c r="L13" s="152">
        <f>SUMPRODUCT(-('Gastos Gerais'!$F$4:$F$1003='Gastos das Atividades'!$B13),-('Gastos das Atividades'!L$1&gt;='Gastos Gerais'!$D$4:$D$1003),-('Gastos das Atividades'!L$1&lt;='Gastos Gerais'!$E$4:$E$1003),-('Gastos Gerais'!$C$4:$C$1003))</f>
        <v>0</v>
      </c>
      <c r="M13" s="152">
        <f>SUMPRODUCT(-('Gastos Gerais'!$F$4:$F$1003='Gastos das Atividades'!$B13),-('Gastos das Atividades'!M$1&gt;='Gastos Gerais'!$D$4:$D$1003),-('Gastos das Atividades'!M$1&lt;='Gastos Gerais'!$E$4:$E$1003),-('Gastos Gerais'!$C$4:$C$1003))</f>
        <v>0</v>
      </c>
      <c r="N13" s="152">
        <f>SUMPRODUCT(-('Gastos Gerais'!$F$4:$F$1003='Gastos das Atividades'!$B13),-('Gastos das Atividades'!N$1&gt;='Gastos Gerais'!$D$4:$D$1003),-('Gastos das Atividades'!N$1&lt;='Gastos Gerais'!$E$4:$E$1003),-('Gastos Gerais'!$C$4:$C$1003))</f>
        <v>0</v>
      </c>
      <c r="O13" s="152">
        <f>SUMPRODUCT(-('Gastos Gerais'!$F$4:$F$1003='Gastos das Atividades'!$B13),-('Gastos das Atividades'!O$1&gt;='Gastos Gerais'!$D$4:$D$1003),-('Gastos das Atividades'!O$1&lt;='Gastos Gerais'!$E$4:$E$1003),-('Gastos Gerais'!$C$4:$C$1003))</f>
        <v>0</v>
      </c>
      <c r="P13" s="152">
        <f>SUMPRODUCT(-('Gastos Gerais'!$F$4:$F$1003='Gastos das Atividades'!$B13),-('Gastos das Atividades'!P$1&gt;='Gastos Gerais'!$D$4:$D$1003),-('Gastos das Atividades'!P$1&lt;='Gastos Gerais'!$E$4:$E$1003),-('Gastos Gerais'!$C$4:$C$1003))</f>
        <v>0</v>
      </c>
      <c r="Q13" s="152">
        <f>SUMPRODUCT(-('Gastos Gerais'!$F$4:$F$1003='Gastos das Atividades'!$B13),-('Gastos das Atividades'!Q$1&gt;='Gastos Gerais'!$D$4:$D$1003),-('Gastos das Atividades'!Q$1&lt;='Gastos Gerais'!$E$4:$E$1003),-('Gastos Gerais'!$C$4:$C$1003))</f>
        <v>0</v>
      </c>
      <c r="R13" s="152">
        <f>SUMPRODUCT(-('Gastos Gerais'!$F$4:$F$1003='Gastos das Atividades'!$B13),-('Gastos das Atividades'!R$1&gt;='Gastos Gerais'!$D$4:$D$1003),-('Gastos das Atividades'!R$1&lt;='Gastos Gerais'!$E$4:$E$1003),-('Gastos Gerais'!$C$4:$C$1003))</f>
        <v>0</v>
      </c>
      <c r="S13" s="152">
        <f>SUMPRODUCT(-('Gastos Gerais'!$F$4:$F$1003='Gastos das Atividades'!$B13),-('Gastos das Atividades'!S$1&gt;='Gastos Gerais'!$D$4:$D$1003),-('Gastos das Atividades'!S$1&lt;='Gastos Gerais'!$E$4:$E$1003),-('Gastos Gerais'!$C$4:$C$1003))</f>
        <v>0</v>
      </c>
      <c r="T13" s="152">
        <f>SUMPRODUCT(-('Gastos Gerais'!$F$4:$F$1003='Gastos das Atividades'!$B13),-('Gastos das Atividades'!T$1&gt;='Gastos Gerais'!$D$4:$D$1003),-('Gastos das Atividades'!T$1&lt;='Gastos Gerais'!$E$4:$E$1003),-('Gastos Gerais'!$C$4:$C$1003))</f>
        <v>0</v>
      </c>
      <c r="U13" s="152">
        <f>SUMPRODUCT(-('Gastos Gerais'!$F$4:$F$1003='Gastos das Atividades'!$B13),-('Gastos das Atividades'!U$1&gt;='Gastos Gerais'!$D$4:$D$1003),-('Gastos das Atividades'!U$1&lt;='Gastos Gerais'!$E$4:$E$1003),-('Gastos Gerais'!$C$4:$C$1003))</f>
        <v>0</v>
      </c>
      <c r="V13" s="152">
        <f>SUMPRODUCT(-('Gastos Gerais'!$F$4:$F$1003='Gastos das Atividades'!$B13),-('Gastos das Atividades'!V$1&gt;='Gastos Gerais'!$D$4:$D$1003),-('Gastos das Atividades'!V$1&lt;='Gastos Gerais'!$E$4:$E$1003),-('Gastos Gerais'!$C$4:$C$1003))</f>
        <v>0</v>
      </c>
      <c r="W13" s="152">
        <f>SUMPRODUCT(-('Gastos Gerais'!$F$4:$F$1003='Gastos das Atividades'!$B13),-('Gastos das Atividades'!W$1&gt;='Gastos Gerais'!$D$4:$D$1003),-('Gastos das Atividades'!W$1&lt;='Gastos Gerais'!$E$4:$E$1003),-('Gastos Gerais'!$C$4:$C$1003))</f>
        <v>0</v>
      </c>
      <c r="X13" s="152">
        <f>SUMPRODUCT(-('Gastos Gerais'!$F$4:$F$1003='Gastos das Atividades'!$B13),-('Gastos das Atividades'!X$1&gt;='Gastos Gerais'!$D$4:$D$1003),-('Gastos das Atividades'!X$1&lt;='Gastos Gerais'!$E$4:$E$1003),-('Gastos Gerais'!$C$4:$C$1003))</f>
        <v>0</v>
      </c>
      <c r="Y13" s="152">
        <f>SUMPRODUCT(-('Gastos Gerais'!$F$4:$F$1003='Gastos das Atividades'!$B13),-('Gastos das Atividades'!Y$1&gt;='Gastos Gerais'!$D$4:$D$1003),-('Gastos das Atividades'!Y$1&lt;='Gastos Gerais'!$E$4:$E$1003),-('Gastos Gerais'!$C$4:$C$1003))</f>
        <v>0</v>
      </c>
      <c r="Z13" s="152">
        <f>SUMPRODUCT(-('Gastos Gerais'!$F$4:$F$1003='Gastos das Atividades'!$B13),-('Gastos das Atividades'!Z$1&gt;='Gastos Gerais'!$D$4:$D$1003),-('Gastos das Atividades'!Z$1&lt;='Gastos Gerais'!$E$4:$E$1003),-('Gastos Gerais'!$C$4:$C$1003))</f>
        <v>0</v>
      </c>
      <c r="AA13" s="152">
        <f>SUMPRODUCT(-('Gastos Gerais'!$F$4:$F$1003='Gastos das Atividades'!$B13),-('Gastos das Atividades'!AA$1&gt;='Gastos Gerais'!$D$4:$D$1003),-('Gastos das Atividades'!AA$1&lt;='Gastos Gerais'!$E$4:$E$1003),-('Gastos Gerais'!$C$4:$C$1003))</f>
        <v>0</v>
      </c>
      <c r="AB13" s="152">
        <f>SUMPRODUCT(-('Gastos Gerais'!$F$4:$F$1003='Gastos das Atividades'!$B13),-('Gastos das Atividades'!AB$1&gt;='Gastos Gerais'!$D$4:$D$1003),-('Gastos das Atividades'!AB$1&lt;='Gastos Gerais'!$E$4:$E$1003),-('Gastos Gerais'!$C$4:$C$1003))</f>
        <v>0</v>
      </c>
      <c r="AC13" s="152">
        <f>SUMPRODUCT(-('Gastos Gerais'!$F$4:$F$1003='Gastos das Atividades'!$B13),-('Gastos das Atividades'!AC$1&gt;='Gastos Gerais'!$D$4:$D$1003),-('Gastos das Atividades'!AC$1&lt;='Gastos Gerais'!$E$4:$E$1003),-('Gastos Gerais'!$C$4:$C$1003))</f>
        <v>0</v>
      </c>
      <c r="AD13" s="152">
        <f>SUMPRODUCT(-('Gastos Gerais'!$F$4:$F$1003='Gastos das Atividades'!$B13),-('Gastos das Atividades'!AD$1&gt;='Gastos Gerais'!$D$4:$D$1003),-('Gastos das Atividades'!AD$1&lt;='Gastos Gerais'!$E$4:$E$1003),-('Gastos Gerais'!$C$4:$C$1003))</f>
        <v>0</v>
      </c>
      <c r="AE13" s="152">
        <f>SUMPRODUCT(-('Gastos Gerais'!$F$4:$F$1003='Gastos das Atividades'!$B13),-('Gastos das Atividades'!AE$1&gt;='Gastos Gerais'!$D$4:$D$1003),-('Gastos das Atividades'!AE$1&lt;='Gastos Gerais'!$E$4:$E$1003),-('Gastos Gerais'!$C$4:$C$1003))</f>
        <v>0</v>
      </c>
      <c r="AF13" s="152">
        <f>SUMPRODUCT(-('Gastos Gerais'!$F$4:$F$1003='Gastos das Atividades'!$B13),-('Gastos das Atividades'!AF$1&gt;='Gastos Gerais'!$D$4:$D$1003),-('Gastos das Atividades'!AF$1&lt;='Gastos Gerais'!$E$4:$E$1003),-('Gastos Gerais'!$C$4:$C$1003))</f>
        <v>0</v>
      </c>
      <c r="AG13" s="152">
        <f>SUMPRODUCT(-('Gastos Gerais'!$F$4:$F$1003='Gastos das Atividades'!$B13),-('Gastos das Atividades'!AG$1&gt;='Gastos Gerais'!$D$4:$D$1003),-('Gastos das Atividades'!AG$1&lt;='Gastos Gerais'!$E$4:$E$1003),-('Gastos Gerais'!$C$4:$C$1003))</f>
        <v>0</v>
      </c>
      <c r="AH13" s="152">
        <f>SUMPRODUCT(-('Gastos Gerais'!$F$4:$F$1003='Gastos das Atividades'!$B13),-('Gastos das Atividades'!AH$1&gt;='Gastos Gerais'!$D$4:$D$1003),-('Gastos das Atividades'!AH$1&lt;='Gastos Gerais'!$E$4:$E$1003),-('Gastos Gerais'!$C$4:$C$1003))</f>
        <v>0</v>
      </c>
      <c r="AI13" s="152">
        <f>SUMPRODUCT(-('Gastos Gerais'!$F$4:$F$1003='Gastos das Atividades'!$B13),-('Gastos das Atividades'!AI$1&gt;='Gastos Gerais'!$D$4:$D$1003),-('Gastos das Atividades'!AI$1&lt;='Gastos Gerais'!$E$4:$E$1003),-('Gastos Gerais'!$C$4:$C$1003))</f>
        <v>0</v>
      </c>
      <c r="AJ13" s="152">
        <f>SUMPRODUCT(-('Gastos Gerais'!$F$4:$F$1003='Gastos das Atividades'!$B13),-('Gastos das Atividades'!AJ$1&gt;='Gastos Gerais'!$D$4:$D$1003),-('Gastos das Atividades'!AJ$1&lt;='Gastos Gerais'!$E$4:$E$1003),-('Gastos Gerais'!$C$4:$C$1003))</f>
        <v>0</v>
      </c>
      <c r="AK13" s="152">
        <f>SUMPRODUCT(-('Gastos Gerais'!$F$4:$F$1003='Gastos das Atividades'!$B13),-('Gastos das Atividades'!AK$1&gt;='Gastos Gerais'!$D$4:$D$1003),-('Gastos das Atividades'!AK$1&lt;='Gastos Gerais'!$E$4:$E$1003),-('Gastos Gerais'!$C$4:$C$1003))</f>
        <v>0</v>
      </c>
      <c r="AL13" s="152">
        <f>SUMPRODUCT(-('Gastos Gerais'!$F$4:$F$1003='Gastos das Atividades'!$B13),-('Gastos das Atividades'!AL$1&gt;='Gastos Gerais'!$D$4:$D$1003),-('Gastos das Atividades'!AL$1&lt;='Gastos Gerais'!$E$4:$E$1003),-('Gastos Gerais'!$C$4:$C$1003))</f>
        <v>0</v>
      </c>
      <c r="AM13" s="326">
        <f t="shared" si="1"/>
        <v>56440.83</v>
      </c>
      <c r="AN13" s="152">
        <f t="shared" si="2"/>
        <v>0</v>
      </c>
      <c r="AO13" s="152">
        <f t="shared" si="3"/>
        <v>0</v>
      </c>
      <c r="AP13" s="327">
        <f t="shared" si="4"/>
        <v>56440.83</v>
      </c>
      <c r="AQ13" s="159">
        <f t="shared" si="0"/>
        <v>2.3393211433808569E-2</v>
      </c>
      <c r="AR13" s="159">
        <f t="shared" si="0"/>
        <v>0</v>
      </c>
      <c r="AS13" s="159">
        <f t="shared" si="0"/>
        <v>0</v>
      </c>
      <c r="AT13" s="328">
        <f t="shared" si="0"/>
        <v>2.3393211433808569E-2</v>
      </c>
    </row>
    <row r="14" spans="1:47">
      <c r="A14" s="329">
        <v>10</v>
      </c>
      <c r="B14" s="338" t="s">
        <v>496</v>
      </c>
      <c r="C14" s="152">
        <f>SUMPRODUCT(-('Gastos Gerais'!$F$4:$F$1003='Gastos das Atividades'!$B14),-('Gastos das Atividades'!C$1&gt;='Gastos Gerais'!$D$4:$D$1003),-('Gastos das Atividades'!C$1&lt;='Gastos Gerais'!$E$4:$E$1003),-('Gastos Gerais'!$C$4:$C$1003))</f>
        <v>0</v>
      </c>
      <c r="D14" s="152">
        <f>SUMPRODUCT(-('Gastos Gerais'!$F$4:$F$1003='Gastos das Atividades'!$B14),-('Gastos das Atividades'!D$1&gt;='Gastos Gerais'!$D$4:$D$1003),-('Gastos das Atividades'!D$1&lt;='Gastos Gerais'!$E$4:$E$1003),-('Gastos Gerais'!$C$4:$C$1003))</f>
        <v>0</v>
      </c>
      <c r="E14" s="152">
        <f>SUMPRODUCT(-('Gastos Gerais'!$F$4:$F$1003='Gastos das Atividades'!$B14),-('Gastos das Atividades'!E$1&gt;='Gastos Gerais'!$D$4:$D$1003),-('Gastos das Atividades'!E$1&lt;='Gastos Gerais'!$E$4:$E$1003),-('Gastos Gerais'!$C$4:$C$1003))</f>
        <v>0</v>
      </c>
      <c r="F14" s="152">
        <f>SUMPRODUCT(-('Gastos Gerais'!$F$4:$F$1003='Gastos das Atividades'!$B14),-('Gastos das Atividades'!F$1&gt;='Gastos Gerais'!$D$4:$D$1003),-('Gastos das Atividades'!F$1&lt;='Gastos Gerais'!$E$4:$E$1003),-('Gastos Gerais'!$C$4:$C$1003))</f>
        <v>200000</v>
      </c>
      <c r="G14" s="152">
        <f>SUMPRODUCT(-('Gastos Gerais'!$F$4:$F$1003='Gastos das Atividades'!$B14),-('Gastos das Atividades'!G$1&gt;='Gastos Gerais'!$D$4:$D$1003),-('Gastos das Atividades'!G$1&lt;='Gastos Gerais'!$E$4:$E$1003),-('Gastos Gerais'!$C$4:$C$1003))</f>
        <v>0</v>
      </c>
      <c r="H14" s="152">
        <f>SUMPRODUCT(-('Gastos Gerais'!$F$4:$F$1003='Gastos das Atividades'!$B14),-('Gastos das Atividades'!H$1&gt;='Gastos Gerais'!$D$4:$D$1003),-('Gastos das Atividades'!H$1&lt;='Gastos Gerais'!$E$4:$E$1003),-('Gastos Gerais'!$C$4:$C$1003))</f>
        <v>0</v>
      </c>
      <c r="I14" s="152">
        <f>SUMPRODUCT(-('Gastos Gerais'!$F$4:$F$1003='Gastos das Atividades'!$B14),-('Gastos das Atividades'!I$1&gt;='Gastos Gerais'!$D$4:$D$1003),-('Gastos das Atividades'!I$1&lt;='Gastos Gerais'!$E$4:$E$1003),-('Gastos Gerais'!$C$4:$C$1003))</f>
        <v>0</v>
      </c>
      <c r="J14" s="152">
        <f>SUMPRODUCT(-('Gastos Gerais'!$F$4:$F$1003='Gastos das Atividades'!$B14),-('Gastos das Atividades'!J$1&gt;='Gastos Gerais'!$D$4:$D$1003),-('Gastos das Atividades'!J$1&lt;='Gastos Gerais'!$E$4:$E$1003),-('Gastos Gerais'!$C$4:$C$1003))</f>
        <v>0</v>
      </c>
      <c r="K14" s="152">
        <f>SUMPRODUCT(-('Gastos Gerais'!$F$4:$F$1003='Gastos das Atividades'!$B14),-('Gastos das Atividades'!K$1&gt;='Gastos Gerais'!$D$4:$D$1003),-('Gastos das Atividades'!K$1&lt;='Gastos Gerais'!$E$4:$E$1003),-('Gastos Gerais'!$C$4:$C$1003))</f>
        <v>0</v>
      </c>
      <c r="L14" s="152">
        <f>SUMPRODUCT(-('Gastos Gerais'!$F$4:$F$1003='Gastos das Atividades'!$B14),-('Gastos das Atividades'!L$1&gt;='Gastos Gerais'!$D$4:$D$1003),-('Gastos das Atividades'!L$1&lt;='Gastos Gerais'!$E$4:$E$1003),-('Gastos Gerais'!$C$4:$C$1003))</f>
        <v>0</v>
      </c>
      <c r="M14" s="152">
        <f>SUMPRODUCT(-('Gastos Gerais'!$F$4:$F$1003='Gastos das Atividades'!$B14),-('Gastos das Atividades'!M$1&gt;='Gastos Gerais'!$D$4:$D$1003),-('Gastos das Atividades'!M$1&lt;='Gastos Gerais'!$E$4:$E$1003),-('Gastos Gerais'!$C$4:$C$1003))</f>
        <v>0</v>
      </c>
      <c r="N14" s="152">
        <f>SUMPRODUCT(-('Gastos Gerais'!$F$4:$F$1003='Gastos das Atividades'!$B14),-('Gastos das Atividades'!N$1&gt;='Gastos Gerais'!$D$4:$D$1003),-('Gastos das Atividades'!N$1&lt;='Gastos Gerais'!$E$4:$E$1003),-('Gastos Gerais'!$C$4:$C$1003))</f>
        <v>0</v>
      </c>
      <c r="O14" s="152">
        <f>SUMPRODUCT(-('Gastos Gerais'!$F$4:$F$1003='Gastos das Atividades'!$B14),-('Gastos das Atividades'!O$1&gt;='Gastos Gerais'!$D$4:$D$1003),-('Gastos das Atividades'!O$1&lt;='Gastos Gerais'!$E$4:$E$1003),-('Gastos Gerais'!$C$4:$C$1003))</f>
        <v>0</v>
      </c>
      <c r="P14" s="152">
        <f>SUMPRODUCT(-('Gastos Gerais'!$F$4:$F$1003='Gastos das Atividades'!$B14),-('Gastos das Atividades'!P$1&gt;='Gastos Gerais'!$D$4:$D$1003),-('Gastos das Atividades'!P$1&lt;='Gastos Gerais'!$E$4:$E$1003),-('Gastos Gerais'!$C$4:$C$1003))</f>
        <v>0</v>
      </c>
      <c r="Q14" s="152">
        <f>SUMPRODUCT(-('Gastos Gerais'!$F$4:$F$1003='Gastos das Atividades'!$B14),-('Gastos das Atividades'!Q$1&gt;='Gastos Gerais'!$D$4:$D$1003),-('Gastos das Atividades'!Q$1&lt;='Gastos Gerais'!$E$4:$E$1003),-('Gastos Gerais'!$C$4:$C$1003))</f>
        <v>0</v>
      </c>
      <c r="R14" s="152">
        <f>SUMPRODUCT(-('Gastos Gerais'!$F$4:$F$1003='Gastos das Atividades'!$B14),-('Gastos das Atividades'!R$1&gt;='Gastos Gerais'!$D$4:$D$1003),-('Gastos das Atividades'!R$1&lt;='Gastos Gerais'!$E$4:$E$1003),-('Gastos Gerais'!$C$4:$C$1003))</f>
        <v>0</v>
      </c>
      <c r="S14" s="152">
        <f>SUMPRODUCT(-('Gastos Gerais'!$F$4:$F$1003='Gastos das Atividades'!$B14),-('Gastos das Atividades'!S$1&gt;='Gastos Gerais'!$D$4:$D$1003),-('Gastos das Atividades'!S$1&lt;='Gastos Gerais'!$E$4:$E$1003),-('Gastos Gerais'!$C$4:$C$1003))</f>
        <v>0</v>
      </c>
      <c r="T14" s="152">
        <f>SUMPRODUCT(-('Gastos Gerais'!$F$4:$F$1003='Gastos das Atividades'!$B14),-('Gastos das Atividades'!T$1&gt;='Gastos Gerais'!$D$4:$D$1003),-('Gastos das Atividades'!T$1&lt;='Gastos Gerais'!$E$4:$E$1003),-('Gastos Gerais'!$C$4:$C$1003))</f>
        <v>0</v>
      </c>
      <c r="U14" s="152">
        <f>SUMPRODUCT(-('Gastos Gerais'!$F$4:$F$1003='Gastos das Atividades'!$B14),-('Gastos das Atividades'!U$1&gt;='Gastos Gerais'!$D$4:$D$1003),-('Gastos das Atividades'!U$1&lt;='Gastos Gerais'!$E$4:$E$1003),-('Gastos Gerais'!$C$4:$C$1003))</f>
        <v>0</v>
      </c>
      <c r="V14" s="152">
        <f>SUMPRODUCT(-('Gastos Gerais'!$F$4:$F$1003='Gastos das Atividades'!$B14),-('Gastos das Atividades'!V$1&gt;='Gastos Gerais'!$D$4:$D$1003),-('Gastos das Atividades'!V$1&lt;='Gastos Gerais'!$E$4:$E$1003),-('Gastos Gerais'!$C$4:$C$1003))</f>
        <v>0</v>
      </c>
      <c r="W14" s="152">
        <f>SUMPRODUCT(-('Gastos Gerais'!$F$4:$F$1003='Gastos das Atividades'!$B14),-('Gastos das Atividades'!W$1&gt;='Gastos Gerais'!$D$4:$D$1003),-('Gastos das Atividades'!W$1&lt;='Gastos Gerais'!$E$4:$E$1003),-('Gastos Gerais'!$C$4:$C$1003))</f>
        <v>0</v>
      </c>
      <c r="X14" s="152">
        <f>SUMPRODUCT(-('Gastos Gerais'!$F$4:$F$1003='Gastos das Atividades'!$B14),-('Gastos das Atividades'!X$1&gt;='Gastos Gerais'!$D$4:$D$1003),-('Gastos das Atividades'!X$1&lt;='Gastos Gerais'!$E$4:$E$1003),-('Gastos Gerais'!$C$4:$C$1003))</f>
        <v>0</v>
      </c>
      <c r="Y14" s="152">
        <f>SUMPRODUCT(-('Gastos Gerais'!$F$4:$F$1003='Gastos das Atividades'!$B14),-('Gastos das Atividades'!Y$1&gt;='Gastos Gerais'!$D$4:$D$1003),-('Gastos das Atividades'!Y$1&lt;='Gastos Gerais'!$E$4:$E$1003),-('Gastos Gerais'!$C$4:$C$1003))</f>
        <v>0</v>
      </c>
      <c r="Z14" s="152">
        <f>SUMPRODUCT(-('Gastos Gerais'!$F$4:$F$1003='Gastos das Atividades'!$B14),-('Gastos das Atividades'!Z$1&gt;='Gastos Gerais'!$D$4:$D$1003),-('Gastos das Atividades'!Z$1&lt;='Gastos Gerais'!$E$4:$E$1003),-('Gastos Gerais'!$C$4:$C$1003))</f>
        <v>0</v>
      </c>
      <c r="AA14" s="152">
        <f>SUMPRODUCT(-('Gastos Gerais'!$F$4:$F$1003='Gastos das Atividades'!$B14),-('Gastos das Atividades'!AA$1&gt;='Gastos Gerais'!$D$4:$D$1003),-('Gastos das Atividades'!AA$1&lt;='Gastos Gerais'!$E$4:$E$1003),-('Gastos Gerais'!$C$4:$C$1003))</f>
        <v>0</v>
      </c>
      <c r="AB14" s="152">
        <f>SUMPRODUCT(-('Gastos Gerais'!$F$4:$F$1003='Gastos das Atividades'!$B14),-('Gastos das Atividades'!AB$1&gt;='Gastos Gerais'!$D$4:$D$1003),-('Gastos das Atividades'!AB$1&lt;='Gastos Gerais'!$E$4:$E$1003),-('Gastos Gerais'!$C$4:$C$1003))</f>
        <v>0</v>
      </c>
      <c r="AC14" s="152">
        <f>SUMPRODUCT(-('Gastos Gerais'!$F$4:$F$1003='Gastos das Atividades'!$B14),-('Gastos das Atividades'!AC$1&gt;='Gastos Gerais'!$D$4:$D$1003),-('Gastos das Atividades'!AC$1&lt;='Gastos Gerais'!$E$4:$E$1003),-('Gastos Gerais'!$C$4:$C$1003))</f>
        <v>0</v>
      </c>
      <c r="AD14" s="152">
        <f>SUMPRODUCT(-('Gastos Gerais'!$F$4:$F$1003='Gastos das Atividades'!$B14),-('Gastos das Atividades'!AD$1&gt;='Gastos Gerais'!$D$4:$D$1003),-('Gastos das Atividades'!AD$1&lt;='Gastos Gerais'!$E$4:$E$1003),-('Gastos Gerais'!$C$4:$C$1003))</f>
        <v>0</v>
      </c>
      <c r="AE14" s="152">
        <f>SUMPRODUCT(-('Gastos Gerais'!$F$4:$F$1003='Gastos das Atividades'!$B14),-('Gastos das Atividades'!AE$1&gt;='Gastos Gerais'!$D$4:$D$1003),-('Gastos das Atividades'!AE$1&lt;='Gastos Gerais'!$E$4:$E$1003),-('Gastos Gerais'!$C$4:$C$1003))</f>
        <v>0</v>
      </c>
      <c r="AF14" s="152">
        <f>SUMPRODUCT(-('Gastos Gerais'!$F$4:$F$1003='Gastos das Atividades'!$B14),-('Gastos das Atividades'!AF$1&gt;='Gastos Gerais'!$D$4:$D$1003),-('Gastos das Atividades'!AF$1&lt;='Gastos Gerais'!$E$4:$E$1003),-('Gastos Gerais'!$C$4:$C$1003))</f>
        <v>0</v>
      </c>
      <c r="AG14" s="152">
        <f>SUMPRODUCT(-('Gastos Gerais'!$F$4:$F$1003='Gastos das Atividades'!$B14),-('Gastos das Atividades'!AG$1&gt;='Gastos Gerais'!$D$4:$D$1003),-('Gastos das Atividades'!AG$1&lt;='Gastos Gerais'!$E$4:$E$1003),-('Gastos Gerais'!$C$4:$C$1003))</f>
        <v>0</v>
      </c>
      <c r="AH14" s="152">
        <f>SUMPRODUCT(-('Gastos Gerais'!$F$4:$F$1003='Gastos das Atividades'!$B14),-('Gastos das Atividades'!AH$1&gt;='Gastos Gerais'!$D$4:$D$1003),-('Gastos das Atividades'!AH$1&lt;='Gastos Gerais'!$E$4:$E$1003),-('Gastos Gerais'!$C$4:$C$1003))</f>
        <v>0</v>
      </c>
      <c r="AI14" s="152">
        <f>SUMPRODUCT(-('Gastos Gerais'!$F$4:$F$1003='Gastos das Atividades'!$B14),-('Gastos das Atividades'!AI$1&gt;='Gastos Gerais'!$D$4:$D$1003),-('Gastos das Atividades'!AI$1&lt;='Gastos Gerais'!$E$4:$E$1003),-('Gastos Gerais'!$C$4:$C$1003))</f>
        <v>0</v>
      </c>
      <c r="AJ14" s="152">
        <f>SUMPRODUCT(-('Gastos Gerais'!$F$4:$F$1003='Gastos das Atividades'!$B14),-('Gastos das Atividades'!AJ$1&gt;='Gastos Gerais'!$D$4:$D$1003),-('Gastos das Atividades'!AJ$1&lt;='Gastos Gerais'!$E$4:$E$1003),-('Gastos Gerais'!$C$4:$C$1003))</f>
        <v>0</v>
      </c>
      <c r="AK14" s="152">
        <f>SUMPRODUCT(-('Gastos Gerais'!$F$4:$F$1003='Gastos das Atividades'!$B14),-('Gastos das Atividades'!AK$1&gt;='Gastos Gerais'!$D$4:$D$1003),-('Gastos das Atividades'!AK$1&lt;='Gastos Gerais'!$E$4:$E$1003),-('Gastos Gerais'!$C$4:$C$1003))</f>
        <v>0</v>
      </c>
      <c r="AL14" s="152">
        <f>SUMPRODUCT(-('Gastos Gerais'!$F$4:$F$1003='Gastos das Atividades'!$B14),-('Gastos das Atividades'!AL$1&gt;='Gastos Gerais'!$D$4:$D$1003),-('Gastos das Atividades'!AL$1&lt;='Gastos Gerais'!$E$4:$E$1003),-('Gastos Gerais'!$C$4:$C$1003))</f>
        <v>0</v>
      </c>
      <c r="AM14" s="326">
        <f t="shared" si="1"/>
        <v>200000</v>
      </c>
      <c r="AN14" s="152">
        <f t="shared" si="2"/>
        <v>0</v>
      </c>
      <c r="AO14" s="152">
        <f t="shared" si="3"/>
        <v>0</v>
      </c>
      <c r="AP14" s="327">
        <f t="shared" si="4"/>
        <v>200000</v>
      </c>
      <c r="AQ14" s="159">
        <f t="shared" si="0"/>
        <v>8.289464004625223E-2</v>
      </c>
      <c r="AR14" s="159">
        <f t="shared" si="0"/>
        <v>0</v>
      </c>
      <c r="AS14" s="159">
        <f t="shared" si="0"/>
        <v>0</v>
      </c>
      <c r="AT14" s="328">
        <f t="shared" si="0"/>
        <v>8.289464004625223E-2</v>
      </c>
    </row>
    <row r="15" spans="1:47" ht="13.5" thickBot="1">
      <c r="A15" s="329">
        <v>11</v>
      </c>
      <c r="B15" s="338" t="s">
        <v>497</v>
      </c>
      <c r="C15" s="152">
        <f>SUMPRODUCT(-('Gastos Gerais'!$F$4:$F$1003='Gastos das Atividades'!$B15),-('Gastos das Atividades'!C$1&gt;='Gastos Gerais'!$D$4:$D$1003),-('Gastos das Atividades'!C$1&lt;='Gastos Gerais'!$E$4:$E$1003),-('Gastos Gerais'!$C$4:$C$1003))</f>
        <v>0</v>
      </c>
      <c r="D15" s="152">
        <f>SUMPRODUCT(-('Gastos Gerais'!$F$4:$F$1003='Gastos das Atividades'!$B15),-('Gastos das Atividades'!D$1&gt;='Gastos Gerais'!$D$4:$D$1003),-('Gastos das Atividades'!D$1&lt;='Gastos Gerais'!$E$4:$E$1003),-('Gastos Gerais'!$C$4:$C$1003))</f>
        <v>0</v>
      </c>
      <c r="E15" s="152">
        <f>SUMPRODUCT(-('Gastos Gerais'!$F$4:$F$1003='Gastos das Atividades'!$B15),-('Gastos das Atividades'!E$1&gt;='Gastos Gerais'!$D$4:$D$1003),-('Gastos das Atividades'!E$1&lt;='Gastos Gerais'!$E$4:$E$1003),-('Gastos Gerais'!$C$4:$C$1003))</f>
        <v>0</v>
      </c>
      <c r="F15" s="152">
        <f>SUMPRODUCT(-('Gastos Gerais'!$F$4:$F$1003='Gastos das Atividades'!$B15),-('Gastos das Atividades'!F$1&gt;='Gastos Gerais'!$D$4:$D$1003),-('Gastos das Atividades'!F$1&lt;='Gastos Gerais'!$E$4:$E$1003),-('Gastos Gerais'!$C$4:$C$1003))</f>
        <v>0</v>
      </c>
      <c r="G15" s="152">
        <f>SUMPRODUCT(-('Gastos Gerais'!$F$4:$F$1003='Gastos das Atividades'!$B15),-('Gastos das Atividades'!G$1&gt;='Gastos Gerais'!$D$4:$D$1003),-('Gastos das Atividades'!G$1&lt;='Gastos Gerais'!$E$4:$E$1003),-('Gastos Gerais'!$C$4:$C$1003))</f>
        <v>0</v>
      </c>
      <c r="H15" s="152">
        <f>SUMPRODUCT(-('Gastos Gerais'!$F$4:$F$1003='Gastos das Atividades'!$B15),-('Gastos das Atividades'!H$1&gt;='Gastos Gerais'!$D$4:$D$1003),-('Gastos das Atividades'!H$1&lt;='Gastos Gerais'!$E$4:$E$1003),-('Gastos Gerais'!$C$4:$C$1003))</f>
        <v>0</v>
      </c>
      <c r="I15" s="152">
        <f>SUMPRODUCT(-('Gastos Gerais'!$F$4:$F$1003='Gastos das Atividades'!$B15),-('Gastos das Atividades'!I$1&gt;='Gastos Gerais'!$D$4:$D$1003),-('Gastos das Atividades'!I$1&lt;='Gastos Gerais'!$E$4:$E$1003),-('Gastos Gerais'!$C$4:$C$1003))</f>
        <v>0</v>
      </c>
      <c r="J15" s="152">
        <f>SUMPRODUCT(-('Gastos Gerais'!$F$4:$F$1003='Gastos das Atividades'!$B15),-('Gastos das Atividades'!J$1&gt;='Gastos Gerais'!$D$4:$D$1003),-('Gastos das Atividades'!J$1&lt;='Gastos Gerais'!$E$4:$E$1003),-('Gastos Gerais'!$C$4:$C$1003))</f>
        <v>0</v>
      </c>
      <c r="K15" s="152">
        <f>SUMPRODUCT(-('Gastos Gerais'!$F$4:$F$1003='Gastos das Atividades'!$B15),-('Gastos das Atividades'!K$1&gt;='Gastos Gerais'!$D$4:$D$1003),-('Gastos das Atividades'!K$1&lt;='Gastos Gerais'!$E$4:$E$1003),-('Gastos Gerais'!$C$4:$C$1003))</f>
        <v>0</v>
      </c>
      <c r="L15" s="152">
        <f>SUMPRODUCT(-('Gastos Gerais'!$F$4:$F$1003='Gastos das Atividades'!$B15),-('Gastos das Atividades'!L$1&gt;='Gastos Gerais'!$D$4:$D$1003),-('Gastos das Atividades'!L$1&lt;='Gastos Gerais'!$E$4:$E$1003),-('Gastos Gerais'!$C$4:$C$1003))</f>
        <v>0</v>
      </c>
      <c r="M15" s="152">
        <f>SUMPRODUCT(-('Gastos Gerais'!$F$4:$F$1003='Gastos das Atividades'!$B15),-('Gastos das Atividades'!M$1&gt;='Gastos Gerais'!$D$4:$D$1003),-('Gastos das Atividades'!M$1&lt;='Gastos Gerais'!$E$4:$E$1003),-('Gastos Gerais'!$C$4:$C$1003))</f>
        <v>0</v>
      </c>
      <c r="N15" s="152">
        <f>SUMPRODUCT(-('Gastos Gerais'!$F$4:$F$1003='Gastos das Atividades'!$B15),-('Gastos das Atividades'!N$1&gt;='Gastos Gerais'!$D$4:$D$1003),-('Gastos das Atividades'!N$1&lt;='Gastos Gerais'!$E$4:$E$1003),-('Gastos Gerais'!$C$4:$C$1003))</f>
        <v>0</v>
      </c>
      <c r="O15" s="152">
        <f>SUMPRODUCT(-('Gastos Gerais'!$F$4:$F$1003='Gastos das Atividades'!$B15),-('Gastos das Atividades'!O$1&gt;='Gastos Gerais'!$D$4:$D$1003),-('Gastos das Atividades'!O$1&lt;='Gastos Gerais'!$E$4:$E$1003),-('Gastos Gerais'!$C$4:$C$1003))</f>
        <v>0</v>
      </c>
      <c r="P15" s="152">
        <f>SUMPRODUCT(-('Gastos Gerais'!$F$4:$F$1003='Gastos das Atividades'!$B15),-('Gastos das Atividades'!P$1&gt;='Gastos Gerais'!$D$4:$D$1003),-('Gastos das Atividades'!P$1&lt;='Gastos Gerais'!$E$4:$E$1003),-('Gastos Gerais'!$C$4:$C$1003))</f>
        <v>0</v>
      </c>
      <c r="Q15" s="152">
        <f>SUMPRODUCT(-('Gastos Gerais'!$F$4:$F$1003='Gastos das Atividades'!$B15),-('Gastos das Atividades'!Q$1&gt;='Gastos Gerais'!$D$4:$D$1003),-('Gastos das Atividades'!Q$1&lt;='Gastos Gerais'!$E$4:$E$1003),-('Gastos Gerais'!$C$4:$C$1003))</f>
        <v>0</v>
      </c>
      <c r="R15" s="152">
        <f>SUMPRODUCT(-('Gastos Gerais'!$F$4:$F$1003='Gastos das Atividades'!$B15),-('Gastos das Atividades'!R$1&gt;='Gastos Gerais'!$D$4:$D$1003),-('Gastos das Atividades'!R$1&lt;='Gastos Gerais'!$E$4:$E$1003),-('Gastos Gerais'!$C$4:$C$1003))</f>
        <v>0</v>
      </c>
      <c r="S15" s="152">
        <f>SUMPRODUCT(-('Gastos Gerais'!$F$4:$F$1003='Gastos das Atividades'!$B15),-('Gastos das Atividades'!S$1&gt;='Gastos Gerais'!$D$4:$D$1003),-('Gastos das Atividades'!S$1&lt;='Gastos Gerais'!$E$4:$E$1003),-('Gastos Gerais'!$C$4:$C$1003))</f>
        <v>0</v>
      </c>
      <c r="T15" s="152">
        <f>SUMPRODUCT(-('Gastos Gerais'!$F$4:$F$1003='Gastos das Atividades'!$B15),-('Gastos das Atividades'!T$1&gt;='Gastos Gerais'!$D$4:$D$1003),-('Gastos das Atividades'!T$1&lt;='Gastos Gerais'!$E$4:$E$1003),-('Gastos Gerais'!$C$4:$C$1003))</f>
        <v>0</v>
      </c>
      <c r="U15" s="152">
        <f>SUMPRODUCT(-('Gastos Gerais'!$F$4:$F$1003='Gastos das Atividades'!$B15),-('Gastos das Atividades'!U$1&gt;='Gastos Gerais'!$D$4:$D$1003),-('Gastos das Atividades'!U$1&lt;='Gastos Gerais'!$E$4:$E$1003),-('Gastos Gerais'!$C$4:$C$1003))</f>
        <v>0</v>
      </c>
      <c r="V15" s="152">
        <f>SUMPRODUCT(-('Gastos Gerais'!$F$4:$F$1003='Gastos das Atividades'!$B15),-('Gastos das Atividades'!V$1&gt;='Gastos Gerais'!$D$4:$D$1003),-('Gastos das Atividades'!V$1&lt;='Gastos Gerais'!$E$4:$E$1003),-('Gastos Gerais'!$C$4:$C$1003))</f>
        <v>0</v>
      </c>
      <c r="W15" s="152">
        <f>SUMPRODUCT(-('Gastos Gerais'!$F$4:$F$1003='Gastos das Atividades'!$B15),-('Gastos das Atividades'!W$1&gt;='Gastos Gerais'!$D$4:$D$1003),-('Gastos das Atividades'!W$1&lt;='Gastos Gerais'!$E$4:$E$1003),-('Gastos Gerais'!$C$4:$C$1003))</f>
        <v>0</v>
      </c>
      <c r="X15" s="152">
        <f>SUMPRODUCT(-('Gastos Gerais'!$F$4:$F$1003='Gastos das Atividades'!$B15),-('Gastos das Atividades'!X$1&gt;='Gastos Gerais'!$D$4:$D$1003),-('Gastos das Atividades'!X$1&lt;='Gastos Gerais'!$E$4:$E$1003),-('Gastos Gerais'!$C$4:$C$1003))</f>
        <v>0</v>
      </c>
      <c r="Y15" s="152">
        <f>SUMPRODUCT(-('Gastos Gerais'!$F$4:$F$1003='Gastos das Atividades'!$B15),-('Gastos das Atividades'!Y$1&gt;='Gastos Gerais'!$D$4:$D$1003),-('Gastos das Atividades'!Y$1&lt;='Gastos Gerais'!$E$4:$E$1003),-('Gastos Gerais'!$C$4:$C$1003))</f>
        <v>0</v>
      </c>
      <c r="Z15" s="152">
        <f>SUMPRODUCT(-('Gastos Gerais'!$F$4:$F$1003='Gastos das Atividades'!$B15),-('Gastos das Atividades'!Z$1&gt;='Gastos Gerais'!$D$4:$D$1003),-('Gastos das Atividades'!Z$1&lt;='Gastos Gerais'!$E$4:$E$1003),-('Gastos Gerais'!$C$4:$C$1003))</f>
        <v>0</v>
      </c>
      <c r="AA15" s="152">
        <f>SUMPRODUCT(-('Gastos Gerais'!$F$4:$F$1003='Gastos das Atividades'!$B15),-('Gastos das Atividades'!AA$1&gt;='Gastos Gerais'!$D$4:$D$1003),-('Gastos das Atividades'!AA$1&lt;='Gastos Gerais'!$E$4:$E$1003),-('Gastos Gerais'!$C$4:$C$1003))</f>
        <v>0</v>
      </c>
      <c r="AB15" s="152">
        <f>SUMPRODUCT(-('Gastos Gerais'!$F$4:$F$1003='Gastos das Atividades'!$B15),-('Gastos das Atividades'!AB$1&gt;='Gastos Gerais'!$D$4:$D$1003),-('Gastos das Atividades'!AB$1&lt;='Gastos Gerais'!$E$4:$E$1003),-('Gastos Gerais'!$C$4:$C$1003))</f>
        <v>0</v>
      </c>
      <c r="AC15" s="152">
        <f>SUMPRODUCT(-('Gastos Gerais'!$F$4:$F$1003='Gastos das Atividades'!$B15),-('Gastos das Atividades'!AC$1&gt;='Gastos Gerais'!$D$4:$D$1003),-('Gastos das Atividades'!AC$1&lt;='Gastos Gerais'!$E$4:$E$1003),-('Gastos Gerais'!$C$4:$C$1003))</f>
        <v>0</v>
      </c>
      <c r="AD15" s="152">
        <f>SUMPRODUCT(-('Gastos Gerais'!$F$4:$F$1003='Gastos das Atividades'!$B15),-('Gastos das Atividades'!AD$1&gt;='Gastos Gerais'!$D$4:$D$1003),-('Gastos das Atividades'!AD$1&lt;='Gastos Gerais'!$E$4:$E$1003),-('Gastos Gerais'!$C$4:$C$1003))</f>
        <v>0</v>
      </c>
      <c r="AE15" s="152">
        <f>SUMPRODUCT(-('Gastos Gerais'!$F$4:$F$1003='Gastos das Atividades'!$B15),-('Gastos das Atividades'!AE$1&gt;='Gastos Gerais'!$D$4:$D$1003),-('Gastos das Atividades'!AE$1&lt;='Gastos Gerais'!$E$4:$E$1003),-('Gastos Gerais'!$C$4:$C$1003))</f>
        <v>0</v>
      </c>
      <c r="AF15" s="152">
        <f>SUMPRODUCT(-('Gastos Gerais'!$F$4:$F$1003='Gastos das Atividades'!$B15),-('Gastos das Atividades'!AF$1&gt;='Gastos Gerais'!$D$4:$D$1003),-('Gastos das Atividades'!AF$1&lt;='Gastos Gerais'!$E$4:$E$1003),-('Gastos Gerais'!$C$4:$C$1003))</f>
        <v>0</v>
      </c>
      <c r="AG15" s="152">
        <f>SUMPRODUCT(-('Gastos Gerais'!$F$4:$F$1003='Gastos das Atividades'!$B15),-('Gastos das Atividades'!AG$1&gt;='Gastos Gerais'!$D$4:$D$1003),-('Gastos das Atividades'!AG$1&lt;='Gastos Gerais'!$E$4:$E$1003),-('Gastos Gerais'!$C$4:$C$1003))</f>
        <v>0</v>
      </c>
      <c r="AH15" s="152">
        <f>SUMPRODUCT(-('Gastos Gerais'!$F$4:$F$1003='Gastos das Atividades'!$B15),-('Gastos das Atividades'!AH$1&gt;='Gastos Gerais'!$D$4:$D$1003),-('Gastos das Atividades'!AH$1&lt;='Gastos Gerais'!$E$4:$E$1003),-('Gastos Gerais'!$C$4:$C$1003))</f>
        <v>0</v>
      </c>
      <c r="AI15" s="152">
        <f>SUMPRODUCT(-('Gastos Gerais'!$F$4:$F$1003='Gastos das Atividades'!$B15),-('Gastos das Atividades'!AI$1&gt;='Gastos Gerais'!$D$4:$D$1003),-('Gastos das Atividades'!AI$1&lt;='Gastos Gerais'!$E$4:$E$1003),-('Gastos Gerais'!$C$4:$C$1003))</f>
        <v>0</v>
      </c>
      <c r="AJ15" s="152">
        <f>SUMPRODUCT(-('Gastos Gerais'!$F$4:$F$1003='Gastos das Atividades'!$B15),-('Gastos das Atividades'!AJ$1&gt;='Gastos Gerais'!$D$4:$D$1003),-('Gastos das Atividades'!AJ$1&lt;='Gastos Gerais'!$E$4:$E$1003),-('Gastos Gerais'!$C$4:$C$1003))</f>
        <v>0</v>
      </c>
      <c r="AK15" s="152">
        <f>SUMPRODUCT(-('Gastos Gerais'!$F$4:$F$1003='Gastos das Atividades'!$B15),-('Gastos das Atividades'!AK$1&gt;='Gastos Gerais'!$D$4:$D$1003),-('Gastos das Atividades'!AK$1&lt;='Gastos Gerais'!$E$4:$E$1003),-('Gastos Gerais'!$C$4:$C$1003))</f>
        <v>0</v>
      </c>
      <c r="AL15" s="152">
        <f>SUMPRODUCT(-('Gastos Gerais'!$F$4:$F$1003='Gastos das Atividades'!$B15),-('Gastos das Atividades'!AL$1&gt;='Gastos Gerais'!$D$4:$D$1003),-('Gastos das Atividades'!AL$1&lt;='Gastos Gerais'!$E$4:$E$1003),-('Gastos Gerais'!$C$4:$C$1003))</f>
        <v>0</v>
      </c>
      <c r="AM15" s="326">
        <f t="shared" si="1"/>
        <v>0</v>
      </c>
      <c r="AN15" s="152">
        <f t="shared" si="2"/>
        <v>0</v>
      </c>
      <c r="AO15" s="152">
        <f t="shared" si="3"/>
        <v>0</v>
      </c>
      <c r="AP15" s="327">
        <f t="shared" si="4"/>
        <v>0</v>
      </c>
      <c r="AQ15" s="159">
        <f t="shared" si="0"/>
        <v>0</v>
      </c>
      <c r="AR15" s="159">
        <f t="shared" si="0"/>
        <v>0</v>
      </c>
      <c r="AS15" s="159">
        <f t="shared" si="0"/>
        <v>0</v>
      </c>
      <c r="AT15" s="328">
        <f t="shared" si="0"/>
        <v>0</v>
      </c>
    </row>
    <row r="16" spans="1:47" hidden="1">
      <c r="A16" s="329">
        <v>12</v>
      </c>
      <c r="B16" s="339"/>
      <c r="C16" s="152">
        <f>SUMPRODUCT(-('Gastos Gerais'!$F$4:$F$1003='Gastos das Atividades'!$B16),-('Gastos das Atividades'!C$1&gt;='Gastos Gerais'!$D$4:$D$1003),-('Gastos das Atividades'!C$1&lt;='Gastos Gerais'!$E$4:$E$1003),-('Gastos Gerais'!$C$4:$C$1003))</f>
        <v>0</v>
      </c>
      <c r="D16" s="152">
        <f>SUMPRODUCT(-('Gastos Gerais'!$F$4:$F$1003='Gastos das Atividades'!$B16),-('Gastos das Atividades'!D$1&gt;='Gastos Gerais'!$D$4:$D$1003),-('Gastos das Atividades'!D$1&lt;='Gastos Gerais'!$E$4:$E$1003),-('Gastos Gerais'!$C$4:$C$1003))</f>
        <v>0</v>
      </c>
      <c r="E16" s="152">
        <f>SUMPRODUCT(-('Gastos Gerais'!$F$4:$F$1003='Gastos das Atividades'!$B16),-('Gastos das Atividades'!E$1&gt;='Gastos Gerais'!$D$4:$D$1003),-('Gastos das Atividades'!E$1&lt;='Gastos Gerais'!$E$4:$E$1003),-('Gastos Gerais'!$C$4:$C$1003))</f>
        <v>0</v>
      </c>
      <c r="F16" s="152">
        <f>SUMPRODUCT(-('Gastos Gerais'!$F$4:$F$1003='Gastos das Atividades'!$B16),-('Gastos das Atividades'!F$1&gt;='Gastos Gerais'!$D$4:$D$1003),-('Gastos das Atividades'!F$1&lt;='Gastos Gerais'!$E$4:$E$1003),-('Gastos Gerais'!$C$4:$C$1003))</f>
        <v>0</v>
      </c>
      <c r="G16" s="152">
        <f>SUMPRODUCT(-('Gastos Gerais'!$F$4:$F$1003='Gastos das Atividades'!$B16),-('Gastos das Atividades'!G$1&gt;='Gastos Gerais'!$D$4:$D$1003),-('Gastos das Atividades'!G$1&lt;='Gastos Gerais'!$E$4:$E$1003),-('Gastos Gerais'!$C$4:$C$1003))</f>
        <v>0</v>
      </c>
      <c r="H16" s="152">
        <f>SUMPRODUCT(-('Gastos Gerais'!$F$4:$F$1003='Gastos das Atividades'!$B16),-('Gastos das Atividades'!H$1&gt;='Gastos Gerais'!$D$4:$D$1003),-('Gastos das Atividades'!H$1&lt;='Gastos Gerais'!$E$4:$E$1003),-('Gastos Gerais'!$C$4:$C$1003))</f>
        <v>0</v>
      </c>
      <c r="I16" s="152">
        <f>SUMPRODUCT(-('Gastos Gerais'!$F$4:$F$1003='Gastos das Atividades'!$B16),-('Gastos das Atividades'!I$1&gt;='Gastos Gerais'!$D$4:$D$1003),-('Gastos das Atividades'!I$1&lt;='Gastos Gerais'!$E$4:$E$1003),-('Gastos Gerais'!$C$4:$C$1003))</f>
        <v>0</v>
      </c>
      <c r="J16" s="152">
        <f>SUMPRODUCT(-('Gastos Gerais'!$F$4:$F$1003='Gastos das Atividades'!$B16),-('Gastos das Atividades'!J$1&gt;='Gastos Gerais'!$D$4:$D$1003),-('Gastos das Atividades'!J$1&lt;='Gastos Gerais'!$E$4:$E$1003),-('Gastos Gerais'!$C$4:$C$1003))</f>
        <v>0</v>
      </c>
      <c r="K16" s="152">
        <f>SUMPRODUCT(-('Gastos Gerais'!$F$4:$F$1003='Gastos das Atividades'!$B16),-('Gastos das Atividades'!K$1&gt;='Gastos Gerais'!$D$4:$D$1003),-('Gastos das Atividades'!K$1&lt;='Gastos Gerais'!$E$4:$E$1003),-('Gastos Gerais'!$C$4:$C$1003))</f>
        <v>0</v>
      </c>
      <c r="L16" s="152">
        <f>SUMPRODUCT(-('Gastos Gerais'!$F$4:$F$1003='Gastos das Atividades'!$B16),-('Gastos das Atividades'!L$1&gt;='Gastos Gerais'!$D$4:$D$1003),-('Gastos das Atividades'!L$1&lt;='Gastos Gerais'!$E$4:$E$1003),-('Gastos Gerais'!$C$4:$C$1003))</f>
        <v>0</v>
      </c>
      <c r="M16" s="152">
        <f>SUMPRODUCT(-('Gastos Gerais'!$F$4:$F$1003='Gastos das Atividades'!$B16),-('Gastos das Atividades'!M$1&gt;='Gastos Gerais'!$D$4:$D$1003),-('Gastos das Atividades'!M$1&lt;='Gastos Gerais'!$E$4:$E$1003),-('Gastos Gerais'!$C$4:$C$1003))</f>
        <v>0</v>
      </c>
      <c r="N16" s="152">
        <f>SUMPRODUCT(-('Gastos Gerais'!$F$4:$F$1003='Gastos das Atividades'!$B16),-('Gastos das Atividades'!N$1&gt;='Gastos Gerais'!$D$4:$D$1003),-('Gastos das Atividades'!N$1&lt;='Gastos Gerais'!$E$4:$E$1003),-('Gastos Gerais'!$C$4:$C$1003))</f>
        <v>0</v>
      </c>
      <c r="O16" s="152">
        <f>SUMPRODUCT(-('Gastos Gerais'!$F$4:$F$1003='Gastos das Atividades'!$B16),-('Gastos das Atividades'!O$1&gt;='Gastos Gerais'!$D$4:$D$1003),-('Gastos das Atividades'!O$1&lt;='Gastos Gerais'!$E$4:$E$1003),-('Gastos Gerais'!$C$4:$C$1003))</f>
        <v>0</v>
      </c>
      <c r="P16" s="152">
        <f>SUMPRODUCT(-('Gastos Gerais'!$F$4:$F$1003='Gastos das Atividades'!$B16),-('Gastos das Atividades'!P$1&gt;='Gastos Gerais'!$D$4:$D$1003),-('Gastos das Atividades'!P$1&lt;='Gastos Gerais'!$E$4:$E$1003),-('Gastos Gerais'!$C$4:$C$1003))</f>
        <v>0</v>
      </c>
      <c r="Q16" s="152">
        <f>SUMPRODUCT(-('Gastos Gerais'!$F$4:$F$1003='Gastos das Atividades'!$B16),-('Gastos das Atividades'!Q$1&gt;='Gastos Gerais'!$D$4:$D$1003),-('Gastos das Atividades'!Q$1&lt;='Gastos Gerais'!$E$4:$E$1003),-('Gastos Gerais'!$C$4:$C$1003))</f>
        <v>0</v>
      </c>
      <c r="R16" s="152">
        <f>SUMPRODUCT(-('Gastos Gerais'!$F$4:$F$1003='Gastos das Atividades'!$B16),-('Gastos das Atividades'!R$1&gt;='Gastos Gerais'!$D$4:$D$1003),-('Gastos das Atividades'!R$1&lt;='Gastos Gerais'!$E$4:$E$1003),-('Gastos Gerais'!$C$4:$C$1003))</f>
        <v>0</v>
      </c>
      <c r="S16" s="152">
        <f>SUMPRODUCT(-('Gastos Gerais'!$F$4:$F$1003='Gastos das Atividades'!$B16),-('Gastos das Atividades'!S$1&gt;='Gastos Gerais'!$D$4:$D$1003),-('Gastos das Atividades'!S$1&lt;='Gastos Gerais'!$E$4:$E$1003),-('Gastos Gerais'!$C$4:$C$1003))</f>
        <v>0</v>
      </c>
      <c r="T16" s="152">
        <f>SUMPRODUCT(-('Gastos Gerais'!$F$4:$F$1003='Gastos das Atividades'!$B16),-('Gastos das Atividades'!T$1&gt;='Gastos Gerais'!$D$4:$D$1003),-('Gastos das Atividades'!T$1&lt;='Gastos Gerais'!$E$4:$E$1003),-('Gastos Gerais'!$C$4:$C$1003))</f>
        <v>0</v>
      </c>
      <c r="U16" s="152">
        <f>SUMPRODUCT(-('Gastos Gerais'!$F$4:$F$1003='Gastos das Atividades'!$B16),-('Gastos das Atividades'!U$1&gt;='Gastos Gerais'!$D$4:$D$1003),-('Gastos das Atividades'!U$1&lt;='Gastos Gerais'!$E$4:$E$1003),-('Gastos Gerais'!$C$4:$C$1003))</f>
        <v>0</v>
      </c>
      <c r="V16" s="152">
        <f>SUMPRODUCT(-('Gastos Gerais'!$F$4:$F$1003='Gastos das Atividades'!$B16),-('Gastos das Atividades'!V$1&gt;='Gastos Gerais'!$D$4:$D$1003),-('Gastos das Atividades'!V$1&lt;='Gastos Gerais'!$E$4:$E$1003),-('Gastos Gerais'!$C$4:$C$1003))</f>
        <v>0</v>
      </c>
      <c r="W16" s="152">
        <f>SUMPRODUCT(-('Gastos Gerais'!$F$4:$F$1003='Gastos das Atividades'!$B16),-('Gastos das Atividades'!W$1&gt;='Gastos Gerais'!$D$4:$D$1003),-('Gastos das Atividades'!W$1&lt;='Gastos Gerais'!$E$4:$E$1003),-('Gastos Gerais'!$C$4:$C$1003))</f>
        <v>0</v>
      </c>
      <c r="X16" s="152">
        <f>SUMPRODUCT(-('Gastos Gerais'!$F$4:$F$1003='Gastos das Atividades'!$B16),-('Gastos das Atividades'!X$1&gt;='Gastos Gerais'!$D$4:$D$1003),-('Gastos das Atividades'!X$1&lt;='Gastos Gerais'!$E$4:$E$1003),-('Gastos Gerais'!$C$4:$C$1003))</f>
        <v>0</v>
      </c>
      <c r="Y16" s="152">
        <f>SUMPRODUCT(-('Gastos Gerais'!$F$4:$F$1003='Gastos das Atividades'!$B16),-('Gastos das Atividades'!Y$1&gt;='Gastos Gerais'!$D$4:$D$1003),-('Gastos das Atividades'!Y$1&lt;='Gastos Gerais'!$E$4:$E$1003),-('Gastos Gerais'!$C$4:$C$1003))</f>
        <v>0</v>
      </c>
      <c r="Z16" s="152">
        <f>SUMPRODUCT(-('Gastos Gerais'!$F$4:$F$1003='Gastos das Atividades'!$B16),-('Gastos das Atividades'!Z$1&gt;='Gastos Gerais'!$D$4:$D$1003),-('Gastos das Atividades'!Z$1&lt;='Gastos Gerais'!$E$4:$E$1003),-('Gastos Gerais'!$C$4:$C$1003))</f>
        <v>0</v>
      </c>
      <c r="AA16" s="152">
        <f>SUMPRODUCT(-('Gastos Gerais'!$F$4:$F$1003='Gastos das Atividades'!$B16),-('Gastos das Atividades'!AA$1&gt;='Gastos Gerais'!$D$4:$D$1003),-('Gastos das Atividades'!AA$1&lt;='Gastos Gerais'!$E$4:$E$1003),-('Gastos Gerais'!$C$4:$C$1003))</f>
        <v>0</v>
      </c>
      <c r="AB16" s="152">
        <f>SUMPRODUCT(-('Gastos Gerais'!$F$4:$F$1003='Gastos das Atividades'!$B16),-('Gastos das Atividades'!AB$1&gt;='Gastos Gerais'!$D$4:$D$1003),-('Gastos das Atividades'!AB$1&lt;='Gastos Gerais'!$E$4:$E$1003),-('Gastos Gerais'!$C$4:$C$1003))</f>
        <v>0</v>
      </c>
      <c r="AC16" s="152">
        <f>SUMPRODUCT(-('Gastos Gerais'!$F$4:$F$1003='Gastos das Atividades'!$B16),-('Gastos das Atividades'!AC$1&gt;='Gastos Gerais'!$D$4:$D$1003),-('Gastos das Atividades'!AC$1&lt;='Gastos Gerais'!$E$4:$E$1003),-('Gastos Gerais'!$C$4:$C$1003))</f>
        <v>0</v>
      </c>
      <c r="AD16" s="152">
        <f>SUMPRODUCT(-('Gastos Gerais'!$F$4:$F$1003='Gastos das Atividades'!$B16),-('Gastos das Atividades'!AD$1&gt;='Gastos Gerais'!$D$4:$D$1003),-('Gastos das Atividades'!AD$1&lt;='Gastos Gerais'!$E$4:$E$1003),-('Gastos Gerais'!$C$4:$C$1003))</f>
        <v>0</v>
      </c>
      <c r="AE16" s="152">
        <f>SUMPRODUCT(-('Gastos Gerais'!$F$4:$F$1003='Gastos das Atividades'!$B16),-('Gastos das Atividades'!AE$1&gt;='Gastos Gerais'!$D$4:$D$1003),-('Gastos das Atividades'!AE$1&lt;='Gastos Gerais'!$E$4:$E$1003),-('Gastos Gerais'!$C$4:$C$1003))</f>
        <v>0</v>
      </c>
      <c r="AF16" s="152">
        <f>SUMPRODUCT(-('Gastos Gerais'!$F$4:$F$1003='Gastos das Atividades'!$B16),-('Gastos das Atividades'!AF$1&gt;='Gastos Gerais'!$D$4:$D$1003),-('Gastos das Atividades'!AF$1&lt;='Gastos Gerais'!$E$4:$E$1003),-('Gastos Gerais'!$C$4:$C$1003))</f>
        <v>0</v>
      </c>
      <c r="AG16" s="152">
        <f>SUMPRODUCT(-('Gastos Gerais'!$F$4:$F$1003='Gastos das Atividades'!$B16),-('Gastos das Atividades'!AG$1&gt;='Gastos Gerais'!$D$4:$D$1003),-('Gastos das Atividades'!AG$1&lt;='Gastos Gerais'!$E$4:$E$1003),-('Gastos Gerais'!$C$4:$C$1003))</f>
        <v>0</v>
      </c>
      <c r="AH16" s="152">
        <f>SUMPRODUCT(-('Gastos Gerais'!$F$4:$F$1003='Gastos das Atividades'!$B16),-('Gastos das Atividades'!AH$1&gt;='Gastos Gerais'!$D$4:$D$1003),-('Gastos das Atividades'!AH$1&lt;='Gastos Gerais'!$E$4:$E$1003),-('Gastos Gerais'!$C$4:$C$1003))</f>
        <v>0</v>
      </c>
      <c r="AI16" s="152">
        <f>SUMPRODUCT(-('Gastos Gerais'!$F$4:$F$1003='Gastos das Atividades'!$B16),-('Gastos das Atividades'!AI$1&gt;='Gastos Gerais'!$D$4:$D$1003),-('Gastos das Atividades'!AI$1&lt;='Gastos Gerais'!$E$4:$E$1003),-('Gastos Gerais'!$C$4:$C$1003))</f>
        <v>0</v>
      </c>
      <c r="AJ16" s="152">
        <f>SUMPRODUCT(-('Gastos Gerais'!$F$4:$F$1003='Gastos das Atividades'!$B16),-('Gastos das Atividades'!AJ$1&gt;='Gastos Gerais'!$D$4:$D$1003),-('Gastos das Atividades'!AJ$1&lt;='Gastos Gerais'!$E$4:$E$1003),-('Gastos Gerais'!$C$4:$C$1003))</f>
        <v>0</v>
      </c>
      <c r="AK16" s="152">
        <f>SUMPRODUCT(-('Gastos Gerais'!$F$4:$F$1003='Gastos das Atividades'!$B16),-('Gastos das Atividades'!AK$1&gt;='Gastos Gerais'!$D$4:$D$1003),-('Gastos das Atividades'!AK$1&lt;='Gastos Gerais'!$E$4:$E$1003),-('Gastos Gerais'!$C$4:$C$1003))</f>
        <v>0</v>
      </c>
      <c r="AL16" s="152">
        <f>SUMPRODUCT(-('Gastos Gerais'!$F$4:$F$1003='Gastos das Atividades'!$B16),-('Gastos das Atividades'!AL$1&gt;='Gastos Gerais'!$D$4:$D$1003),-('Gastos das Atividades'!AL$1&lt;='Gastos Gerais'!$E$4:$E$1003),-('Gastos Gerais'!$C$4:$C$1003))</f>
        <v>0</v>
      </c>
      <c r="AM16" s="326">
        <f t="shared" si="1"/>
        <v>0</v>
      </c>
      <c r="AN16" s="152">
        <f t="shared" si="2"/>
        <v>0</v>
      </c>
      <c r="AO16" s="152">
        <f t="shared" si="3"/>
        <v>0</v>
      </c>
      <c r="AP16" s="327">
        <f t="shared" si="4"/>
        <v>0</v>
      </c>
      <c r="AQ16" s="159">
        <f t="shared" si="0"/>
        <v>0</v>
      </c>
      <c r="AR16" s="159">
        <f t="shared" si="0"/>
        <v>0</v>
      </c>
      <c r="AS16" s="159">
        <f t="shared" si="0"/>
        <v>0</v>
      </c>
      <c r="AT16" s="328">
        <f t="shared" si="0"/>
        <v>0</v>
      </c>
    </row>
    <row r="17" spans="1:46" hidden="1">
      <c r="A17" s="329">
        <v>13</v>
      </c>
      <c r="B17" s="338"/>
      <c r="C17" s="152">
        <f>SUMPRODUCT(-('Gastos Gerais'!$F$4:$F$1003='Gastos das Atividades'!$B17),-('Gastos das Atividades'!C$1&gt;='Gastos Gerais'!$D$4:$D$1003),-('Gastos das Atividades'!C$1&lt;='Gastos Gerais'!$E$4:$E$1003),-('Gastos Gerais'!$C$4:$C$1003))</f>
        <v>0</v>
      </c>
      <c r="D17" s="152">
        <f>SUMPRODUCT(-('Gastos Gerais'!$F$4:$F$1003='Gastos das Atividades'!$B17),-('Gastos das Atividades'!D$1&gt;='Gastos Gerais'!$D$4:$D$1003),-('Gastos das Atividades'!D$1&lt;='Gastos Gerais'!$E$4:$E$1003),-('Gastos Gerais'!$C$4:$C$1003))</f>
        <v>0</v>
      </c>
      <c r="E17" s="152">
        <f>SUMPRODUCT(-('Gastos Gerais'!$F$4:$F$1003='Gastos das Atividades'!$B17),-('Gastos das Atividades'!E$1&gt;='Gastos Gerais'!$D$4:$D$1003),-('Gastos das Atividades'!E$1&lt;='Gastos Gerais'!$E$4:$E$1003),-('Gastos Gerais'!$C$4:$C$1003))</f>
        <v>0</v>
      </c>
      <c r="F17" s="152">
        <f>SUMPRODUCT(-('Gastos Gerais'!$F$4:$F$1003='Gastos das Atividades'!$B17),-('Gastos das Atividades'!F$1&gt;='Gastos Gerais'!$D$4:$D$1003),-('Gastos das Atividades'!F$1&lt;='Gastos Gerais'!$E$4:$E$1003),-('Gastos Gerais'!$C$4:$C$1003))</f>
        <v>0</v>
      </c>
      <c r="G17" s="152">
        <f>SUMPRODUCT(-('Gastos Gerais'!$F$4:$F$1003='Gastos das Atividades'!$B17),-('Gastos das Atividades'!G$1&gt;='Gastos Gerais'!$D$4:$D$1003),-('Gastos das Atividades'!G$1&lt;='Gastos Gerais'!$E$4:$E$1003),-('Gastos Gerais'!$C$4:$C$1003))</f>
        <v>0</v>
      </c>
      <c r="H17" s="152">
        <f>SUMPRODUCT(-('Gastos Gerais'!$F$4:$F$1003='Gastos das Atividades'!$B17),-('Gastos das Atividades'!H$1&gt;='Gastos Gerais'!$D$4:$D$1003),-('Gastos das Atividades'!H$1&lt;='Gastos Gerais'!$E$4:$E$1003),-('Gastos Gerais'!$C$4:$C$1003))</f>
        <v>0</v>
      </c>
      <c r="I17" s="152">
        <f>SUMPRODUCT(-('Gastos Gerais'!$F$4:$F$1003='Gastos das Atividades'!$B17),-('Gastos das Atividades'!I$1&gt;='Gastos Gerais'!$D$4:$D$1003),-('Gastos das Atividades'!I$1&lt;='Gastos Gerais'!$E$4:$E$1003),-('Gastos Gerais'!$C$4:$C$1003))</f>
        <v>0</v>
      </c>
      <c r="J17" s="152">
        <f>SUMPRODUCT(-('Gastos Gerais'!$F$4:$F$1003='Gastos das Atividades'!$B17),-('Gastos das Atividades'!J$1&gt;='Gastos Gerais'!$D$4:$D$1003),-('Gastos das Atividades'!J$1&lt;='Gastos Gerais'!$E$4:$E$1003),-('Gastos Gerais'!$C$4:$C$1003))</f>
        <v>0</v>
      </c>
      <c r="K17" s="152">
        <f>SUMPRODUCT(-('Gastos Gerais'!$F$4:$F$1003='Gastos das Atividades'!$B17),-('Gastos das Atividades'!K$1&gt;='Gastos Gerais'!$D$4:$D$1003),-('Gastos das Atividades'!K$1&lt;='Gastos Gerais'!$E$4:$E$1003),-('Gastos Gerais'!$C$4:$C$1003))</f>
        <v>0</v>
      </c>
      <c r="L17" s="152">
        <f>SUMPRODUCT(-('Gastos Gerais'!$F$4:$F$1003='Gastos das Atividades'!$B17),-('Gastos das Atividades'!L$1&gt;='Gastos Gerais'!$D$4:$D$1003),-('Gastos das Atividades'!L$1&lt;='Gastos Gerais'!$E$4:$E$1003),-('Gastos Gerais'!$C$4:$C$1003))</f>
        <v>0</v>
      </c>
      <c r="M17" s="152">
        <f>SUMPRODUCT(-('Gastos Gerais'!$F$4:$F$1003='Gastos das Atividades'!$B17),-('Gastos das Atividades'!M$1&gt;='Gastos Gerais'!$D$4:$D$1003),-('Gastos das Atividades'!M$1&lt;='Gastos Gerais'!$E$4:$E$1003),-('Gastos Gerais'!$C$4:$C$1003))</f>
        <v>0</v>
      </c>
      <c r="N17" s="152">
        <f>SUMPRODUCT(-('Gastos Gerais'!$F$4:$F$1003='Gastos das Atividades'!$B17),-('Gastos das Atividades'!N$1&gt;='Gastos Gerais'!$D$4:$D$1003),-('Gastos das Atividades'!N$1&lt;='Gastos Gerais'!$E$4:$E$1003),-('Gastos Gerais'!$C$4:$C$1003))</f>
        <v>0</v>
      </c>
      <c r="O17" s="152">
        <f>SUMPRODUCT(-('Gastos Gerais'!$F$4:$F$1003='Gastos das Atividades'!$B17),-('Gastos das Atividades'!O$1&gt;='Gastos Gerais'!$D$4:$D$1003),-('Gastos das Atividades'!O$1&lt;='Gastos Gerais'!$E$4:$E$1003),-('Gastos Gerais'!$C$4:$C$1003))</f>
        <v>0</v>
      </c>
      <c r="P17" s="152">
        <f>SUMPRODUCT(-('Gastos Gerais'!$F$4:$F$1003='Gastos das Atividades'!$B17),-('Gastos das Atividades'!P$1&gt;='Gastos Gerais'!$D$4:$D$1003),-('Gastos das Atividades'!P$1&lt;='Gastos Gerais'!$E$4:$E$1003),-('Gastos Gerais'!$C$4:$C$1003))</f>
        <v>0</v>
      </c>
      <c r="Q17" s="152">
        <f>SUMPRODUCT(-('Gastos Gerais'!$F$4:$F$1003='Gastos das Atividades'!$B17),-('Gastos das Atividades'!Q$1&gt;='Gastos Gerais'!$D$4:$D$1003),-('Gastos das Atividades'!Q$1&lt;='Gastos Gerais'!$E$4:$E$1003),-('Gastos Gerais'!$C$4:$C$1003))</f>
        <v>0</v>
      </c>
      <c r="R17" s="152">
        <f>SUMPRODUCT(-('Gastos Gerais'!$F$4:$F$1003='Gastos das Atividades'!$B17),-('Gastos das Atividades'!R$1&gt;='Gastos Gerais'!$D$4:$D$1003),-('Gastos das Atividades'!R$1&lt;='Gastos Gerais'!$E$4:$E$1003),-('Gastos Gerais'!$C$4:$C$1003))</f>
        <v>0</v>
      </c>
      <c r="S17" s="152">
        <f>SUMPRODUCT(-('Gastos Gerais'!$F$4:$F$1003='Gastos das Atividades'!$B17),-('Gastos das Atividades'!S$1&gt;='Gastos Gerais'!$D$4:$D$1003),-('Gastos das Atividades'!S$1&lt;='Gastos Gerais'!$E$4:$E$1003),-('Gastos Gerais'!$C$4:$C$1003))</f>
        <v>0</v>
      </c>
      <c r="T17" s="152">
        <f>SUMPRODUCT(-('Gastos Gerais'!$F$4:$F$1003='Gastos das Atividades'!$B17),-('Gastos das Atividades'!T$1&gt;='Gastos Gerais'!$D$4:$D$1003),-('Gastos das Atividades'!T$1&lt;='Gastos Gerais'!$E$4:$E$1003),-('Gastos Gerais'!$C$4:$C$1003))</f>
        <v>0</v>
      </c>
      <c r="U17" s="152">
        <f>SUMPRODUCT(-('Gastos Gerais'!$F$4:$F$1003='Gastos das Atividades'!$B17),-('Gastos das Atividades'!U$1&gt;='Gastos Gerais'!$D$4:$D$1003),-('Gastos das Atividades'!U$1&lt;='Gastos Gerais'!$E$4:$E$1003),-('Gastos Gerais'!$C$4:$C$1003))</f>
        <v>0</v>
      </c>
      <c r="V17" s="152">
        <f>SUMPRODUCT(-('Gastos Gerais'!$F$4:$F$1003='Gastos das Atividades'!$B17),-('Gastos das Atividades'!V$1&gt;='Gastos Gerais'!$D$4:$D$1003),-('Gastos das Atividades'!V$1&lt;='Gastos Gerais'!$E$4:$E$1003),-('Gastos Gerais'!$C$4:$C$1003))</f>
        <v>0</v>
      </c>
      <c r="W17" s="152">
        <f>SUMPRODUCT(-('Gastos Gerais'!$F$4:$F$1003='Gastos das Atividades'!$B17),-('Gastos das Atividades'!W$1&gt;='Gastos Gerais'!$D$4:$D$1003),-('Gastos das Atividades'!W$1&lt;='Gastos Gerais'!$E$4:$E$1003),-('Gastos Gerais'!$C$4:$C$1003))</f>
        <v>0</v>
      </c>
      <c r="X17" s="152">
        <f>SUMPRODUCT(-('Gastos Gerais'!$F$4:$F$1003='Gastos das Atividades'!$B17),-('Gastos das Atividades'!X$1&gt;='Gastos Gerais'!$D$4:$D$1003),-('Gastos das Atividades'!X$1&lt;='Gastos Gerais'!$E$4:$E$1003),-('Gastos Gerais'!$C$4:$C$1003))</f>
        <v>0</v>
      </c>
      <c r="Y17" s="152">
        <f>SUMPRODUCT(-('Gastos Gerais'!$F$4:$F$1003='Gastos das Atividades'!$B17),-('Gastos das Atividades'!Y$1&gt;='Gastos Gerais'!$D$4:$D$1003),-('Gastos das Atividades'!Y$1&lt;='Gastos Gerais'!$E$4:$E$1003),-('Gastos Gerais'!$C$4:$C$1003))</f>
        <v>0</v>
      </c>
      <c r="Z17" s="152">
        <f>SUMPRODUCT(-('Gastos Gerais'!$F$4:$F$1003='Gastos das Atividades'!$B17),-('Gastos das Atividades'!Z$1&gt;='Gastos Gerais'!$D$4:$D$1003),-('Gastos das Atividades'!Z$1&lt;='Gastos Gerais'!$E$4:$E$1003),-('Gastos Gerais'!$C$4:$C$1003))</f>
        <v>0</v>
      </c>
      <c r="AA17" s="152">
        <f>SUMPRODUCT(-('Gastos Gerais'!$F$4:$F$1003='Gastos das Atividades'!$B17),-('Gastos das Atividades'!AA$1&gt;='Gastos Gerais'!$D$4:$D$1003),-('Gastos das Atividades'!AA$1&lt;='Gastos Gerais'!$E$4:$E$1003),-('Gastos Gerais'!$C$4:$C$1003))</f>
        <v>0</v>
      </c>
      <c r="AB17" s="152">
        <f>SUMPRODUCT(-('Gastos Gerais'!$F$4:$F$1003='Gastos das Atividades'!$B17),-('Gastos das Atividades'!AB$1&gt;='Gastos Gerais'!$D$4:$D$1003),-('Gastos das Atividades'!AB$1&lt;='Gastos Gerais'!$E$4:$E$1003),-('Gastos Gerais'!$C$4:$C$1003))</f>
        <v>0</v>
      </c>
      <c r="AC17" s="152">
        <f>SUMPRODUCT(-('Gastos Gerais'!$F$4:$F$1003='Gastos das Atividades'!$B17),-('Gastos das Atividades'!AC$1&gt;='Gastos Gerais'!$D$4:$D$1003),-('Gastos das Atividades'!AC$1&lt;='Gastos Gerais'!$E$4:$E$1003),-('Gastos Gerais'!$C$4:$C$1003))</f>
        <v>0</v>
      </c>
      <c r="AD17" s="152">
        <f>SUMPRODUCT(-('Gastos Gerais'!$F$4:$F$1003='Gastos das Atividades'!$B17),-('Gastos das Atividades'!AD$1&gt;='Gastos Gerais'!$D$4:$D$1003),-('Gastos das Atividades'!AD$1&lt;='Gastos Gerais'!$E$4:$E$1003),-('Gastos Gerais'!$C$4:$C$1003))</f>
        <v>0</v>
      </c>
      <c r="AE17" s="152">
        <f>SUMPRODUCT(-('Gastos Gerais'!$F$4:$F$1003='Gastos das Atividades'!$B17),-('Gastos das Atividades'!AE$1&gt;='Gastos Gerais'!$D$4:$D$1003),-('Gastos das Atividades'!AE$1&lt;='Gastos Gerais'!$E$4:$E$1003),-('Gastos Gerais'!$C$4:$C$1003))</f>
        <v>0</v>
      </c>
      <c r="AF17" s="152">
        <f>SUMPRODUCT(-('Gastos Gerais'!$F$4:$F$1003='Gastos das Atividades'!$B17),-('Gastos das Atividades'!AF$1&gt;='Gastos Gerais'!$D$4:$D$1003),-('Gastos das Atividades'!AF$1&lt;='Gastos Gerais'!$E$4:$E$1003),-('Gastos Gerais'!$C$4:$C$1003))</f>
        <v>0</v>
      </c>
      <c r="AG17" s="152">
        <f>SUMPRODUCT(-('Gastos Gerais'!$F$4:$F$1003='Gastos das Atividades'!$B17),-('Gastos das Atividades'!AG$1&gt;='Gastos Gerais'!$D$4:$D$1003),-('Gastos das Atividades'!AG$1&lt;='Gastos Gerais'!$E$4:$E$1003),-('Gastos Gerais'!$C$4:$C$1003))</f>
        <v>0</v>
      </c>
      <c r="AH17" s="152">
        <f>SUMPRODUCT(-('Gastos Gerais'!$F$4:$F$1003='Gastos das Atividades'!$B17),-('Gastos das Atividades'!AH$1&gt;='Gastos Gerais'!$D$4:$D$1003),-('Gastos das Atividades'!AH$1&lt;='Gastos Gerais'!$E$4:$E$1003),-('Gastos Gerais'!$C$4:$C$1003))</f>
        <v>0</v>
      </c>
      <c r="AI17" s="152">
        <f>SUMPRODUCT(-('Gastos Gerais'!$F$4:$F$1003='Gastos das Atividades'!$B17),-('Gastos das Atividades'!AI$1&gt;='Gastos Gerais'!$D$4:$D$1003),-('Gastos das Atividades'!AI$1&lt;='Gastos Gerais'!$E$4:$E$1003),-('Gastos Gerais'!$C$4:$C$1003))</f>
        <v>0</v>
      </c>
      <c r="AJ17" s="152">
        <f>SUMPRODUCT(-('Gastos Gerais'!$F$4:$F$1003='Gastos das Atividades'!$B17),-('Gastos das Atividades'!AJ$1&gt;='Gastos Gerais'!$D$4:$D$1003),-('Gastos das Atividades'!AJ$1&lt;='Gastos Gerais'!$E$4:$E$1003),-('Gastos Gerais'!$C$4:$C$1003))</f>
        <v>0</v>
      </c>
      <c r="AK17" s="152">
        <f>SUMPRODUCT(-('Gastos Gerais'!$F$4:$F$1003='Gastos das Atividades'!$B17),-('Gastos das Atividades'!AK$1&gt;='Gastos Gerais'!$D$4:$D$1003),-('Gastos das Atividades'!AK$1&lt;='Gastos Gerais'!$E$4:$E$1003),-('Gastos Gerais'!$C$4:$C$1003))</f>
        <v>0</v>
      </c>
      <c r="AL17" s="152">
        <f>SUMPRODUCT(-('Gastos Gerais'!$F$4:$F$1003='Gastos das Atividades'!$B17),-('Gastos das Atividades'!AL$1&gt;='Gastos Gerais'!$D$4:$D$1003),-('Gastos das Atividades'!AL$1&lt;='Gastos Gerais'!$E$4:$E$1003),-('Gastos Gerais'!$C$4:$C$1003))</f>
        <v>0</v>
      </c>
      <c r="AM17" s="326">
        <f t="shared" si="1"/>
        <v>0</v>
      </c>
      <c r="AN17" s="152">
        <f t="shared" si="2"/>
        <v>0</v>
      </c>
      <c r="AO17" s="152">
        <f t="shared" si="3"/>
        <v>0</v>
      </c>
      <c r="AP17" s="327">
        <f t="shared" si="4"/>
        <v>0</v>
      </c>
      <c r="AQ17" s="159">
        <f t="shared" si="0"/>
        <v>0</v>
      </c>
      <c r="AR17" s="159">
        <f t="shared" si="0"/>
        <v>0</v>
      </c>
      <c r="AS17" s="159">
        <f t="shared" si="0"/>
        <v>0</v>
      </c>
      <c r="AT17" s="328">
        <f t="shared" si="0"/>
        <v>0</v>
      </c>
    </row>
    <row r="18" spans="1:46" hidden="1">
      <c r="A18" s="329">
        <v>14</v>
      </c>
      <c r="B18" s="339"/>
      <c r="C18" s="152">
        <f>SUMPRODUCT(-('Gastos Gerais'!$F$4:$F$1003='Gastos das Atividades'!$B18),-('Gastos das Atividades'!C$1&gt;='Gastos Gerais'!$D$4:$D$1003),-('Gastos das Atividades'!C$1&lt;='Gastos Gerais'!$E$4:$E$1003),-('Gastos Gerais'!$C$4:$C$1003))</f>
        <v>0</v>
      </c>
      <c r="D18" s="152">
        <f>SUMPRODUCT(-('Gastos Gerais'!$F$4:$F$1003='Gastos das Atividades'!$B18),-('Gastos das Atividades'!D$1&gt;='Gastos Gerais'!$D$4:$D$1003),-('Gastos das Atividades'!D$1&lt;='Gastos Gerais'!$E$4:$E$1003),-('Gastos Gerais'!$C$4:$C$1003))</f>
        <v>0</v>
      </c>
      <c r="E18" s="152">
        <f>SUMPRODUCT(-('Gastos Gerais'!$F$4:$F$1003='Gastos das Atividades'!$B18),-('Gastos das Atividades'!E$1&gt;='Gastos Gerais'!$D$4:$D$1003),-('Gastos das Atividades'!E$1&lt;='Gastos Gerais'!$E$4:$E$1003),-('Gastos Gerais'!$C$4:$C$1003))</f>
        <v>0</v>
      </c>
      <c r="F18" s="152">
        <f>SUMPRODUCT(-('Gastos Gerais'!$F$4:$F$1003='Gastos das Atividades'!$B18),-('Gastos das Atividades'!F$1&gt;='Gastos Gerais'!$D$4:$D$1003),-('Gastos das Atividades'!F$1&lt;='Gastos Gerais'!$E$4:$E$1003),-('Gastos Gerais'!$C$4:$C$1003))</f>
        <v>0</v>
      </c>
      <c r="G18" s="152">
        <f>SUMPRODUCT(-('Gastos Gerais'!$F$4:$F$1003='Gastos das Atividades'!$B18),-('Gastos das Atividades'!G$1&gt;='Gastos Gerais'!$D$4:$D$1003),-('Gastos das Atividades'!G$1&lt;='Gastos Gerais'!$E$4:$E$1003),-('Gastos Gerais'!$C$4:$C$1003))</f>
        <v>0</v>
      </c>
      <c r="H18" s="152">
        <f>SUMPRODUCT(-('Gastos Gerais'!$F$4:$F$1003='Gastos das Atividades'!$B18),-('Gastos das Atividades'!H$1&gt;='Gastos Gerais'!$D$4:$D$1003),-('Gastos das Atividades'!H$1&lt;='Gastos Gerais'!$E$4:$E$1003),-('Gastos Gerais'!$C$4:$C$1003))</f>
        <v>0</v>
      </c>
      <c r="I18" s="152">
        <f>SUMPRODUCT(-('Gastos Gerais'!$F$4:$F$1003='Gastos das Atividades'!$B18),-('Gastos das Atividades'!I$1&gt;='Gastos Gerais'!$D$4:$D$1003),-('Gastos das Atividades'!I$1&lt;='Gastos Gerais'!$E$4:$E$1003),-('Gastos Gerais'!$C$4:$C$1003))</f>
        <v>0</v>
      </c>
      <c r="J18" s="152">
        <f>SUMPRODUCT(-('Gastos Gerais'!$F$4:$F$1003='Gastos das Atividades'!$B18),-('Gastos das Atividades'!J$1&gt;='Gastos Gerais'!$D$4:$D$1003),-('Gastos das Atividades'!J$1&lt;='Gastos Gerais'!$E$4:$E$1003),-('Gastos Gerais'!$C$4:$C$1003))</f>
        <v>0</v>
      </c>
      <c r="K18" s="152">
        <f>SUMPRODUCT(-('Gastos Gerais'!$F$4:$F$1003='Gastos das Atividades'!$B18),-('Gastos das Atividades'!K$1&gt;='Gastos Gerais'!$D$4:$D$1003),-('Gastos das Atividades'!K$1&lt;='Gastos Gerais'!$E$4:$E$1003),-('Gastos Gerais'!$C$4:$C$1003))</f>
        <v>0</v>
      </c>
      <c r="L18" s="152">
        <f>SUMPRODUCT(-('Gastos Gerais'!$F$4:$F$1003='Gastos das Atividades'!$B18),-('Gastos das Atividades'!L$1&gt;='Gastos Gerais'!$D$4:$D$1003),-('Gastos das Atividades'!L$1&lt;='Gastos Gerais'!$E$4:$E$1003),-('Gastos Gerais'!$C$4:$C$1003))</f>
        <v>0</v>
      </c>
      <c r="M18" s="152">
        <f>SUMPRODUCT(-('Gastos Gerais'!$F$4:$F$1003='Gastos das Atividades'!$B18),-('Gastos das Atividades'!M$1&gt;='Gastos Gerais'!$D$4:$D$1003),-('Gastos das Atividades'!M$1&lt;='Gastos Gerais'!$E$4:$E$1003),-('Gastos Gerais'!$C$4:$C$1003))</f>
        <v>0</v>
      </c>
      <c r="N18" s="152">
        <f>SUMPRODUCT(-('Gastos Gerais'!$F$4:$F$1003='Gastos das Atividades'!$B18),-('Gastos das Atividades'!N$1&gt;='Gastos Gerais'!$D$4:$D$1003),-('Gastos das Atividades'!N$1&lt;='Gastos Gerais'!$E$4:$E$1003),-('Gastos Gerais'!$C$4:$C$1003))</f>
        <v>0</v>
      </c>
      <c r="O18" s="152">
        <f>SUMPRODUCT(-('Gastos Gerais'!$F$4:$F$1003='Gastos das Atividades'!$B18),-('Gastos das Atividades'!O$1&gt;='Gastos Gerais'!$D$4:$D$1003),-('Gastos das Atividades'!O$1&lt;='Gastos Gerais'!$E$4:$E$1003),-('Gastos Gerais'!$C$4:$C$1003))</f>
        <v>0</v>
      </c>
      <c r="P18" s="152">
        <f>SUMPRODUCT(-('Gastos Gerais'!$F$4:$F$1003='Gastos das Atividades'!$B18),-('Gastos das Atividades'!P$1&gt;='Gastos Gerais'!$D$4:$D$1003),-('Gastos das Atividades'!P$1&lt;='Gastos Gerais'!$E$4:$E$1003),-('Gastos Gerais'!$C$4:$C$1003))</f>
        <v>0</v>
      </c>
      <c r="Q18" s="152">
        <f>SUMPRODUCT(-('Gastos Gerais'!$F$4:$F$1003='Gastos das Atividades'!$B18),-('Gastos das Atividades'!Q$1&gt;='Gastos Gerais'!$D$4:$D$1003),-('Gastos das Atividades'!Q$1&lt;='Gastos Gerais'!$E$4:$E$1003),-('Gastos Gerais'!$C$4:$C$1003))</f>
        <v>0</v>
      </c>
      <c r="R18" s="152">
        <f>SUMPRODUCT(-('Gastos Gerais'!$F$4:$F$1003='Gastos das Atividades'!$B18),-('Gastos das Atividades'!R$1&gt;='Gastos Gerais'!$D$4:$D$1003),-('Gastos das Atividades'!R$1&lt;='Gastos Gerais'!$E$4:$E$1003),-('Gastos Gerais'!$C$4:$C$1003))</f>
        <v>0</v>
      </c>
      <c r="S18" s="152">
        <f>SUMPRODUCT(-('Gastos Gerais'!$F$4:$F$1003='Gastos das Atividades'!$B18),-('Gastos das Atividades'!S$1&gt;='Gastos Gerais'!$D$4:$D$1003),-('Gastos das Atividades'!S$1&lt;='Gastos Gerais'!$E$4:$E$1003),-('Gastos Gerais'!$C$4:$C$1003))</f>
        <v>0</v>
      </c>
      <c r="T18" s="152">
        <f>SUMPRODUCT(-('Gastos Gerais'!$F$4:$F$1003='Gastos das Atividades'!$B18),-('Gastos das Atividades'!T$1&gt;='Gastos Gerais'!$D$4:$D$1003),-('Gastos das Atividades'!T$1&lt;='Gastos Gerais'!$E$4:$E$1003),-('Gastos Gerais'!$C$4:$C$1003))</f>
        <v>0</v>
      </c>
      <c r="U18" s="152">
        <f>SUMPRODUCT(-('Gastos Gerais'!$F$4:$F$1003='Gastos das Atividades'!$B18),-('Gastos das Atividades'!U$1&gt;='Gastos Gerais'!$D$4:$D$1003),-('Gastos das Atividades'!U$1&lt;='Gastos Gerais'!$E$4:$E$1003),-('Gastos Gerais'!$C$4:$C$1003))</f>
        <v>0</v>
      </c>
      <c r="V18" s="152">
        <f>SUMPRODUCT(-('Gastos Gerais'!$F$4:$F$1003='Gastos das Atividades'!$B18),-('Gastos das Atividades'!V$1&gt;='Gastos Gerais'!$D$4:$D$1003),-('Gastos das Atividades'!V$1&lt;='Gastos Gerais'!$E$4:$E$1003),-('Gastos Gerais'!$C$4:$C$1003))</f>
        <v>0</v>
      </c>
      <c r="W18" s="152">
        <f>SUMPRODUCT(-('Gastos Gerais'!$F$4:$F$1003='Gastos das Atividades'!$B18),-('Gastos das Atividades'!W$1&gt;='Gastos Gerais'!$D$4:$D$1003),-('Gastos das Atividades'!W$1&lt;='Gastos Gerais'!$E$4:$E$1003),-('Gastos Gerais'!$C$4:$C$1003))</f>
        <v>0</v>
      </c>
      <c r="X18" s="152">
        <f>SUMPRODUCT(-('Gastos Gerais'!$F$4:$F$1003='Gastos das Atividades'!$B18),-('Gastos das Atividades'!X$1&gt;='Gastos Gerais'!$D$4:$D$1003),-('Gastos das Atividades'!X$1&lt;='Gastos Gerais'!$E$4:$E$1003),-('Gastos Gerais'!$C$4:$C$1003))</f>
        <v>0</v>
      </c>
      <c r="Y18" s="152">
        <f>SUMPRODUCT(-('Gastos Gerais'!$F$4:$F$1003='Gastos das Atividades'!$B18),-('Gastos das Atividades'!Y$1&gt;='Gastos Gerais'!$D$4:$D$1003),-('Gastos das Atividades'!Y$1&lt;='Gastos Gerais'!$E$4:$E$1003),-('Gastos Gerais'!$C$4:$C$1003))</f>
        <v>0</v>
      </c>
      <c r="Z18" s="152">
        <f>SUMPRODUCT(-('Gastos Gerais'!$F$4:$F$1003='Gastos das Atividades'!$B18),-('Gastos das Atividades'!Z$1&gt;='Gastos Gerais'!$D$4:$D$1003),-('Gastos das Atividades'!Z$1&lt;='Gastos Gerais'!$E$4:$E$1003),-('Gastos Gerais'!$C$4:$C$1003))</f>
        <v>0</v>
      </c>
      <c r="AA18" s="152">
        <f>SUMPRODUCT(-('Gastos Gerais'!$F$4:$F$1003='Gastos das Atividades'!$B18),-('Gastos das Atividades'!AA$1&gt;='Gastos Gerais'!$D$4:$D$1003),-('Gastos das Atividades'!AA$1&lt;='Gastos Gerais'!$E$4:$E$1003),-('Gastos Gerais'!$C$4:$C$1003))</f>
        <v>0</v>
      </c>
      <c r="AB18" s="152">
        <f>SUMPRODUCT(-('Gastos Gerais'!$F$4:$F$1003='Gastos das Atividades'!$B18),-('Gastos das Atividades'!AB$1&gt;='Gastos Gerais'!$D$4:$D$1003),-('Gastos das Atividades'!AB$1&lt;='Gastos Gerais'!$E$4:$E$1003),-('Gastos Gerais'!$C$4:$C$1003))</f>
        <v>0</v>
      </c>
      <c r="AC18" s="152">
        <f>SUMPRODUCT(-('Gastos Gerais'!$F$4:$F$1003='Gastos das Atividades'!$B18),-('Gastos das Atividades'!AC$1&gt;='Gastos Gerais'!$D$4:$D$1003),-('Gastos das Atividades'!AC$1&lt;='Gastos Gerais'!$E$4:$E$1003),-('Gastos Gerais'!$C$4:$C$1003))</f>
        <v>0</v>
      </c>
      <c r="AD18" s="152">
        <f>SUMPRODUCT(-('Gastos Gerais'!$F$4:$F$1003='Gastos das Atividades'!$B18),-('Gastos das Atividades'!AD$1&gt;='Gastos Gerais'!$D$4:$D$1003),-('Gastos das Atividades'!AD$1&lt;='Gastos Gerais'!$E$4:$E$1003),-('Gastos Gerais'!$C$4:$C$1003))</f>
        <v>0</v>
      </c>
      <c r="AE18" s="152">
        <f>SUMPRODUCT(-('Gastos Gerais'!$F$4:$F$1003='Gastos das Atividades'!$B18),-('Gastos das Atividades'!AE$1&gt;='Gastos Gerais'!$D$4:$D$1003),-('Gastos das Atividades'!AE$1&lt;='Gastos Gerais'!$E$4:$E$1003),-('Gastos Gerais'!$C$4:$C$1003))</f>
        <v>0</v>
      </c>
      <c r="AF18" s="152">
        <f>SUMPRODUCT(-('Gastos Gerais'!$F$4:$F$1003='Gastos das Atividades'!$B18),-('Gastos das Atividades'!AF$1&gt;='Gastos Gerais'!$D$4:$D$1003),-('Gastos das Atividades'!AF$1&lt;='Gastos Gerais'!$E$4:$E$1003),-('Gastos Gerais'!$C$4:$C$1003))</f>
        <v>0</v>
      </c>
      <c r="AG18" s="152">
        <f>SUMPRODUCT(-('Gastos Gerais'!$F$4:$F$1003='Gastos das Atividades'!$B18),-('Gastos das Atividades'!AG$1&gt;='Gastos Gerais'!$D$4:$D$1003),-('Gastos das Atividades'!AG$1&lt;='Gastos Gerais'!$E$4:$E$1003),-('Gastos Gerais'!$C$4:$C$1003))</f>
        <v>0</v>
      </c>
      <c r="AH18" s="152">
        <f>SUMPRODUCT(-('Gastos Gerais'!$F$4:$F$1003='Gastos das Atividades'!$B18),-('Gastos das Atividades'!AH$1&gt;='Gastos Gerais'!$D$4:$D$1003),-('Gastos das Atividades'!AH$1&lt;='Gastos Gerais'!$E$4:$E$1003),-('Gastos Gerais'!$C$4:$C$1003))</f>
        <v>0</v>
      </c>
      <c r="AI18" s="152">
        <f>SUMPRODUCT(-('Gastos Gerais'!$F$4:$F$1003='Gastos das Atividades'!$B18),-('Gastos das Atividades'!AI$1&gt;='Gastos Gerais'!$D$4:$D$1003),-('Gastos das Atividades'!AI$1&lt;='Gastos Gerais'!$E$4:$E$1003),-('Gastos Gerais'!$C$4:$C$1003))</f>
        <v>0</v>
      </c>
      <c r="AJ18" s="152">
        <f>SUMPRODUCT(-('Gastos Gerais'!$F$4:$F$1003='Gastos das Atividades'!$B18),-('Gastos das Atividades'!AJ$1&gt;='Gastos Gerais'!$D$4:$D$1003),-('Gastos das Atividades'!AJ$1&lt;='Gastos Gerais'!$E$4:$E$1003),-('Gastos Gerais'!$C$4:$C$1003))</f>
        <v>0</v>
      </c>
      <c r="AK18" s="152">
        <f>SUMPRODUCT(-('Gastos Gerais'!$F$4:$F$1003='Gastos das Atividades'!$B18),-('Gastos das Atividades'!AK$1&gt;='Gastos Gerais'!$D$4:$D$1003),-('Gastos das Atividades'!AK$1&lt;='Gastos Gerais'!$E$4:$E$1003),-('Gastos Gerais'!$C$4:$C$1003))</f>
        <v>0</v>
      </c>
      <c r="AL18" s="152">
        <f>SUMPRODUCT(-('Gastos Gerais'!$F$4:$F$1003='Gastos das Atividades'!$B18),-('Gastos das Atividades'!AL$1&gt;='Gastos Gerais'!$D$4:$D$1003),-('Gastos das Atividades'!AL$1&lt;='Gastos Gerais'!$E$4:$E$1003),-('Gastos Gerais'!$C$4:$C$1003))</f>
        <v>0</v>
      </c>
      <c r="AM18" s="326">
        <f t="shared" si="1"/>
        <v>0</v>
      </c>
      <c r="AN18" s="152">
        <f t="shared" si="2"/>
        <v>0</v>
      </c>
      <c r="AO18" s="152">
        <f t="shared" si="3"/>
        <v>0</v>
      </c>
      <c r="AP18" s="327">
        <f t="shared" si="4"/>
        <v>0</v>
      </c>
      <c r="AQ18" s="159">
        <f t="shared" si="0"/>
        <v>0</v>
      </c>
      <c r="AR18" s="159">
        <f t="shared" si="0"/>
        <v>0</v>
      </c>
      <c r="AS18" s="159">
        <f t="shared" si="0"/>
        <v>0</v>
      </c>
      <c r="AT18" s="328">
        <f t="shared" si="0"/>
        <v>0</v>
      </c>
    </row>
    <row r="19" spans="1:46" hidden="1">
      <c r="A19" s="329">
        <v>15</v>
      </c>
      <c r="B19" s="338"/>
      <c r="C19" s="152">
        <f>SUMPRODUCT(-('Gastos Gerais'!$F$4:$F$1003='Gastos das Atividades'!$B19),-('Gastos das Atividades'!C$1&gt;='Gastos Gerais'!$D$4:$D$1003),-('Gastos das Atividades'!C$1&lt;='Gastos Gerais'!$E$4:$E$1003),-('Gastos Gerais'!$C$4:$C$1003))</f>
        <v>0</v>
      </c>
      <c r="D19" s="152">
        <f>SUMPRODUCT(-('Gastos Gerais'!$F$4:$F$1003='Gastos das Atividades'!$B19),-('Gastos das Atividades'!D$1&gt;='Gastos Gerais'!$D$4:$D$1003),-('Gastos das Atividades'!D$1&lt;='Gastos Gerais'!$E$4:$E$1003),-('Gastos Gerais'!$C$4:$C$1003))</f>
        <v>0</v>
      </c>
      <c r="E19" s="152">
        <f>SUMPRODUCT(-('Gastos Gerais'!$F$4:$F$1003='Gastos das Atividades'!$B19),-('Gastos das Atividades'!E$1&gt;='Gastos Gerais'!$D$4:$D$1003),-('Gastos das Atividades'!E$1&lt;='Gastos Gerais'!$E$4:$E$1003),-('Gastos Gerais'!$C$4:$C$1003))</f>
        <v>0</v>
      </c>
      <c r="F19" s="152">
        <f>SUMPRODUCT(-('Gastos Gerais'!$F$4:$F$1003='Gastos das Atividades'!$B19),-('Gastos das Atividades'!F$1&gt;='Gastos Gerais'!$D$4:$D$1003),-('Gastos das Atividades'!F$1&lt;='Gastos Gerais'!$E$4:$E$1003),-('Gastos Gerais'!$C$4:$C$1003))</f>
        <v>0</v>
      </c>
      <c r="G19" s="152">
        <f>SUMPRODUCT(-('Gastos Gerais'!$F$4:$F$1003='Gastos das Atividades'!$B19),-('Gastos das Atividades'!G$1&gt;='Gastos Gerais'!$D$4:$D$1003),-('Gastos das Atividades'!G$1&lt;='Gastos Gerais'!$E$4:$E$1003),-('Gastos Gerais'!$C$4:$C$1003))</f>
        <v>0</v>
      </c>
      <c r="H19" s="152">
        <f>SUMPRODUCT(-('Gastos Gerais'!$F$4:$F$1003='Gastos das Atividades'!$B19),-('Gastos das Atividades'!H$1&gt;='Gastos Gerais'!$D$4:$D$1003),-('Gastos das Atividades'!H$1&lt;='Gastos Gerais'!$E$4:$E$1003),-('Gastos Gerais'!$C$4:$C$1003))</f>
        <v>0</v>
      </c>
      <c r="I19" s="152">
        <f>SUMPRODUCT(-('Gastos Gerais'!$F$4:$F$1003='Gastos das Atividades'!$B19),-('Gastos das Atividades'!I$1&gt;='Gastos Gerais'!$D$4:$D$1003),-('Gastos das Atividades'!I$1&lt;='Gastos Gerais'!$E$4:$E$1003),-('Gastos Gerais'!$C$4:$C$1003))</f>
        <v>0</v>
      </c>
      <c r="J19" s="152">
        <f>SUMPRODUCT(-('Gastos Gerais'!$F$4:$F$1003='Gastos das Atividades'!$B19),-('Gastos das Atividades'!J$1&gt;='Gastos Gerais'!$D$4:$D$1003),-('Gastos das Atividades'!J$1&lt;='Gastos Gerais'!$E$4:$E$1003),-('Gastos Gerais'!$C$4:$C$1003))</f>
        <v>0</v>
      </c>
      <c r="K19" s="152">
        <f>SUMPRODUCT(-('Gastos Gerais'!$F$4:$F$1003='Gastos das Atividades'!$B19),-('Gastos das Atividades'!K$1&gt;='Gastos Gerais'!$D$4:$D$1003),-('Gastos das Atividades'!K$1&lt;='Gastos Gerais'!$E$4:$E$1003),-('Gastos Gerais'!$C$4:$C$1003))</f>
        <v>0</v>
      </c>
      <c r="L19" s="152">
        <f>SUMPRODUCT(-('Gastos Gerais'!$F$4:$F$1003='Gastos das Atividades'!$B19),-('Gastos das Atividades'!L$1&gt;='Gastos Gerais'!$D$4:$D$1003),-('Gastos das Atividades'!L$1&lt;='Gastos Gerais'!$E$4:$E$1003),-('Gastos Gerais'!$C$4:$C$1003))</f>
        <v>0</v>
      </c>
      <c r="M19" s="152">
        <f>SUMPRODUCT(-('Gastos Gerais'!$F$4:$F$1003='Gastos das Atividades'!$B19),-('Gastos das Atividades'!M$1&gt;='Gastos Gerais'!$D$4:$D$1003),-('Gastos das Atividades'!M$1&lt;='Gastos Gerais'!$E$4:$E$1003),-('Gastos Gerais'!$C$4:$C$1003))</f>
        <v>0</v>
      </c>
      <c r="N19" s="152">
        <f>SUMPRODUCT(-('Gastos Gerais'!$F$4:$F$1003='Gastos das Atividades'!$B19),-('Gastos das Atividades'!N$1&gt;='Gastos Gerais'!$D$4:$D$1003),-('Gastos das Atividades'!N$1&lt;='Gastos Gerais'!$E$4:$E$1003),-('Gastos Gerais'!$C$4:$C$1003))</f>
        <v>0</v>
      </c>
      <c r="O19" s="152">
        <f>SUMPRODUCT(-('Gastos Gerais'!$F$4:$F$1003='Gastos das Atividades'!$B19),-('Gastos das Atividades'!O$1&gt;='Gastos Gerais'!$D$4:$D$1003),-('Gastos das Atividades'!O$1&lt;='Gastos Gerais'!$E$4:$E$1003),-('Gastos Gerais'!$C$4:$C$1003))</f>
        <v>0</v>
      </c>
      <c r="P19" s="152">
        <f>SUMPRODUCT(-('Gastos Gerais'!$F$4:$F$1003='Gastos das Atividades'!$B19),-('Gastos das Atividades'!P$1&gt;='Gastos Gerais'!$D$4:$D$1003),-('Gastos das Atividades'!P$1&lt;='Gastos Gerais'!$E$4:$E$1003),-('Gastos Gerais'!$C$4:$C$1003))</f>
        <v>0</v>
      </c>
      <c r="Q19" s="152">
        <f>SUMPRODUCT(-('Gastos Gerais'!$F$4:$F$1003='Gastos das Atividades'!$B19),-('Gastos das Atividades'!Q$1&gt;='Gastos Gerais'!$D$4:$D$1003),-('Gastos das Atividades'!Q$1&lt;='Gastos Gerais'!$E$4:$E$1003),-('Gastos Gerais'!$C$4:$C$1003))</f>
        <v>0</v>
      </c>
      <c r="R19" s="152">
        <f>SUMPRODUCT(-('Gastos Gerais'!$F$4:$F$1003='Gastos das Atividades'!$B19),-('Gastos das Atividades'!R$1&gt;='Gastos Gerais'!$D$4:$D$1003),-('Gastos das Atividades'!R$1&lt;='Gastos Gerais'!$E$4:$E$1003),-('Gastos Gerais'!$C$4:$C$1003))</f>
        <v>0</v>
      </c>
      <c r="S19" s="152">
        <f>SUMPRODUCT(-('Gastos Gerais'!$F$4:$F$1003='Gastos das Atividades'!$B19),-('Gastos das Atividades'!S$1&gt;='Gastos Gerais'!$D$4:$D$1003),-('Gastos das Atividades'!S$1&lt;='Gastos Gerais'!$E$4:$E$1003),-('Gastos Gerais'!$C$4:$C$1003))</f>
        <v>0</v>
      </c>
      <c r="T19" s="152">
        <f>SUMPRODUCT(-('Gastos Gerais'!$F$4:$F$1003='Gastos das Atividades'!$B19),-('Gastos das Atividades'!T$1&gt;='Gastos Gerais'!$D$4:$D$1003),-('Gastos das Atividades'!T$1&lt;='Gastos Gerais'!$E$4:$E$1003),-('Gastos Gerais'!$C$4:$C$1003))</f>
        <v>0</v>
      </c>
      <c r="U19" s="152">
        <f>SUMPRODUCT(-('Gastos Gerais'!$F$4:$F$1003='Gastos das Atividades'!$B19),-('Gastos das Atividades'!U$1&gt;='Gastos Gerais'!$D$4:$D$1003),-('Gastos das Atividades'!U$1&lt;='Gastos Gerais'!$E$4:$E$1003),-('Gastos Gerais'!$C$4:$C$1003))</f>
        <v>0</v>
      </c>
      <c r="V19" s="152">
        <f>SUMPRODUCT(-('Gastos Gerais'!$F$4:$F$1003='Gastos das Atividades'!$B19),-('Gastos das Atividades'!V$1&gt;='Gastos Gerais'!$D$4:$D$1003),-('Gastos das Atividades'!V$1&lt;='Gastos Gerais'!$E$4:$E$1003),-('Gastos Gerais'!$C$4:$C$1003))</f>
        <v>0</v>
      </c>
      <c r="W19" s="152">
        <f>SUMPRODUCT(-('Gastos Gerais'!$F$4:$F$1003='Gastos das Atividades'!$B19),-('Gastos das Atividades'!W$1&gt;='Gastos Gerais'!$D$4:$D$1003),-('Gastos das Atividades'!W$1&lt;='Gastos Gerais'!$E$4:$E$1003),-('Gastos Gerais'!$C$4:$C$1003))</f>
        <v>0</v>
      </c>
      <c r="X19" s="152">
        <f>SUMPRODUCT(-('Gastos Gerais'!$F$4:$F$1003='Gastos das Atividades'!$B19),-('Gastos das Atividades'!X$1&gt;='Gastos Gerais'!$D$4:$D$1003),-('Gastos das Atividades'!X$1&lt;='Gastos Gerais'!$E$4:$E$1003),-('Gastos Gerais'!$C$4:$C$1003))</f>
        <v>0</v>
      </c>
      <c r="Y19" s="152">
        <f>SUMPRODUCT(-('Gastos Gerais'!$F$4:$F$1003='Gastos das Atividades'!$B19),-('Gastos das Atividades'!Y$1&gt;='Gastos Gerais'!$D$4:$D$1003),-('Gastos das Atividades'!Y$1&lt;='Gastos Gerais'!$E$4:$E$1003),-('Gastos Gerais'!$C$4:$C$1003))</f>
        <v>0</v>
      </c>
      <c r="Z19" s="152">
        <f>SUMPRODUCT(-('Gastos Gerais'!$F$4:$F$1003='Gastos das Atividades'!$B19),-('Gastos das Atividades'!Z$1&gt;='Gastos Gerais'!$D$4:$D$1003),-('Gastos das Atividades'!Z$1&lt;='Gastos Gerais'!$E$4:$E$1003),-('Gastos Gerais'!$C$4:$C$1003))</f>
        <v>0</v>
      </c>
      <c r="AA19" s="152">
        <f>SUMPRODUCT(-('Gastos Gerais'!$F$4:$F$1003='Gastos das Atividades'!$B19),-('Gastos das Atividades'!AA$1&gt;='Gastos Gerais'!$D$4:$D$1003),-('Gastos das Atividades'!AA$1&lt;='Gastos Gerais'!$E$4:$E$1003),-('Gastos Gerais'!$C$4:$C$1003))</f>
        <v>0</v>
      </c>
      <c r="AB19" s="152">
        <f>SUMPRODUCT(-('Gastos Gerais'!$F$4:$F$1003='Gastos das Atividades'!$B19),-('Gastos das Atividades'!AB$1&gt;='Gastos Gerais'!$D$4:$D$1003),-('Gastos das Atividades'!AB$1&lt;='Gastos Gerais'!$E$4:$E$1003),-('Gastos Gerais'!$C$4:$C$1003))</f>
        <v>0</v>
      </c>
      <c r="AC19" s="152">
        <f>SUMPRODUCT(-('Gastos Gerais'!$F$4:$F$1003='Gastos das Atividades'!$B19),-('Gastos das Atividades'!AC$1&gt;='Gastos Gerais'!$D$4:$D$1003),-('Gastos das Atividades'!AC$1&lt;='Gastos Gerais'!$E$4:$E$1003),-('Gastos Gerais'!$C$4:$C$1003))</f>
        <v>0</v>
      </c>
      <c r="AD19" s="152">
        <f>SUMPRODUCT(-('Gastos Gerais'!$F$4:$F$1003='Gastos das Atividades'!$B19),-('Gastos das Atividades'!AD$1&gt;='Gastos Gerais'!$D$4:$D$1003),-('Gastos das Atividades'!AD$1&lt;='Gastos Gerais'!$E$4:$E$1003),-('Gastos Gerais'!$C$4:$C$1003))</f>
        <v>0</v>
      </c>
      <c r="AE19" s="152">
        <f>SUMPRODUCT(-('Gastos Gerais'!$F$4:$F$1003='Gastos das Atividades'!$B19),-('Gastos das Atividades'!AE$1&gt;='Gastos Gerais'!$D$4:$D$1003),-('Gastos das Atividades'!AE$1&lt;='Gastos Gerais'!$E$4:$E$1003),-('Gastos Gerais'!$C$4:$C$1003))</f>
        <v>0</v>
      </c>
      <c r="AF19" s="152">
        <f>SUMPRODUCT(-('Gastos Gerais'!$F$4:$F$1003='Gastos das Atividades'!$B19),-('Gastos das Atividades'!AF$1&gt;='Gastos Gerais'!$D$4:$D$1003),-('Gastos das Atividades'!AF$1&lt;='Gastos Gerais'!$E$4:$E$1003),-('Gastos Gerais'!$C$4:$C$1003))</f>
        <v>0</v>
      </c>
      <c r="AG19" s="152">
        <f>SUMPRODUCT(-('Gastos Gerais'!$F$4:$F$1003='Gastos das Atividades'!$B19),-('Gastos das Atividades'!AG$1&gt;='Gastos Gerais'!$D$4:$D$1003),-('Gastos das Atividades'!AG$1&lt;='Gastos Gerais'!$E$4:$E$1003),-('Gastos Gerais'!$C$4:$C$1003))</f>
        <v>0</v>
      </c>
      <c r="AH19" s="152">
        <f>SUMPRODUCT(-('Gastos Gerais'!$F$4:$F$1003='Gastos das Atividades'!$B19),-('Gastos das Atividades'!AH$1&gt;='Gastos Gerais'!$D$4:$D$1003),-('Gastos das Atividades'!AH$1&lt;='Gastos Gerais'!$E$4:$E$1003),-('Gastos Gerais'!$C$4:$C$1003))</f>
        <v>0</v>
      </c>
      <c r="AI19" s="152">
        <f>SUMPRODUCT(-('Gastos Gerais'!$F$4:$F$1003='Gastos das Atividades'!$B19),-('Gastos das Atividades'!AI$1&gt;='Gastos Gerais'!$D$4:$D$1003),-('Gastos das Atividades'!AI$1&lt;='Gastos Gerais'!$E$4:$E$1003),-('Gastos Gerais'!$C$4:$C$1003))</f>
        <v>0</v>
      </c>
      <c r="AJ19" s="152">
        <f>SUMPRODUCT(-('Gastos Gerais'!$F$4:$F$1003='Gastos das Atividades'!$B19),-('Gastos das Atividades'!AJ$1&gt;='Gastos Gerais'!$D$4:$D$1003),-('Gastos das Atividades'!AJ$1&lt;='Gastos Gerais'!$E$4:$E$1003),-('Gastos Gerais'!$C$4:$C$1003))</f>
        <v>0</v>
      </c>
      <c r="AK19" s="152">
        <f>SUMPRODUCT(-('Gastos Gerais'!$F$4:$F$1003='Gastos das Atividades'!$B19),-('Gastos das Atividades'!AK$1&gt;='Gastos Gerais'!$D$4:$D$1003),-('Gastos das Atividades'!AK$1&lt;='Gastos Gerais'!$E$4:$E$1003),-('Gastos Gerais'!$C$4:$C$1003))</f>
        <v>0</v>
      </c>
      <c r="AL19" s="152">
        <f>SUMPRODUCT(-('Gastos Gerais'!$F$4:$F$1003='Gastos das Atividades'!$B19),-('Gastos das Atividades'!AL$1&gt;='Gastos Gerais'!$D$4:$D$1003),-('Gastos das Atividades'!AL$1&lt;='Gastos Gerais'!$E$4:$E$1003),-('Gastos Gerais'!$C$4:$C$1003))</f>
        <v>0</v>
      </c>
      <c r="AM19" s="326">
        <f t="shared" si="1"/>
        <v>0</v>
      </c>
      <c r="AN19" s="152">
        <f t="shared" si="2"/>
        <v>0</v>
      </c>
      <c r="AO19" s="152">
        <f t="shared" si="3"/>
        <v>0</v>
      </c>
      <c r="AP19" s="327">
        <f t="shared" si="4"/>
        <v>0</v>
      </c>
      <c r="AQ19" s="159">
        <f t="shared" si="0"/>
        <v>0</v>
      </c>
      <c r="AR19" s="159">
        <f t="shared" si="0"/>
        <v>0</v>
      </c>
      <c r="AS19" s="159">
        <f t="shared" si="0"/>
        <v>0</v>
      </c>
      <c r="AT19" s="328">
        <f t="shared" si="0"/>
        <v>0</v>
      </c>
    </row>
    <row r="20" spans="1:46" hidden="1">
      <c r="A20" s="329">
        <v>16</v>
      </c>
      <c r="B20" s="339"/>
      <c r="C20" s="152">
        <f>SUMPRODUCT(-('Gastos Gerais'!$F$4:$F$1003='Gastos das Atividades'!$B20),-('Gastos das Atividades'!C$1&gt;='Gastos Gerais'!$D$4:$D$1003),-('Gastos das Atividades'!C$1&lt;='Gastos Gerais'!$E$4:$E$1003),-('Gastos Gerais'!$C$4:$C$1003))</f>
        <v>0</v>
      </c>
      <c r="D20" s="152">
        <f>SUMPRODUCT(-('Gastos Gerais'!$F$4:$F$1003='Gastos das Atividades'!$B20),-('Gastos das Atividades'!D$1&gt;='Gastos Gerais'!$D$4:$D$1003),-('Gastos das Atividades'!D$1&lt;='Gastos Gerais'!$E$4:$E$1003),-('Gastos Gerais'!$C$4:$C$1003))</f>
        <v>0</v>
      </c>
      <c r="E20" s="152">
        <f>SUMPRODUCT(-('Gastos Gerais'!$F$4:$F$1003='Gastos das Atividades'!$B20),-('Gastos das Atividades'!E$1&gt;='Gastos Gerais'!$D$4:$D$1003),-('Gastos das Atividades'!E$1&lt;='Gastos Gerais'!$E$4:$E$1003),-('Gastos Gerais'!$C$4:$C$1003))</f>
        <v>0</v>
      </c>
      <c r="F20" s="152">
        <f>SUMPRODUCT(-('Gastos Gerais'!$F$4:$F$1003='Gastos das Atividades'!$B20),-('Gastos das Atividades'!F$1&gt;='Gastos Gerais'!$D$4:$D$1003),-('Gastos das Atividades'!F$1&lt;='Gastos Gerais'!$E$4:$E$1003),-('Gastos Gerais'!$C$4:$C$1003))</f>
        <v>0</v>
      </c>
      <c r="G20" s="152">
        <f>SUMPRODUCT(-('Gastos Gerais'!$F$4:$F$1003='Gastos das Atividades'!$B20),-('Gastos das Atividades'!G$1&gt;='Gastos Gerais'!$D$4:$D$1003),-('Gastos das Atividades'!G$1&lt;='Gastos Gerais'!$E$4:$E$1003),-('Gastos Gerais'!$C$4:$C$1003))</f>
        <v>0</v>
      </c>
      <c r="H20" s="152">
        <f>SUMPRODUCT(-('Gastos Gerais'!$F$4:$F$1003='Gastos das Atividades'!$B20),-('Gastos das Atividades'!H$1&gt;='Gastos Gerais'!$D$4:$D$1003),-('Gastos das Atividades'!H$1&lt;='Gastos Gerais'!$E$4:$E$1003),-('Gastos Gerais'!$C$4:$C$1003))</f>
        <v>0</v>
      </c>
      <c r="I20" s="152">
        <f>SUMPRODUCT(-('Gastos Gerais'!$F$4:$F$1003='Gastos das Atividades'!$B20),-('Gastos das Atividades'!I$1&gt;='Gastos Gerais'!$D$4:$D$1003),-('Gastos das Atividades'!I$1&lt;='Gastos Gerais'!$E$4:$E$1003),-('Gastos Gerais'!$C$4:$C$1003))</f>
        <v>0</v>
      </c>
      <c r="J20" s="152">
        <f>SUMPRODUCT(-('Gastos Gerais'!$F$4:$F$1003='Gastos das Atividades'!$B20),-('Gastos das Atividades'!J$1&gt;='Gastos Gerais'!$D$4:$D$1003),-('Gastos das Atividades'!J$1&lt;='Gastos Gerais'!$E$4:$E$1003),-('Gastos Gerais'!$C$4:$C$1003))</f>
        <v>0</v>
      </c>
      <c r="K20" s="152">
        <f>SUMPRODUCT(-('Gastos Gerais'!$F$4:$F$1003='Gastos das Atividades'!$B20),-('Gastos das Atividades'!K$1&gt;='Gastos Gerais'!$D$4:$D$1003),-('Gastos das Atividades'!K$1&lt;='Gastos Gerais'!$E$4:$E$1003),-('Gastos Gerais'!$C$4:$C$1003))</f>
        <v>0</v>
      </c>
      <c r="L20" s="152">
        <f>SUMPRODUCT(-('Gastos Gerais'!$F$4:$F$1003='Gastos das Atividades'!$B20),-('Gastos das Atividades'!L$1&gt;='Gastos Gerais'!$D$4:$D$1003),-('Gastos das Atividades'!L$1&lt;='Gastos Gerais'!$E$4:$E$1003),-('Gastos Gerais'!$C$4:$C$1003))</f>
        <v>0</v>
      </c>
      <c r="M20" s="152">
        <f>SUMPRODUCT(-('Gastos Gerais'!$F$4:$F$1003='Gastos das Atividades'!$B20),-('Gastos das Atividades'!M$1&gt;='Gastos Gerais'!$D$4:$D$1003),-('Gastos das Atividades'!M$1&lt;='Gastos Gerais'!$E$4:$E$1003),-('Gastos Gerais'!$C$4:$C$1003))</f>
        <v>0</v>
      </c>
      <c r="N20" s="152">
        <f>SUMPRODUCT(-('Gastos Gerais'!$F$4:$F$1003='Gastos das Atividades'!$B20),-('Gastos das Atividades'!N$1&gt;='Gastos Gerais'!$D$4:$D$1003),-('Gastos das Atividades'!N$1&lt;='Gastos Gerais'!$E$4:$E$1003),-('Gastos Gerais'!$C$4:$C$1003))</f>
        <v>0</v>
      </c>
      <c r="O20" s="152">
        <f>SUMPRODUCT(-('Gastos Gerais'!$F$4:$F$1003='Gastos das Atividades'!$B20),-('Gastos das Atividades'!O$1&gt;='Gastos Gerais'!$D$4:$D$1003),-('Gastos das Atividades'!O$1&lt;='Gastos Gerais'!$E$4:$E$1003),-('Gastos Gerais'!$C$4:$C$1003))</f>
        <v>0</v>
      </c>
      <c r="P20" s="152">
        <f>SUMPRODUCT(-('Gastos Gerais'!$F$4:$F$1003='Gastos das Atividades'!$B20),-('Gastos das Atividades'!P$1&gt;='Gastos Gerais'!$D$4:$D$1003),-('Gastos das Atividades'!P$1&lt;='Gastos Gerais'!$E$4:$E$1003),-('Gastos Gerais'!$C$4:$C$1003))</f>
        <v>0</v>
      </c>
      <c r="Q20" s="152">
        <f>SUMPRODUCT(-('Gastos Gerais'!$F$4:$F$1003='Gastos das Atividades'!$B20),-('Gastos das Atividades'!Q$1&gt;='Gastos Gerais'!$D$4:$D$1003),-('Gastos das Atividades'!Q$1&lt;='Gastos Gerais'!$E$4:$E$1003),-('Gastos Gerais'!$C$4:$C$1003))</f>
        <v>0</v>
      </c>
      <c r="R20" s="152">
        <f>SUMPRODUCT(-('Gastos Gerais'!$F$4:$F$1003='Gastos das Atividades'!$B20),-('Gastos das Atividades'!R$1&gt;='Gastos Gerais'!$D$4:$D$1003),-('Gastos das Atividades'!R$1&lt;='Gastos Gerais'!$E$4:$E$1003),-('Gastos Gerais'!$C$4:$C$1003))</f>
        <v>0</v>
      </c>
      <c r="S20" s="152">
        <f>SUMPRODUCT(-('Gastos Gerais'!$F$4:$F$1003='Gastos das Atividades'!$B20),-('Gastos das Atividades'!S$1&gt;='Gastos Gerais'!$D$4:$D$1003),-('Gastos das Atividades'!S$1&lt;='Gastos Gerais'!$E$4:$E$1003),-('Gastos Gerais'!$C$4:$C$1003))</f>
        <v>0</v>
      </c>
      <c r="T20" s="152">
        <f>SUMPRODUCT(-('Gastos Gerais'!$F$4:$F$1003='Gastos das Atividades'!$B20),-('Gastos das Atividades'!T$1&gt;='Gastos Gerais'!$D$4:$D$1003),-('Gastos das Atividades'!T$1&lt;='Gastos Gerais'!$E$4:$E$1003),-('Gastos Gerais'!$C$4:$C$1003))</f>
        <v>0</v>
      </c>
      <c r="U20" s="152">
        <f>SUMPRODUCT(-('Gastos Gerais'!$F$4:$F$1003='Gastos das Atividades'!$B20),-('Gastos das Atividades'!U$1&gt;='Gastos Gerais'!$D$4:$D$1003),-('Gastos das Atividades'!U$1&lt;='Gastos Gerais'!$E$4:$E$1003),-('Gastos Gerais'!$C$4:$C$1003))</f>
        <v>0</v>
      </c>
      <c r="V20" s="152">
        <f>SUMPRODUCT(-('Gastos Gerais'!$F$4:$F$1003='Gastos das Atividades'!$B20),-('Gastos das Atividades'!V$1&gt;='Gastos Gerais'!$D$4:$D$1003),-('Gastos das Atividades'!V$1&lt;='Gastos Gerais'!$E$4:$E$1003),-('Gastos Gerais'!$C$4:$C$1003))</f>
        <v>0</v>
      </c>
      <c r="W20" s="152">
        <f>SUMPRODUCT(-('Gastos Gerais'!$F$4:$F$1003='Gastos das Atividades'!$B20),-('Gastos das Atividades'!W$1&gt;='Gastos Gerais'!$D$4:$D$1003),-('Gastos das Atividades'!W$1&lt;='Gastos Gerais'!$E$4:$E$1003),-('Gastos Gerais'!$C$4:$C$1003))</f>
        <v>0</v>
      </c>
      <c r="X20" s="152">
        <f>SUMPRODUCT(-('Gastos Gerais'!$F$4:$F$1003='Gastos das Atividades'!$B20),-('Gastos das Atividades'!X$1&gt;='Gastos Gerais'!$D$4:$D$1003),-('Gastos das Atividades'!X$1&lt;='Gastos Gerais'!$E$4:$E$1003),-('Gastos Gerais'!$C$4:$C$1003))</f>
        <v>0</v>
      </c>
      <c r="Y20" s="152">
        <f>SUMPRODUCT(-('Gastos Gerais'!$F$4:$F$1003='Gastos das Atividades'!$B20),-('Gastos das Atividades'!Y$1&gt;='Gastos Gerais'!$D$4:$D$1003),-('Gastos das Atividades'!Y$1&lt;='Gastos Gerais'!$E$4:$E$1003),-('Gastos Gerais'!$C$4:$C$1003))</f>
        <v>0</v>
      </c>
      <c r="Z20" s="152">
        <f>SUMPRODUCT(-('Gastos Gerais'!$F$4:$F$1003='Gastos das Atividades'!$B20),-('Gastos das Atividades'!Z$1&gt;='Gastos Gerais'!$D$4:$D$1003),-('Gastos das Atividades'!Z$1&lt;='Gastos Gerais'!$E$4:$E$1003),-('Gastos Gerais'!$C$4:$C$1003))</f>
        <v>0</v>
      </c>
      <c r="AA20" s="152">
        <f>SUMPRODUCT(-('Gastos Gerais'!$F$4:$F$1003='Gastos das Atividades'!$B20),-('Gastos das Atividades'!AA$1&gt;='Gastos Gerais'!$D$4:$D$1003),-('Gastos das Atividades'!AA$1&lt;='Gastos Gerais'!$E$4:$E$1003),-('Gastos Gerais'!$C$4:$C$1003))</f>
        <v>0</v>
      </c>
      <c r="AB20" s="152">
        <f>SUMPRODUCT(-('Gastos Gerais'!$F$4:$F$1003='Gastos das Atividades'!$B20),-('Gastos das Atividades'!AB$1&gt;='Gastos Gerais'!$D$4:$D$1003),-('Gastos das Atividades'!AB$1&lt;='Gastos Gerais'!$E$4:$E$1003),-('Gastos Gerais'!$C$4:$C$1003))</f>
        <v>0</v>
      </c>
      <c r="AC20" s="152">
        <f>SUMPRODUCT(-('Gastos Gerais'!$F$4:$F$1003='Gastos das Atividades'!$B20),-('Gastos das Atividades'!AC$1&gt;='Gastos Gerais'!$D$4:$D$1003),-('Gastos das Atividades'!AC$1&lt;='Gastos Gerais'!$E$4:$E$1003),-('Gastos Gerais'!$C$4:$C$1003))</f>
        <v>0</v>
      </c>
      <c r="AD20" s="152">
        <f>SUMPRODUCT(-('Gastos Gerais'!$F$4:$F$1003='Gastos das Atividades'!$B20),-('Gastos das Atividades'!AD$1&gt;='Gastos Gerais'!$D$4:$D$1003),-('Gastos das Atividades'!AD$1&lt;='Gastos Gerais'!$E$4:$E$1003),-('Gastos Gerais'!$C$4:$C$1003))</f>
        <v>0</v>
      </c>
      <c r="AE20" s="152">
        <f>SUMPRODUCT(-('Gastos Gerais'!$F$4:$F$1003='Gastos das Atividades'!$B20),-('Gastos das Atividades'!AE$1&gt;='Gastos Gerais'!$D$4:$D$1003),-('Gastos das Atividades'!AE$1&lt;='Gastos Gerais'!$E$4:$E$1003),-('Gastos Gerais'!$C$4:$C$1003))</f>
        <v>0</v>
      </c>
      <c r="AF20" s="152">
        <f>SUMPRODUCT(-('Gastos Gerais'!$F$4:$F$1003='Gastos das Atividades'!$B20),-('Gastos das Atividades'!AF$1&gt;='Gastos Gerais'!$D$4:$D$1003),-('Gastos das Atividades'!AF$1&lt;='Gastos Gerais'!$E$4:$E$1003),-('Gastos Gerais'!$C$4:$C$1003))</f>
        <v>0</v>
      </c>
      <c r="AG20" s="152">
        <f>SUMPRODUCT(-('Gastos Gerais'!$F$4:$F$1003='Gastos das Atividades'!$B20),-('Gastos das Atividades'!AG$1&gt;='Gastos Gerais'!$D$4:$D$1003),-('Gastos das Atividades'!AG$1&lt;='Gastos Gerais'!$E$4:$E$1003),-('Gastos Gerais'!$C$4:$C$1003))</f>
        <v>0</v>
      </c>
      <c r="AH20" s="152">
        <f>SUMPRODUCT(-('Gastos Gerais'!$F$4:$F$1003='Gastos das Atividades'!$B20),-('Gastos das Atividades'!AH$1&gt;='Gastos Gerais'!$D$4:$D$1003),-('Gastos das Atividades'!AH$1&lt;='Gastos Gerais'!$E$4:$E$1003),-('Gastos Gerais'!$C$4:$C$1003))</f>
        <v>0</v>
      </c>
      <c r="AI20" s="152">
        <f>SUMPRODUCT(-('Gastos Gerais'!$F$4:$F$1003='Gastos das Atividades'!$B20),-('Gastos das Atividades'!AI$1&gt;='Gastos Gerais'!$D$4:$D$1003),-('Gastos das Atividades'!AI$1&lt;='Gastos Gerais'!$E$4:$E$1003),-('Gastos Gerais'!$C$4:$C$1003))</f>
        <v>0</v>
      </c>
      <c r="AJ20" s="152">
        <f>SUMPRODUCT(-('Gastos Gerais'!$F$4:$F$1003='Gastos das Atividades'!$B20),-('Gastos das Atividades'!AJ$1&gt;='Gastos Gerais'!$D$4:$D$1003),-('Gastos das Atividades'!AJ$1&lt;='Gastos Gerais'!$E$4:$E$1003),-('Gastos Gerais'!$C$4:$C$1003))</f>
        <v>0</v>
      </c>
      <c r="AK20" s="152">
        <f>SUMPRODUCT(-('Gastos Gerais'!$F$4:$F$1003='Gastos das Atividades'!$B20),-('Gastos das Atividades'!AK$1&gt;='Gastos Gerais'!$D$4:$D$1003),-('Gastos das Atividades'!AK$1&lt;='Gastos Gerais'!$E$4:$E$1003),-('Gastos Gerais'!$C$4:$C$1003))</f>
        <v>0</v>
      </c>
      <c r="AL20" s="152">
        <f>SUMPRODUCT(-('Gastos Gerais'!$F$4:$F$1003='Gastos das Atividades'!$B20),-('Gastos das Atividades'!AL$1&gt;='Gastos Gerais'!$D$4:$D$1003),-('Gastos das Atividades'!AL$1&lt;='Gastos Gerais'!$E$4:$E$1003),-('Gastos Gerais'!$C$4:$C$1003))</f>
        <v>0</v>
      </c>
      <c r="AM20" s="326">
        <f t="shared" si="1"/>
        <v>0</v>
      </c>
      <c r="AN20" s="152">
        <f t="shared" si="2"/>
        <v>0</v>
      </c>
      <c r="AO20" s="152">
        <f t="shared" si="3"/>
        <v>0</v>
      </c>
      <c r="AP20" s="327">
        <f t="shared" si="4"/>
        <v>0</v>
      </c>
      <c r="AQ20" s="159">
        <f t="shared" si="0"/>
        <v>0</v>
      </c>
      <c r="AR20" s="159">
        <f t="shared" si="0"/>
        <v>0</v>
      </c>
      <c r="AS20" s="159">
        <f t="shared" si="0"/>
        <v>0</v>
      </c>
      <c r="AT20" s="328">
        <f t="shared" si="0"/>
        <v>0</v>
      </c>
    </row>
    <row r="21" spans="1:46" hidden="1">
      <c r="A21" s="329">
        <v>17</v>
      </c>
      <c r="B21" s="338"/>
      <c r="C21" s="152">
        <f>SUMPRODUCT(-('Gastos Gerais'!$F$4:$F$1003='Gastos das Atividades'!$B21),-('Gastos das Atividades'!C$1&gt;='Gastos Gerais'!$D$4:$D$1003),-('Gastos das Atividades'!C$1&lt;='Gastos Gerais'!$E$4:$E$1003),-('Gastos Gerais'!$C$4:$C$1003))</f>
        <v>0</v>
      </c>
      <c r="D21" s="152">
        <f>SUMPRODUCT(-('Gastos Gerais'!$F$4:$F$1003='Gastos das Atividades'!$B21),-('Gastos das Atividades'!D$1&gt;='Gastos Gerais'!$D$4:$D$1003),-('Gastos das Atividades'!D$1&lt;='Gastos Gerais'!$E$4:$E$1003),-('Gastos Gerais'!$C$4:$C$1003))</f>
        <v>0</v>
      </c>
      <c r="E21" s="152">
        <f>SUMPRODUCT(-('Gastos Gerais'!$F$4:$F$1003='Gastos das Atividades'!$B21),-('Gastos das Atividades'!E$1&gt;='Gastos Gerais'!$D$4:$D$1003),-('Gastos das Atividades'!E$1&lt;='Gastos Gerais'!$E$4:$E$1003),-('Gastos Gerais'!$C$4:$C$1003))</f>
        <v>0</v>
      </c>
      <c r="F21" s="152">
        <f>SUMPRODUCT(-('Gastos Gerais'!$F$4:$F$1003='Gastos das Atividades'!$B21),-('Gastos das Atividades'!F$1&gt;='Gastos Gerais'!$D$4:$D$1003),-('Gastos das Atividades'!F$1&lt;='Gastos Gerais'!$E$4:$E$1003),-('Gastos Gerais'!$C$4:$C$1003))</f>
        <v>0</v>
      </c>
      <c r="G21" s="152">
        <f>SUMPRODUCT(-('Gastos Gerais'!$F$4:$F$1003='Gastos das Atividades'!$B21),-('Gastos das Atividades'!G$1&gt;='Gastos Gerais'!$D$4:$D$1003),-('Gastos das Atividades'!G$1&lt;='Gastos Gerais'!$E$4:$E$1003),-('Gastos Gerais'!$C$4:$C$1003))</f>
        <v>0</v>
      </c>
      <c r="H21" s="152">
        <f>SUMPRODUCT(-('Gastos Gerais'!$F$4:$F$1003='Gastos das Atividades'!$B21),-('Gastos das Atividades'!H$1&gt;='Gastos Gerais'!$D$4:$D$1003),-('Gastos das Atividades'!H$1&lt;='Gastos Gerais'!$E$4:$E$1003),-('Gastos Gerais'!$C$4:$C$1003))</f>
        <v>0</v>
      </c>
      <c r="I21" s="152">
        <f>SUMPRODUCT(-('Gastos Gerais'!$F$4:$F$1003='Gastos das Atividades'!$B21),-('Gastos das Atividades'!I$1&gt;='Gastos Gerais'!$D$4:$D$1003),-('Gastos das Atividades'!I$1&lt;='Gastos Gerais'!$E$4:$E$1003),-('Gastos Gerais'!$C$4:$C$1003))</f>
        <v>0</v>
      </c>
      <c r="J21" s="152">
        <f>SUMPRODUCT(-('Gastos Gerais'!$F$4:$F$1003='Gastos das Atividades'!$B21),-('Gastos das Atividades'!J$1&gt;='Gastos Gerais'!$D$4:$D$1003),-('Gastos das Atividades'!J$1&lt;='Gastos Gerais'!$E$4:$E$1003),-('Gastos Gerais'!$C$4:$C$1003))</f>
        <v>0</v>
      </c>
      <c r="K21" s="152">
        <f>SUMPRODUCT(-('Gastos Gerais'!$F$4:$F$1003='Gastos das Atividades'!$B21),-('Gastos das Atividades'!K$1&gt;='Gastos Gerais'!$D$4:$D$1003),-('Gastos das Atividades'!K$1&lt;='Gastos Gerais'!$E$4:$E$1003),-('Gastos Gerais'!$C$4:$C$1003))</f>
        <v>0</v>
      </c>
      <c r="L21" s="152">
        <f>SUMPRODUCT(-('Gastos Gerais'!$F$4:$F$1003='Gastos das Atividades'!$B21),-('Gastos das Atividades'!L$1&gt;='Gastos Gerais'!$D$4:$D$1003),-('Gastos das Atividades'!L$1&lt;='Gastos Gerais'!$E$4:$E$1003),-('Gastos Gerais'!$C$4:$C$1003))</f>
        <v>0</v>
      </c>
      <c r="M21" s="152">
        <f>SUMPRODUCT(-('Gastos Gerais'!$F$4:$F$1003='Gastos das Atividades'!$B21),-('Gastos das Atividades'!M$1&gt;='Gastos Gerais'!$D$4:$D$1003),-('Gastos das Atividades'!M$1&lt;='Gastos Gerais'!$E$4:$E$1003),-('Gastos Gerais'!$C$4:$C$1003))</f>
        <v>0</v>
      </c>
      <c r="N21" s="152">
        <f>SUMPRODUCT(-('Gastos Gerais'!$F$4:$F$1003='Gastos das Atividades'!$B21),-('Gastos das Atividades'!N$1&gt;='Gastos Gerais'!$D$4:$D$1003),-('Gastos das Atividades'!N$1&lt;='Gastos Gerais'!$E$4:$E$1003),-('Gastos Gerais'!$C$4:$C$1003))</f>
        <v>0</v>
      </c>
      <c r="O21" s="152">
        <f>SUMPRODUCT(-('Gastos Gerais'!$F$4:$F$1003='Gastos das Atividades'!$B21),-('Gastos das Atividades'!O$1&gt;='Gastos Gerais'!$D$4:$D$1003),-('Gastos das Atividades'!O$1&lt;='Gastos Gerais'!$E$4:$E$1003),-('Gastos Gerais'!$C$4:$C$1003))</f>
        <v>0</v>
      </c>
      <c r="P21" s="152">
        <f>SUMPRODUCT(-('Gastos Gerais'!$F$4:$F$1003='Gastos das Atividades'!$B21),-('Gastos das Atividades'!P$1&gt;='Gastos Gerais'!$D$4:$D$1003),-('Gastos das Atividades'!P$1&lt;='Gastos Gerais'!$E$4:$E$1003),-('Gastos Gerais'!$C$4:$C$1003))</f>
        <v>0</v>
      </c>
      <c r="Q21" s="152">
        <f>SUMPRODUCT(-('Gastos Gerais'!$F$4:$F$1003='Gastos das Atividades'!$B21),-('Gastos das Atividades'!Q$1&gt;='Gastos Gerais'!$D$4:$D$1003),-('Gastos das Atividades'!Q$1&lt;='Gastos Gerais'!$E$4:$E$1003),-('Gastos Gerais'!$C$4:$C$1003))</f>
        <v>0</v>
      </c>
      <c r="R21" s="152">
        <f>SUMPRODUCT(-('Gastos Gerais'!$F$4:$F$1003='Gastos das Atividades'!$B21),-('Gastos das Atividades'!R$1&gt;='Gastos Gerais'!$D$4:$D$1003),-('Gastos das Atividades'!R$1&lt;='Gastos Gerais'!$E$4:$E$1003),-('Gastos Gerais'!$C$4:$C$1003))</f>
        <v>0</v>
      </c>
      <c r="S21" s="152">
        <f>SUMPRODUCT(-('Gastos Gerais'!$F$4:$F$1003='Gastos das Atividades'!$B21),-('Gastos das Atividades'!S$1&gt;='Gastos Gerais'!$D$4:$D$1003),-('Gastos das Atividades'!S$1&lt;='Gastos Gerais'!$E$4:$E$1003),-('Gastos Gerais'!$C$4:$C$1003))</f>
        <v>0</v>
      </c>
      <c r="T21" s="152">
        <f>SUMPRODUCT(-('Gastos Gerais'!$F$4:$F$1003='Gastos das Atividades'!$B21),-('Gastos das Atividades'!T$1&gt;='Gastos Gerais'!$D$4:$D$1003),-('Gastos das Atividades'!T$1&lt;='Gastos Gerais'!$E$4:$E$1003),-('Gastos Gerais'!$C$4:$C$1003))</f>
        <v>0</v>
      </c>
      <c r="U21" s="152">
        <f>SUMPRODUCT(-('Gastos Gerais'!$F$4:$F$1003='Gastos das Atividades'!$B21),-('Gastos das Atividades'!U$1&gt;='Gastos Gerais'!$D$4:$D$1003),-('Gastos das Atividades'!U$1&lt;='Gastos Gerais'!$E$4:$E$1003),-('Gastos Gerais'!$C$4:$C$1003))</f>
        <v>0</v>
      </c>
      <c r="V21" s="152">
        <f>SUMPRODUCT(-('Gastos Gerais'!$F$4:$F$1003='Gastos das Atividades'!$B21),-('Gastos das Atividades'!V$1&gt;='Gastos Gerais'!$D$4:$D$1003),-('Gastos das Atividades'!V$1&lt;='Gastos Gerais'!$E$4:$E$1003),-('Gastos Gerais'!$C$4:$C$1003))</f>
        <v>0</v>
      </c>
      <c r="W21" s="152">
        <f>SUMPRODUCT(-('Gastos Gerais'!$F$4:$F$1003='Gastos das Atividades'!$B21),-('Gastos das Atividades'!W$1&gt;='Gastos Gerais'!$D$4:$D$1003),-('Gastos das Atividades'!W$1&lt;='Gastos Gerais'!$E$4:$E$1003),-('Gastos Gerais'!$C$4:$C$1003))</f>
        <v>0</v>
      </c>
      <c r="X21" s="152">
        <f>SUMPRODUCT(-('Gastos Gerais'!$F$4:$F$1003='Gastos das Atividades'!$B21),-('Gastos das Atividades'!X$1&gt;='Gastos Gerais'!$D$4:$D$1003),-('Gastos das Atividades'!X$1&lt;='Gastos Gerais'!$E$4:$E$1003),-('Gastos Gerais'!$C$4:$C$1003))</f>
        <v>0</v>
      </c>
      <c r="Y21" s="152">
        <f>SUMPRODUCT(-('Gastos Gerais'!$F$4:$F$1003='Gastos das Atividades'!$B21),-('Gastos das Atividades'!Y$1&gt;='Gastos Gerais'!$D$4:$D$1003),-('Gastos das Atividades'!Y$1&lt;='Gastos Gerais'!$E$4:$E$1003),-('Gastos Gerais'!$C$4:$C$1003))</f>
        <v>0</v>
      </c>
      <c r="Z21" s="152">
        <f>SUMPRODUCT(-('Gastos Gerais'!$F$4:$F$1003='Gastos das Atividades'!$B21),-('Gastos das Atividades'!Z$1&gt;='Gastos Gerais'!$D$4:$D$1003),-('Gastos das Atividades'!Z$1&lt;='Gastos Gerais'!$E$4:$E$1003),-('Gastos Gerais'!$C$4:$C$1003))</f>
        <v>0</v>
      </c>
      <c r="AA21" s="152">
        <f>SUMPRODUCT(-('Gastos Gerais'!$F$4:$F$1003='Gastos das Atividades'!$B21),-('Gastos das Atividades'!AA$1&gt;='Gastos Gerais'!$D$4:$D$1003),-('Gastos das Atividades'!AA$1&lt;='Gastos Gerais'!$E$4:$E$1003),-('Gastos Gerais'!$C$4:$C$1003))</f>
        <v>0</v>
      </c>
      <c r="AB21" s="152">
        <f>SUMPRODUCT(-('Gastos Gerais'!$F$4:$F$1003='Gastos das Atividades'!$B21),-('Gastos das Atividades'!AB$1&gt;='Gastos Gerais'!$D$4:$D$1003),-('Gastos das Atividades'!AB$1&lt;='Gastos Gerais'!$E$4:$E$1003),-('Gastos Gerais'!$C$4:$C$1003))</f>
        <v>0</v>
      </c>
      <c r="AC21" s="152">
        <f>SUMPRODUCT(-('Gastos Gerais'!$F$4:$F$1003='Gastos das Atividades'!$B21),-('Gastos das Atividades'!AC$1&gt;='Gastos Gerais'!$D$4:$D$1003),-('Gastos das Atividades'!AC$1&lt;='Gastos Gerais'!$E$4:$E$1003),-('Gastos Gerais'!$C$4:$C$1003))</f>
        <v>0</v>
      </c>
      <c r="AD21" s="152">
        <f>SUMPRODUCT(-('Gastos Gerais'!$F$4:$F$1003='Gastos das Atividades'!$B21),-('Gastos das Atividades'!AD$1&gt;='Gastos Gerais'!$D$4:$D$1003),-('Gastos das Atividades'!AD$1&lt;='Gastos Gerais'!$E$4:$E$1003),-('Gastos Gerais'!$C$4:$C$1003))</f>
        <v>0</v>
      </c>
      <c r="AE21" s="152">
        <f>SUMPRODUCT(-('Gastos Gerais'!$F$4:$F$1003='Gastos das Atividades'!$B21),-('Gastos das Atividades'!AE$1&gt;='Gastos Gerais'!$D$4:$D$1003),-('Gastos das Atividades'!AE$1&lt;='Gastos Gerais'!$E$4:$E$1003),-('Gastos Gerais'!$C$4:$C$1003))</f>
        <v>0</v>
      </c>
      <c r="AF21" s="152">
        <f>SUMPRODUCT(-('Gastos Gerais'!$F$4:$F$1003='Gastos das Atividades'!$B21),-('Gastos das Atividades'!AF$1&gt;='Gastos Gerais'!$D$4:$D$1003),-('Gastos das Atividades'!AF$1&lt;='Gastos Gerais'!$E$4:$E$1003),-('Gastos Gerais'!$C$4:$C$1003))</f>
        <v>0</v>
      </c>
      <c r="AG21" s="152">
        <f>SUMPRODUCT(-('Gastos Gerais'!$F$4:$F$1003='Gastos das Atividades'!$B21),-('Gastos das Atividades'!AG$1&gt;='Gastos Gerais'!$D$4:$D$1003),-('Gastos das Atividades'!AG$1&lt;='Gastos Gerais'!$E$4:$E$1003),-('Gastos Gerais'!$C$4:$C$1003))</f>
        <v>0</v>
      </c>
      <c r="AH21" s="152">
        <f>SUMPRODUCT(-('Gastos Gerais'!$F$4:$F$1003='Gastos das Atividades'!$B21),-('Gastos das Atividades'!AH$1&gt;='Gastos Gerais'!$D$4:$D$1003),-('Gastos das Atividades'!AH$1&lt;='Gastos Gerais'!$E$4:$E$1003),-('Gastos Gerais'!$C$4:$C$1003))</f>
        <v>0</v>
      </c>
      <c r="AI21" s="152">
        <f>SUMPRODUCT(-('Gastos Gerais'!$F$4:$F$1003='Gastos das Atividades'!$B21),-('Gastos das Atividades'!AI$1&gt;='Gastos Gerais'!$D$4:$D$1003),-('Gastos das Atividades'!AI$1&lt;='Gastos Gerais'!$E$4:$E$1003),-('Gastos Gerais'!$C$4:$C$1003))</f>
        <v>0</v>
      </c>
      <c r="AJ21" s="152">
        <f>SUMPRODUCT(-('Gastos Gerais'!$F$4:$F$1003='Gastos das Atividades'!$B21),-('Gastos das Atividades'!AJ$1&gt;='Gastos Gerais'!$D$4:$D$1003),-('Gastos das Atividades'!AJ$1&lt;='Gastos Gerais'!$E$4:$E$1003),-('Gastos Gerais'!$C$4:$C$1003))</f>
        <v>0</v>
      </c>
      <c r="AK21" s="152">
        <f>SUMPRODUCT(-('Gastos Gerais'!$F$4:$F$1003='Gastos das Atividades'!$B21),-('Gastos das Atividades'!AK$1&gt;='Gastos Gerais'!$D$4:$D$1003),-('Gastos das Atividades'!AK$1&lt;='Gastos Gerais'!$E$4:$E$1003),-('Gastos Gerais'!$C$4:$C$1003))</f>
        <v>0</v>
      </c>
      <c r="AL21" s="152">
        <f>SUMPRODUCT(-('Gastos Gerais'!$F$4:$F$1003='Gastos das Atividades'!$B21),-('Gastos das Atividades'!AL$1&gt;='Gastos Gerais'!$D$4:$D$1003),-('Gastos das Atividades'!AL$1&lt;='Gastos Gerais'!$E$4:$E$1003),-('Gastos Gerais'!$C$4:$C$1003))</f>
        <v>0</v>
      </c>
      <c r="AM21" s="326">
        <f t="shared" si="1"/>
        <v>0</v>
      </c>
      <c r="AN21" s="152">
        <f t="shared" si="2"/>
        <v>0</v>
      </c>
      <c r="AO21" s="152">
        <f t="shared" si="3"/>
        <v>0</v>
      </c>
      <c r="AP21" s="327">
        <f t="shared" si="4"/>
        <v>0</v>
      </c>
      <c r="AQ21" s="159">
        <f t="shared" ref="AQ21:AT34" si="5">IF($AP$35=0,0,AM21/$AP$35)</f>
        <v>0</v>
      </c>
      <c r="AR21" s="159">
        <f t="shared" si="5"/>
        <v>0</v>
      </c>
      <c r="AS21" s="159">
        <f t="shared" si="5"/>
        <v>0</v>
      </c>
      <c r="AT21" s="328">
        <f t="shared" si="5"/>
        <v>0</v>
      </c>
    </row>
    <row r="22" spans="1:46" hidden="1">
      <c r="A22" s="329">
        <v>18</v>
      </c>
      <c r="B22" s="339"/>
      <c r="C22" s="152">
        <f>SUMPRODUCT(-('Gastos Gerais'!$F$4:$F$1003='Gastos das Atividades'!$B22),-('Gastos das Atividades'!C$1&gt;='Gastos Gerais'!$D$4:$D$1003),-('Gastos das Atividades'!C$1&lt;='Gastos Gerais'!$E$4:$E$1003),-('Gastos Gerais'!$C$4:$C$1003))</f>
        <v>0</v>
      </c>
      <c r="D22" s="152">
        <f>SUMPRODUCT(-('Gastos Gerais'!$F$4:$F$1003='Gastos das Atividades'!$B22),-('Gastos das Atividades'!D$1&gt;='Gastos Gerais'!$D$4:$D$1003),-('Gastos das Atividades'!D$1&lt;='Gastos Gerais'!$E$4:$E$1003),-('Gastos Gerais'!$C$4:$C$1003))</f>
        <v>0</v>
      </c>
      <c r="E22" s="152">
        <f>SUMPRODUCT(-('Gastos Gerais'!$F$4:$F$1003='Gastos das Atividades'!$B22),-('Gastos das Atividades'!E$1&gt;='Gastos Gerais'!$D$4:$D$1003),-('Gastos das Atividades'!E$1&lt;='Gastos Gerais'!$E$4:$E$1003),-('Gastos Gerais'!$C$4:$C$1003))</f>
        <v>0</v>
      </c>
      <c r="F22" s="152">
        <f>SUMPRODUCT(-('Gastos Gerais'!$F$4:$F$1003='Gastos das Atividades'!$B22),-('Gastos das Atividades'!F$1&gt;='Gastos Gerais'!$D$4:$D$1003),-('Gastos das Atividades'!F$1&lt;='Gastos Gerais'!$E$4:$E$1003),-('Gastos Gerais'!$C$4:$C$1003))</f>
        <v>0</v>
      </c>
      <c r="G22" s="152">
        <f>SUMPRODUCT(-('Gastos Gerais'!$F$4:$F$1003='Gastos das Atividades'!$B22),-('Gastos das Atividades'!G$1&gt;='Gastos Gerais'!$D$4:$D$1003),-('Gastos das Atividades'!G$1&lt;='Gastos Gerais'!$E$4:$E$1003),-('Gastos Gerais'!$C$4:$C$1003))</f>
        <v>0</v>
      </c>
      <c r="H22" s="152">
        <f>SUMPRODUCT(-('Gastos Gerais'!$F$4:$F$1003='Gastos das Atividades'!$B22),-('Gastos das Atividades'!H$1&gt;='Gastos Gerais'!$D$4:$D$1003),-('Gastos das Atividades'!H$1&lt;='Gastos Gerais'!$E$4:$E$1003),-('Gastos Gerais'!$C$4:$C$1003))</f>
        <v>0</v>
      </c>
      <c r="I22" s="152">
        <f>SUMPRODUCT(-('Gastos Gerais'!$F$4:$F$1003='Gastos das Atividades'!$B22),-('Gastos das Atividades'!I$1&gt;='Gastos Gerais'!$D$4:$D$1003),-('Gastos das Atividades'!I$1&lt;='Gastos Gerais'!$E$4:$E$1003),-('Gastos Gerais'!$C$4:$C$1003))</f>
        <v>0</v>
      </c>
      <c r="J22" s="152">
        <f>SUMPRODUCT(-('Gastos Gerais'!$F$4:$F$1003='Gastos das Atividades'!$B22),-('Gastos das Atividades'!J$1&gt;='Gastos Gerais'!$D$4:$D$1003),-('Gastos das Atividades'!J$1&lt;='Gastos Gerais'!$E$4:$E$1003),-('Gastos Gerais'!$C$4:$C$1003))</f>
        <v>0</v>
      </c>
      <c r="K22" s="152">
        <f>SUMPRODUCT(-('Gastos Gerais'!$F$4:$F$1003='Gastos das Atividades'!$B22),-('Gastos das Atividades'!K$1&gt;='Gastos Gerais'!$D$4:$D$1003),-('Gastos das Atividades'!K$1&lt;='Gastos Gerais'!$E$4:$E$1003),-('Gastos Gerais'!$C$4:$C$1003))</f>
        <v>0</v>
      </c>
      <c r="L22" s="152">
        <f>SUMPRODUCT(-('Gastos Gerais'!$F$4:$F$1003='Gastos das Atividades'!$B22),-('Gastos das Atividades'!L$1&gt;='Gastos Gerais'!$D$4:$D$1003),-('Gastos das Atividades'!L$1&lt;='Gastos Gerais'!$E$4:$E$1003),-('Gastos Gerais'!$C$4:$C$1003))</f>
        <v>0</v>
      </c>
      <c r="M22" s="152">
        <f>SUMPRODUCT(-('Gastos Gerais'!$F$4:$F$1003='Gastos das Atividades'!$B22),-('Gastos das Atividades'!M$1&gt;='Gastos Gerais'!$D$4:$D$1003),-('Gastos das Atividades'!M$1&lt;='Gastos Gerais'!$E$4:$E$1003),-('Gastos Gerais'!$C$4:$C$1003))</f>
        <v>0</v>
      </c>
      <c r="N22" s="152">
        <f>SUMPRODUCT(-('Gastos Gerais'!$F$4:$F$1003='Gastos das Atividades'!$B22),-('Gastos das Atividades'!N$1&gt;='Gastos Gerais'!$D$4:$D$1003),-('Gastos das Atividades'!N$1&lt;='Gastos Gerais'!$E$4:$E$1003),-('Gastos Gerais'!$C$4:$C$1003))</f>
        <v>0</v>
      </c>
      <c r="O22" s="152">
        <f>SUMPRODUCT(-('Gastos Gerais'!$F$4:$F$1003='Gastos das Atividades'!$B22),-('Gastos das Atividades'!O$1&gt;='Gastos Gerais'!$D$4:$D$1003),-('Gastos das Atividades'!O$1&lt;='Gastos Gerais'!$E$4:$E$1003),-('Gastos Gerais'!$C$4:$C$1003))</f>
        <v>0</v>
      </c>
      <c r="P22" s="152">
        <f>SUMPRODUCT(-('Gastos Gerais'!$F$4:$F$1003='Gastos das Atividades'!$B22),-('Gastos das Atividades'!P$1&gt;='Gastos Gerais'!$D$4:$D$1003),-('Gastos das Atividades'!P$1&lt;='Gastos Gerais'!$E$4:$E$1003),-('Gastos Gerais'!$C$4:$C$1003))</f>
        <v>0</v>
      </c>
      <c r="Q22" s="152">
        <f>SUMPRODUCT(-('Gastos Gerais'!$F$4:$F$1003='Gastos das Atividades'!$B22),-('Gastos das Atividades'!Q$1&gt;='Gastos Gerais'!$D$4:$D$1003),-('Gastos das Atividades'!Q$1&lt;='Gastos Gerais'!$E$4:$E$1003),-('Gastos Gerais'!$C$4:$C$1003))</f>
        <v>0</v>
      </c>
      <c r="R22" s="152">
        <f>SUMPRODUCT(-('Gastos Gerais'!$F$4:$F$1003='Gastos das Atividades'!$B22),-('Gastos das Atividades'!R$1&gt;='Gastos Gerais'!$D$4:$D$1003),-('Gastos das Atividades'!R$1&lt;='Gastos Gerais'!$E$4:$E$1003),-('Gastos Gerais'!$C$4:$C$1003))</f>
        <v>0</v>
      </c>
      <c r="S22" s="152">
        <f>SUMPRODUCT(-('Gastos Gerais'!$F$4:$F$1003='Gastos das Atividades'!$B22),-('Gastos das Atividades'!S$1&gt;='Gastos Gerais'!$D$4:$D$1003),-('Gastos das Atividades'!S$1&lt;='Gastos Gerais'!$E$4:$E$1003),-('Gastos Gerais'!$C$4:$C$1003))</f>
        <v>0</v>
      </c>
      <c r="T22" s="152">
        <f>SUMPRODUCT(-('Gastos Gerais'!$F$4:$F$1003='Gastos das Atividades'!$B22),-('Gastos das Atividades'!T$1&gt;='Gastos Gerais'!$D$4:$D$1003),-('Gastos das Atividades'!T$1&lt;='Gastos Gerais'!$E$4:$E$1003),-('Gastos Gerais'!$C$4:$C$1003))</f>
        <v>0</v>
      </c>
      <c r="U22" s="152">
        <f>SUMPRODUCT(-('Gastos Gerais'!$F$4:$F$1003='Gastos das Atividades'!$B22),-('Gastos das Atividades'!U$1&gt;='Gastos Gerais'!$D$4:$D$1003),-('Gastos das Atividades'!U$1&lt;='Gastos Gerais'!$E$4:$E$1003),-('Gastos Gerais'!$C$4:$C$1003))</f>
        <v>0</v>
      </c>
      <c r="V22" s="152">
        <f>SUMPRODUCT(-('Gastos Gerais'!$F$4:$F$1003='Gastos das Atividades'!$B22),-('Gastos das Atividades'!V$1&gt;='Gastos Gerais'!$D$4:$D$1003),-('Gastos das Atividades'!V$1&lt;='Gastos Gerais'!$E$4:$E$1003),-('Gastos Gerais'!$C$4:$C$1003))</f>
        <v>0</v>
      </c>
      <c r="W22" s="152">
        <f>SUMPRODUCT(-('Gastos Gerais'!$F$4:$F$1003='Gastos das Atividades'!$B22),-('Gastos das Atividades'!W$1&gt;='Gastos Gerais'!$D$4:$D$1003),-('Gastos das Atividades'!W$1&lt;='Gastos Gerais'!$E$4:$E$1003),-('Gastos Gerais'!$C$4:$C$1003))</f>
        <v>0</v>
      </c>
      <c r="X22" s="152">
        <f>SUMPRODUCT(-('Gastos Gerais'!$F$4:$F$1003='Gastos das Atividades'!$B22),-('Gastos das Atividades'!X$1&gt;='Gastos Gerais'!$D$4:$D$1003),-('Gastos das Atividades'!X$1&lt;='Gastos Gerais'!$E$4:$E$1003),-('Gastos Gerais'!$C$4:$C$1003))</f>
        <v>0</v>
      </c>
      <c r="Y22" s="152">
        <f>SUMPRODUCT(-('Gastos Gerais'!$F$4:$F$1003='Gastos das Atividades'!$B22),-('Gastos das Atividades'!Y$1&gt;='Gastos Gerais'!$D$4:$D$1003),-('Gastos das Atividades'!Y$1&lt;='Gastos Gerais'!$E$4:$E$1003),-('Gastos Gerais'!$C$4:$C$1003))</f>
        <v>0</v>
      </c>
      <c r="Z22" s="152">
        <f>SUMPRODUCT(-('Gastos Gerais'!$F$4:$F$1003='Gastos das Atividades'!$B22),-('Gastos das Atividades'!Z$1&gt;='Gastos Gerais'!$D$4:$D$1003),-('Gastos das Atividades'!Z$1&lt;='Gastos Gerais'!$E$4:$E$1003),-('Gastos Gerais'!$C$4:$C$1003))</f>
        <v>0</v>
      </c>
      <c r="AA22" s="152">
        <f>SUMPRODUCT(-('Gastos Gerais'!$F$4:$F$1003='Gastos das Atividades'!$B22),-('Gastos das Atividades'!AA$1&gt;='Gastos Gerais'!$D$4:$D$1003),-('Gastos das Atividades'!AA$1&lt;='Gastos Gerais'!$E$4:$E$1003),-('Gastos Gerais'!$C$4:$C$1003))</f>
        <v>0</v>
      </c>
      <c r="AB22" s="152">
        <f>SUMPRODUCT(-('Gastos Gerais'!$F$4:$F$1003='Gastos das Atividades'!$B22),-('Gastos das Atividades'!AB$1&gt;='Gastos Gerais'!$D$4:$D$1003),-('Gastos das Atividades'!AB$1&lt;='Gastos Gerais'!$E$4:$E$1003),-('Gastos Gerais'!$C$4:$C$1003))</f>
        <v>0</v>
      </c>
      <c r="AC22" s="152">
        <f>SUMPRODUCT(-('Gastos Gerais'!$F$4:$F$1003='Gastos das Atividades'!$B22),-('Gastos das Atividades'!AC$1&gt;='Gastos Gerais'!$D$4:$D$1003),-('Gastos das Atividades'!AC$1&lt;='Gastos Gerais'!$E$4:$E$1003),-('Gastos Gerais'!$C$4:$C$1003))</f>
        <v>0</v>
      </c>
      <c r="AD22" s="152">
        <f>SUMPRODUCT(-('Gastos Gerais'!$F$4:$F$1003='Gastos das Atividades'!$B22),-('Gastos das Atividades'!AD$1&gt;='Gastos Gerais'!$D$4:$D$1003),-('Gastos das Atividades'!AD$1&lt;='Gastos Gerais'!$E$4:$E$1003),-('Gastos Gerais'!$C$4:$C$1003))</f>
        <v>0</v>
      </c>
      <c r="AE22" s="152">
        <f>SUMPRODUCT(-('Gastos Gerais'!$F$4:$F$1003='Gastos das Atividades'!$B22),-('Gastos das Atividades'!AE$1&gt;='Gastos Gerais'!$D$4:$D$1003),-('Gastos das Atividades'!AE$1&lt;='Gastos Gerais'!$E$4:$E$1003),-('Gastos Gerais'!$C$4:$C$1003))</f>
        <v>0</v>
      </c>
      <c r="AF22" s="152">
        <f>SUMPRODUCT(-('Gastos Gerais'!$F$4:$F$1003='Gastos das Atividades'!$B22),-('Gastos das Atividades'!AF$1&gt;='Gastos Gerais'!$D$4:$D$1003),-('Gastos das Atividades'!AF$1&lt;='Gastos Gerais'!$E$4:$E$1003),-('Gastos Gerais'!$C$4:$C$1003))</f>
        <v>0</v>
      </c>
      <c r="AG22" s="152">
        <f>SUMPRODUCT(-('Gastos Gerais'!$F$4:$F$1003='Gastos das Atividades'!$B22),-('Gastos das Atividades'!AG$1&gt;='Gastos Gerais'!$D$4:$D$1003),-('Gastos das Atividades'!AG$1&lt;='Gastos Gerais'!$E$4:$E$1003),-('Gastos Gerais'!$C$4:$C$1003))</f>
        <v>0</v>
      </c>
      <c r="AH22" s="152">
        <f>SUMPRODUCT(-('Gastos Gerais'!$F$4:$F$1003='Gastos das Atividades'!$B22),-('Gastos das Atividades'!AH$1&gt;='Gastos Gerais'!$D$4:$D$1003),-('Gastos das Atividades'!AH$1&lt;='Gastos Gerais'!$E$4:$E$1003),-('Gastos Gerais'!$C$4:$C$1003))</f>
        <v>0</v>
      </c>
      <c r="AI22" s="152">
        <f>SUMPRODUCT(-('Gastos Gerais'!$F$4:$F$1003='Gastos das Atividades'!$B22),-('Gastos das Atividades'!AI$1&gt;='Gastos Gerais'!$D$4:$D$1003),-('Gastos das Atividades'!AI$1&lt;='Gastos Gerais'!$E$4:$E$1003),-('Gastos Gerais'!$C$4:$C$1003))</f>
        <v>0</v>
      </c>
      <c r="AJ22" s="152">
        <f>SUMPRODUCT(-('Gastos Gerais'!$F$4:$F$1003='Gastos das Atividades'!$B22),-('Gastos das Atividades'!AJ$1&gt;='Gastos Gerais'!$D$4:$D$1003),-('Gastos das Atividades'!AJ$1&lt;='Gastos Gerais'!$E$4:$E$1003),-('Gastos Gerais'!$C$4:$C$1003))</f>
        <v>0</v>
      </c>
      <c r="AK22" s="152">
        <f>SUMPRODUCT(-('Gastos Gerais'!$F$4:$F$1003='Gastos das Atividades'!$B22),-('Gastos das Atividades'!AK$1&gt;='Gastos Gerais'!$D$4:$D$1003),-('Gastos das Atividades'!AK$1&lt;='Gastos Gerais'!$E$4:$E$1003),-('Gastos Gerais'!$C$4:$C$1003))</f>
        <v>0</v>
      </c>
      <c r="AL22" s="152">
        <f>SUMPRODUCT(-('Gastos Gerais'!$F$4:$F$1003='Gastos das Atividades'!$B22),-('Gastos das Atividades'!AL$1&gt;='Gastos Gerais'!$D$4:$D$1003),-('Gastos das Atividades'!AL$1&lt;='Gastos Gerais'!$E$4:$E$1003),-('Gastos Gerais'!$C$4:$C$1003))</f>
        <v>0</v>
      </c>
      <c r="AM22" s="326">
        <f t="shared" si="1"/>
        <v>0</v>
      </c>
      <c r="AN22" s="152">
        <f t="shared" si="2"/>
        <v>0</v>
      </c>
      <c r="AO22" s="152">
        <f t="shared" si="3"/>
        <v>0</v>
      </c>
      <c r="AP22" s="327">
        <f t="shared" si="4"/>
        <v>0</v>
      </c>
      <c r="AQ22" s="159">
        <f t="shared" si="5"/>
        <v>0</v>
      </c>
      <c r="AR22" s="159">
        <f t="shared" si="5"/>
        <v>0</v>
      </c>
      <c r="AS22" s="159">
        <f t="shared" si="5"/>
        <v>0</v>
      </c>
      <c r="AT22" s="328">
        <f t="shared" si="5"/>
        <v>0</v>
      </c>
    </row>
    <row r="23" spans="1:46" hidden="1">
      <c r="A23" s="329">
        <v>19</v>
      </c>
      <c r="B23" s="338"/>
      <c r="C23" s="152">
        <f>SUMPRODUCT(-('Gastos Gerais'!$F$4:$F$1003='Gastos das Atividades'!$B23),-('Gastos das Atividades'!C$1&gt;='Gastos Gerais'!$D$4:$D$1003),-('Gastos das Atividades'!C$1&lt;='Gastos Gerais'!$E$4:$E$1003),-('Gastos Gerais'!$C$4:$C$1003))</f>
        <v>0</v>
      </c>
      <c r="D23" s="152">
        <f>SUMPRODUCT(-('Gastos Gerais'!$F$4:$F$1003='Gastos das Atividades'!$B23),-('Gastos das Atividades'!D$1&gt;='Gastos Gerais'!$D$4:$D$1003),-('Gastos das Atividades'!D$1&lt;='Gastos Gerais'!$E$4:$E$1003),-('Gastos Gerais'!$C$4:$C$1003))</f>
        <v>0</v>
      </c>
      <c r="E23" s="152">
        <f>SUMPRODUCT(-('Gastos Gerais'!$F$4:$F$1003='Gastos das Atividades'!$B23),-('Gastos das Atividades'!E$1&gt;='Gastos Gerais'!$D$4:$D$1003),-('Gastos das Atividades'!E$1&lt;='Gastos Gerais'!$E$4:$E$1003),-('Gastos Gerais'!$C$4:$C$1003))</f>
        <v>0</v>
      </c>
      <c r="F23" s="152">
        <f>SUMPRODUCT(-('Gastos Gerais'!$F$4:$F$1003='Gastos das Atividades'!$B23),-('Gastos das Atividades'!F$1&gt;='Gastos Gerais'!$D$4:$D$1003),-('Gastos das Atividades'!F$1&lt;='Gastos Gerais'!$E$4:$E$1003),-('Gastos Gerais'!$C$4:$C$1003))</f>
        <v>0</v>
      </c>
      <c r="G23" s="152">
        <f>SUMPRODUCT(-('Gastos Gerais'!$F$4:$F$1003='Gastos das Atividades'!$B23),-('Gastos das Atividades'!G$1&gt;='Gastos Gerais'!$D$4:$D$1003),-('Gastos das Atividades'!G$1&lt;='Gastos Gerais'!$E$4:$E$1003),-('Gastos Gerais'!$C$4:$C$1003))</f>
        <v>0</v>
      </c>
      <c r="H23" s="152">
        <f>SUMPRODUCT(-('Gastos Gerais'!$F$4:$F$1003='Gastos das Atividades'!$B23),-('Gastos das Atividades'!H$1&gt;='Gastos Gerais'!$D$4:$D$1003),-('Gastos das Atividades'!H$1&lt;='Gastos Gerais'!$E$4:$E$1003),-('Gastos Gerais'!$C$4:$C$1003))</f>
        <v>0</v>
      </c>
      <c r="I23" s="152">
        <f>SUMPRODUCT(-('Gastos Gerais'!$F$4:$F$1003='Gastos das Atividades'!$B23),-('Gastos das Atividades'!I$1&gt;='Gastos Gerais'!$D$4:$D$1003),-('Gastos das Atividades'!I$1&lt;='Gastos Gerais'!$E$4:$E$1003),-('Gastos Gerais'!$C$4:$C$1003))</f>
        <v>0</v>
      </c>
      <c r="J23" s="152">
        <f>SUMPRODUCT(-('Gastos Gerais'!$F$4:$F$1003='Gastos das Atividades'!$B23),-('Gastos das Atividades'!J$1&gt;='Gastos Gerais'!$D$4:$D$1003),-('Gastos das Atividades'!J$1&lt;='Gastos Gerais'!$E$4:$E$1003),-('Gastos Gerais'!$C$4:$C$1003))</f>
        <v>0</v>
      </c>
      <c r="K23" s="152">
        <f>SUMPRODUCT(-('Gastos Gerais'!$F$4:$F$1003='Gastos das Atividades'!$B23),-('Gastos das Atividades'!K$1&gt;='Gastos Gerais'!$D$4:$D$1003),-('Gastos das Atividades'!K$1&lt;='Gastos Gerais'!$E$4:$E$1003),-('Gastos Gerais'!$C$4:$C$1003))</f>
        <v>0</v>
      </c>
      <c r="L23" s="152">
        <f>SUMPRODUCT(-('Gastos Gerais'!$F$4:$F$1003='Gastos das Atividades'!$B23),-('Gastos das Atividades'!L$1&gt;='Gastos Gerais'!$D$4:$D$1003),-('Gastos das Atividades'!L$1&lt;='Gastos Gerais'!$E$4:$E$1003),-('Gastos Gerais'!$C$4:$C$1003))</f>
        <v>0</v>
      </c>
      <c r="M23" s="152">
        <f>SUMPRODUCT(-('Gastos Gerais'!$F$4:$F$1003='Gastos das Atividades'!$B23),-('Gastos das Atividades'!M$1&gt;='Gastos Gerais'!$D$4:$D$1003),-('Gastos das Atividades'!M$1&lt;='Gastos Gerais'!$E$4:$E$1003),-('Gastos Gerais'!$C$4:$C$1003))</f>
        <v>0</v>
      </c>
      <c r="N23" s="152">
        <f>SUMPRODUCT(-('Gastos Gerais'!$F$4:$F$1003='Gastos das Atividades'!$B23),-('Gastos das Atividades'!N$1&gt;='Gastos Gerais'!$D$4:$D$1003),-('Gastos das Atividades'!N$1&lt;='Gastos Gerais'!$E$4:$E$1003),-('Gastos Gerais'!$C$4:$C$1003))</f>
        <v>0</v>
      </c>
      <c r="O23" s="152">
        <f>SUMPRODUCT(-('Gastos Gerais'!$F$4:$F$1003='Gastos das Atividades'!$B23),-('Gastos das Atividades'!O$1&gt;='Gastos Gerais'!$D$4:$D$1003),-('Gastos das Atividades'!O$1&lt;='Gastos Gerais'!$E$4:$E$1003),-('Gastos Gerais'!$C$4:$C$1003))</f>
        <v>0</v>
      </c>
      <c r="P23" s="152">
        <f>SUMPRODUCT(-('Gastos Gerais'!$F$4:$F$1003='Gastos das Atividades'!$B23),-('Gastos das Atividades'!P$1&gt;='Gastos Gerais'!$D$4:$D$1003),-('Gastos das Atividades'!P$1&lt;='Gastos Gerais'!$E$4:$E$1003),-('Gastos Gerais'!$C$4:$C$1003))</f>
        <v>0</v>
      </c>
      <c r="Q23" s="152">
        <f>SUMPRODUCT(-('Gastos Gerais'!$F$4:$F$1003='Gastos das Atividades'!$B23),-('Gastos das Atividades'!Q$1&gt;='Gastos Gerais'!$D$4:$D$1003),-('Gastos das Atividades'!Q$1&lt;='Gastos Gerais'!$E$4:$E$1003),-('Gastos Gerais'!$C$4:$C$1003))</f>
        <v>0</v>
      </c>
      <c r="R23" s="152">
        <f>SUMPRODUCT(-('Gastos Gerais'!$F$4:$F$1003='Gastos das Atividades'!$B23),-('Gastos das Atividades'!R$1&gt;='Gastos Gerais'!$D$4:$D$1003),-('Gastos das Atividades'!R$1&lt;='Gastos Gerais'!$E$4:$E$1003),-('Gastos Gerais'!$C$4:$C$1003))</f>
        <v>0</v>
      </c>
      <c r="S23" s="152">
        <f>SUMPRODUCT(-('Gastos Gerais'!$F$4:$F$1003='Gastos das Atividades'!$B23),-('Gastos das Atividades'!S$1&gt;='Gastos Gerais'!$D$4:$D$1003),-('Gastos das Atividades'!S$1&lt;='Gastos Gerais'!$E$4:$E$1003),-('Gastos Gerais'!$C$4:$C$1003))</f>
        <v>0</v>
      </c>
      <c r="T23" s="152">
        <f>SUMPRODUCT(-('Gastos Gerais'!$F$4:$F$1003='Gastos das Atividades'!$B23),-('Gastos das Atividades'!T$1&gt;='Gastos Gerais'!$D$4:$D$1003),-('Gastos das Atividades'!T$1&lt;='Gastos Gerais'!$E$4:$E$1003),-('Gastos Gerais'!$C$4:$C$1003))</f>
        <v>0</v>
      </c>
      <c r="U23" s="152">
        <f>SUMPRODUCT(-('Gastos Gerais'!$F$4:$F$1003='Gastos das Atividades'!$B23),-('Gastos das Atividades'!U$1&gt;='Gastos Gerais'!$D$4:$D$1003),-('Gastos das Atividades'!U$1&lt;='Gastos Gerais'!$E$4:$E$1003),-('Gastos Gerais'!$C$4:$C$1003))</f>
        <v>0</v>
      </c>
      <c r="V23" s="152">
        <f>SUMPRODUCT(-('Gastos Gerais'!$F$4:$F$1003='Gastos das Atividades'!$B23),-('Gastos das Atividades'!V$1&gt;='Gastos Gerais'!$D$4:$D$1003),-('Gastos das Atividades'!V$1&lt;='Gastos Gerais'!$E$4:$E$1003),-('Gastos Gerais'!$C$4:$C$1003))</f>
        <v>0</v>
      </c>
      <c r="W23" s="152">
        <f>SUMPRODUCT(-('Gastos Gerais'!$F$4:$F$1003='Gastos das Atividades'!$B23),-('Gastos das Atividades'!W$1&gt;='Gastos Gerais'!$D$4:$D$1003),-('Gastos das Atividades'!W$1&lt;='Gastos Gerais'!$E$4:$E$1003),-('Gastos Gerais'!$C$4:$C$1003))</f>
        <v>0</v>
      </c>
      <c r="X23" s="152">
        <f>SUMPRODUCT(-('Gastos Gerais'!$F$4:$F$1003='Gastos das Atividades'!$B23),-('Gastos das Atividades'!X$1&gt;='Gastos Gerais'!$D$4:$D$1003),-('Gastos das Atividades'!X$1&lt;='Gastos Gerais'!$E$4:$E$1003),-('Gastos Gerais'!$C$4:$C$1003))</f>
        <v>0</v>
      </c>
      <c r="Y23" s="152">
        <f>SUMPRODUCT(-('Gastos Gerais'!$F$4:$F$1003='Gastos das Atividades'!$B23),-('Gastos das Atividades'!Y$1&gt;='Gastos Gerais'!$D$4:$D$1003),-('Gastos das Atividades'!Y$1&lt;='Gastos Gerais'!$E$4:$E$1003),-('Gastos Gerais'!$C$4:$C$1003))</f>
        <v>0</v>
      </c>
      <c r="Z23" s="152">
        <f>SUMPRODUCT(-('Gastos Gerais'!$F$4:$F$1003='Gastos das Atividades'!$B23),-('Gastos das Atividades'!Z$1&gt;='Gastos Gerais'!$D$4:$D$1003),-('Gastos das Atividades'!Z$1&lt;='Gastos Gerais'!$E$4:$E$1003),-('Gastos Gerais'!$C$4:$C$1003))</f>
        <v>0</v>
      </c>
      <c r="AA23" s="152">
        <f>SUMPRODUCT(-('Gastos Gerais'!$F$4:$F$1003='Gastos das Atividades'!$B23),-('Gastos das Atividades'!AA$1&gt;='Gastos Gerais'!$D$4:$D$1003),-('Gastos das Atividades'!AA$1&lt;='Gastos Gerais'!$E$4:$E$1003),-('Gastos Gerais'!$C$4:$C$1003))</f>
        <v>0</v>
      </c>
      <c r="AB23" s="152">
        <f>SUMPRODUCT(-('Gastos Gerais'!$F$4:$F$1003='Gastos das Atividades'!$B23),-('Gastos das Atividades'!AB$1&gt;='Gastos Gerais'!$D$4:$D$1003),-('Gastos das Atividades'!AB$1&lt;='Gastos Gerais'!$E$4:$E$1003),-('Gastos Gerais'!$C$4:$C$1003))</f>
        <v>0</v>
      </c>
      <c r="AC23" s="152">
        <f>SUMPRODUCT(-('Gastos Gerais'!$F$4:$F$1003='Gastos das Atividades'!$B23),-('Gastos das Atividades'!AC$1&gt;='Gastos Gerais'!$D$4:$D$1003),-('Gastos das Atividades'!AC$1&lt;='Gastos Gerais'!$E$4:$E$1003),-('Gastos Gerais'!$C$4:$C$1003))</f>
        <v>0</v>
      </c>
      <c r="AD23" s="152">
        <f>SUMPRODUCT(-('Gastos Gerais'!$F$4:$F$1003='Gastos das Atividades'!$B23),-('Gastos das Atividades'!AD$1&gt;='Gastos Gerais'!$D$4:$D$1003),-('Gastos das Atividades'!AD$1&lt;='Gastos Gerais'!$E$4:$E$1003),-('Gastos Gerais'!$C$4:$C$1003))</f>
        <v>0</v>
      </c>
      <c r="AE23" s="152">
        <f>SUMPRODUCT(-('Gastos Gerais'!$F$4:$F$1003='Gastos das Atividades'!$B23),-('Gastos das Atividades'!AE$1&gt;='Gastos Gerais'!$D$4:$D$1003),-('Gastos das Atividades'!AE$1&lt;='Gastos Gerais'!$E$4:$E$1003),-('Gastos Gerais'!$C$4:$C$1003))</f>
        <v>0</v>
      </c>
      <c r="AF23" s="152">
        <f>SUMPRODUCT(-('Gastos Gerais'!$F$4:$F$1003='Gastos das Atividades'!$B23),-('Gastos das Atividades'!AF$1&gt;='Gastos Gerais'!$D$4:$D$1003),-('Gastos das Atividades'!AF$1&lt;='Gastos Gerais'!$E$4:$E$1003),-('Gastos Gerais'!$C$4:$C$1003))</f>
        <v>0</v>
      </c>
      <c r="AG23" s="152">
        <f>SUMPRODUCT(-('Gastos Gerais'!$F$4:$F$1003='Gastos das Atividades'!$B23),-('Gastos das Atividades'!AG$1&gt;='Gastos Gerais'!$D$4:$D$1003),-('Gastos das Atividades'!AG$1&lt;='Gastos Gerais'!$E$4:$E$1003),-('Gastos Gerais'!$C$4:$C$1003))</f>
        <v>0</v>
      </c>
      <c r="AH23" s="152">
        <f>SUMPRODUCT(-('Gastos Gerais'!$F$4:$F$1003='Gastos das Atividades'!$B23),-('Gastos das Atividades'!AH$1&gt;='Gastos Gerais'!$D$4:$D$1003),-('Gastos das Atividades'!AH$1&lt;='Gastos Gerais'!$E$4:$E$1003),-('Gastos Gerais'!$C$4:$C$1003))</f>
        <v>0</v>
      </c>
      <c r="AI23" s="152">
        <f>SUMPRODUCT(-('Gastos Gerais'!$F$4:$F$1003='Gastos das Atividades'!$B23),-('Gastos das Atividades'!AI$1&gt;='Gastos Gerais'!$D$4:$D$1003),-('Gastos das Atividades'!AI$1&lt;='Gastos Gerais'!$E$4:$E$1003),-('Gastos Gerais'!$C$4:$C$1003))</f>
        <v>0</v>
      </c>
      <c r="AJ23" s="152">
        <f>SUMPRODUCT(-('Gastos Gerais'!$F$4:$F$1003='Gastos das Atividades'!$B23),-('Gastos das Atividades'!AJ$1&gt;='Gastos Gerais'!$D$4:$D$1003),-('Gastos das Atividades'!AJ$1&lt;='Gastos Gerais'!$E$4:$E$1003),-('Gastos Gerais'!$C$4:$C$1003))</f>
        <v>0</v>
      </c>
      <c r="AK23" s="152">
        <f>SUMPRODUCT(-('Gastos Gerais'!$F$4:$F$1003='Gastos das Atividades'!$B23),-('Gastos das Atividades'!AK$1&gt;='Gastos Gerais'!$D$4:$D$1003),-('Gastos das Atividades'!AK$1&lt;='Gastos Gerais'!$E$4:$E$1003),-('Gastos Gerais'!$C$4:$C$1003))</f>
        <v>0</v>
      </c>
      <c r="AL23" s="152">
        <f>SUMPRODUCT(-('Gastos Gerais'!$F$4:$F$1003='Gastos das Atividades'!$B23),-('Gastos das Atividades'!AL$1&gt;='Gastos Gerais'!$D$4:$D$1003),-('Gastos das Atividades'!AL$1&lt;='Gastos Gerais'!$E$4:$E$1003),-('Gastos Gerais'!$C$4:$C$1003))</f>
        <v>0</v>
      </c>
      <c r="AM23" s="326">
        <f t="shared" si="1"/>
        <v>0</v>
      </c>
      <c r="AN23" s="152">
        <f t="shared" si="2"/>
        <v>0</v>
      </c>
      <c r="AO23" s="152">
        <f t="shared" si="3"/>
        <v>0</v>
      </c>
      <c r="AP23" s="327">
        <f t="shared" si="4"/>
        <v>0</v>
      </c>
      <c r="AQ23" s="159">
        <f t="shared" si="5"/>
        <v>0</v>
      </c>
      <c r="AR23" s="159">
        <f t="shared" si="5"/>
        <v>0</v>
      </c>
      <c r="AS23" s="159">
        <f t="shared" si="5"/>
        <v>0</v>
      </c>
      <c r="AT23" s="328">
        <f t="shared" si="5"/>
        <v>0</v>
      </c>
    </row>
    <row r="24" spans="1:46" hidden="1">
      <c r="A24" s="329">
        <v>20</v>
      </c>
      <c r="B24" s="339"/>
      <c r="C24" s="152">
        <f>SUMPRODUCT(-('Gastos Gerais'!$F$4:$F$1003='Gastos das Atividades'!$B24),-('Gastos das Atividades'!C$1&gt;='Gastos Gerais'!$D$4:$D$1003),-('Gastos das Atividades'!C$1&lt;='Gastos Gerais'!$E$4:$E$1003),-('Gastos Gerais'!$C$4:$C$1003))</f>
        <v>0</v>
      </c>
      <c r="D24" s="152">
        <f>SUMPRODUCT(-('Gastos Gerais'!$F$4:$F$1003='Gastos das Atividades'!$B24),-('Gastos das Atividades'!D$1&gt;='Gastos Gerais'!$D$4:$D$1003),-('Gastos das Atividades'!D$1&lt;='Gastos Gerais'!$E$4:$E$1003),-('Gastos Gerais'!$C$4:$C$1003))</f>
        <v>0</v>
      </c>
      <c r="E24" s="152">
        <f>SUMPRODUCT(-('Gastos Gerais'!$F$4:$F$1003='Gastos das Atividades'!$B24),-('Gastos das Atividades'!E$1&gt;='Gastos Gerais'!$D$4:$D$1003),-('Gastos das Atividades'!E$1&lt;='Gastos Gerais'!$E$4:$E$1003),-('Gastos Gerais'!$C$4:$C$1003))</f>
        <v>0</v>
      </c>
      <c r="F24" s="152">
        <f>SUMPRODUCT(-('Gastos Gerais'!$F$4:$F$1003='Gastos das Atividades'!$B24),-('Gastos das Atividades'!F$1&gt;='Gastos Gerais'!$D$4:$D$1003),-('Gastos das Atividades'!F$1&lt;='Gastos Gerais'!$E$4:$E$1003),-('Gastos Gerais'!$C$4:$C$1003))</f>
        <v>0</v>
      </c>
      <c r="G24" s="152">
        <f>SUMPRODUCT(-('Gastos Gerais'!$F$4:$F$1003='Gastos das Atividades'!$B24),-('Gastos das Atividades'!G$1&gt;='Gastos Gerais'!$D$4:$D$1003),-('Gastos das Atividades'!G$1&lt;='Gastos Gerais'!$E$4:$E$1003),-('Gastos Gerais'!$C$4:$C$1003))</f>
        <v>0</v>
      </c>
      <c r="H24" s="152">
        <f>SUMPRODUCT(-('Gastos Gerais'!$F$4:$F$1003='Gastos das Atividades'!$B24),-('Gastos das Atividades'!H$1&gt;='Gastos Gerais'!$D$4:$D$1003),-('Gastos das Atividades'!H$1&lt;='Gastos Gerais'!$E$4:$E$1003),-('Gastos Gerais'!$C$4:$C$1003))</f>
        <v>0</v>
      </c>
      <c r="I24" s="152">
        <f>SUMPRODUCT(-('Gastos Gerais'!$F$4:$F$1003='Gastos das Atividades'!$B24),-('Gastos das Atividades'!I$1&gt;='Gastos Gerais'!$D$4:$D$1003),-('Gastos das Atividades'!I$1&lt;='Gastos Gerais'!$E$4:$E$1003),-('Gastos Gerais'!$C$4:$C$1003))</f>
        <v>0</v>
      </c>
      <c r="J24" s="152">
        <f>SUMPRODUCT(-('Gastos Gerais'!$F$4:$F$1003='Gastos das Atividades'!$B24),-('Gastos das Atividades'!J$1&gt;='Gastos Gerais'!$D$4:$D$1003),-('Gastos das Atividades'!J$1&lt;='Gastos Gerais'!$E$4:$E$1003),-('Gastos Gerais'!$C$4:$C$1003))</f>
        <v>0</v>
      </c>
      <c r="K24" s="152">
        <f>SUMPRODUCT(-('Gastos Gerais'!$F$4:$F$1003='Gastos das Atividades'!$B24),-('Gastos das Atividades'!K$1&gt;='Gastos Gerais'!$D$4:$D$1003),-('Gastos das Atividades'!K$1&lt;='Gastos Gerais'!$E$4:$E$1003),-('Gastos Gerais'!$C$4:$C$1003))</f>
        <v>0</v>
      </c>
      <c r="L24" s="152">
        <f>SUMPRODUCT(-('Gastos Gerais'!$F$4:$F$1003='Gastos das Atividades'!$B24),-('Gastos das Atividades'!L$1&gt;='Gastos Gerais'!$D$4:$D$1003),-('Gastos das Atividades'!L$1&lt;='Gastos Gerais'!$E$4:$E$1003),-('Gastos Gerais'!$C$4:$C$1003))</f>
        <v>0</v>
      </c>
      <c r="M24" s="152">
        <f>SUMPRODUCT(-('Gastos Gerais'!$F$4:$F$1003='Gastos das Atividades'!$B24),-('Gastos das Atividades'!M$1&gt;='Gastos Gerais'!$D$4:$D$1003),-('Gastos das Atividades'!M$1&lt;='Gastos Gerais'!$E$4:$E$1003),-('Gastos Gerais'!$C$4:$C$1003))</f>
        <v>0</v>
      </c>
      <c r="N24" s="152">
        <f>SUMPRODUCT(-('Gastos Gerais'!$F$4:$F$1003='Gastos das Atividades'!$B24),-('Gastos das Atividades'!N$1&gt;='Gastos Gerais'!$D$4:$D$1003),-('Gastos das Atividades'!N$1&lt;='Gastos Gerais'!$E$4:$E$1003),-('Gastos Gerais'!$C$4:$C$1003))</f>
        <v>0</v>
      </c>
      <c r="O24" s="152">
        <f>SUMPRODUCT(-('Gastos Gerais'!$F$4:$F$1003='Gastos das Atividades'!$B24),-('Gastos das Atividades'!O$1&gt;='Gastos Gerais'!$D$4:$D$1003),-('Gastos das Atividades'!O$1&lt;='Gastos Gerais'!$E$4:$E$1003),-('Gastos Gerais'!$C$4:$C$1003))</f>
        <v>0</v>
      </c>
      <c r="P24" s="152">
        <f>SUMPRODUCT(-('Gastos Gerais'!$F$4:$F$1003='Gastos das Atividades'!$B24),-('Gastos das Atividades'!P$1&gt;='Gastos Gerais'!$D$4:$D$1003),-('Gastos das Atividades'!P$1&lt;='Gastos Gerais'!$E$4:$E$1003),-('Gastos Gerais'!$C$4:$C$1003))</f>
        <v>0</v>
      </c>
      <c r="Q24" s="152">
        <f>SUMPRODUCT(-('Gastos Gerais'!$F$4:$F$1003='Gastos das Atividades'!$B24),-('Gastos das Atividades'!Q$1&gt;='Gastos Gerais'!$D$4:$D$1003),-('Gastos das Atividades'!Q$1&lt;='Gastos Gerais'!$E$4:$E$1003),-('Gastos Gerais'!$C$4:$C$1003))</f>
        <v>0</v>
      </c>
      <c r="R24" s="152">
        <f>SUMPRODUCT(-('Gastos Gerais'!$F$4:$F$1003='Gastos das Atividades'!$B24),-('Gastos das Atividades'!R$1&gt;='Gastos Gerais'!$D$4:$D$1003),-('Gastos das Atividades'!R$1&lt;='Gastos Gerais'!$E$4:$E$1003),-('Gastos Gerais'!$C$4:$C$1003))</f>
        <v>0</v>
      </c>
      <c r="S24" s="152">
        <f>SUMPRODUCT(-('Gastos Gerais'!$F$4:$F$1003='Gastos das Atividades'!$B24),-('Gastos das Atividades'!S$1&gt;='Gastos Gerais'!$D$4:$D$1003),-('Gastos das Atividades'!S$1&lt;='Gastos Gerais'!$E$4:$E$1003),-('Gastos Gerais'!$C$4:$C$1003))</f>
        <v>0</v>
      </c>
      <c r="T24" s="152">
        <f>SUMPRODUCT(-('Gastos Gerais'!$F$4:$F$1003='Gastos das Atividades'!$B24),-('Gastos das Atividades'!T$1&gt;='Gastos Gerais'!$D$4:$D$1003),-('Gastos das Atividades'!T$1&lt;='Gastos Gerais'!$E$4:$E$1003),-('Gastos Gerais'!$C$4:$C$1003))</f>
        <v>0</v>
      </c>
      <c r="U24" s="152">
        <f>SUMPRODUCT(-('Gastos Gerais'!$F$4:$F$1003='Gastos das Atividades'!$B24),-('Gastos das Atividades'!U$1&gt;='Gastos Gerais'!$D$4:$D$1003),-('Gastos das Atividades'!U$1&lt;='Gastos Gerais'!$E$4:$E$1003),-('Gastos Gerais'!$C$4:$C$1003))</f>
        <v>0</v>
      </c>
      <c r="V24" s="152">
        <f>SUMPRODUCT(-('Gastos Gerais'!$F$4:$F$1003='Gastos das Atividades'!$B24),-('Gastos das Atividades'!V$1&gt;='Gastos Gerais'!$D$4:$D$1003),-('Gastos das Atividades'!V$1&lt;='Gastos Gerais'!$E$4:$E$1003),-('Gastos Gerais'!$C$4:$C$1003))</f>
        <v>0</v>
      </c>
      <c r="W24" s="152">
        <f>SUMPRODUCT(-('Gastos Gerais'!$F$4:$F$1003='Gastos das Atividades'!$B24),-('Gastos das Atividades'!W$1&gt;='Gastos Gerais'!$D$4:$D$1003),-('Gastos das Atividades'!W$1&lt;='Gastos Gerais'!$E$4:$E$1003),-('Gastos Gerais'!$C$4:$C$1003))</f>
        <v>0</v>
      </c>
      <c r="X24" s="152">
        <f>SUMPRODUCT(-('Gastos Gerais'!$F$4:$F$1003='Gastos das Atividades'!$B24),-('Gastos das Atividades'!X$1&gt;='Gastos Gerais'!$D$4:$D$1003),-('Gastos das Atividades'!X$1&lt;='Gastos Gerais'!$E$4:$E$1003),-('Gastos Gerais'!$C$4:$C$1003))</f>
        <v>0</v>
      </c>
      <c r="Y24" s="152">
        <f>SUMPRODUCT(-('Gastos Gerais'!$F$4:$F$1003='Gastos das Atividades'!$B24),-('Gastos das Atividades'!Y$1&gt;='Gastos Gerais'!$D$4:$D$1003),-('Gastos das Atividades'!Y$1&lt;='Gastos Gerais'!$E$4:$E$1003),-('Gastos Gerais'!$C$4:$C$1003))</f>
        <v>0</v>
      </c>
      <c r="Z24" s="152">
        <f>SUMPRODUCT(-('Gastos Gerais'!$F$4:$F$1003='Gastos das Atividades'!$B24),-('Gastos das Atividades'!Z$1&gt;='Gastos Gerais'!$D$4:$D$1003),-('Gastos das Atividades'!Z$1&lt;='Gastos Gerais'!$E$4:$E$1003),-('Gastos Gerais'!$C$4:$C$1003))</f>
        <v>0</v>
      </c>
      <c r="AA24" s="152">
        <f>SUMPRODUCT(-('Gastos Gerais'!$F$4:$F$1003='Gastos das Atividades'!$B24),-('Gastos das Atividades'!AA$1&gt;='Gastos Gerais'!$D$4:$D$1003),-('Gastos das Atividades'!AA$1&lt;='Gastos Gerais'!$E$4:$E$1003),-('Gastos Gerais'!$C$4:$C$1003))</f>
        <v>0</v>
      </c>
      <c r="AB24" s="152">
        <f>SUMPRODUCT(-('Gastos Gerais'!$F$4:$F$1003='Gastos das Atividades'!$B24),-('Gastos das Atividades'!AB$1&gt;='Gastos Gerais'!$D$4:$D$1003),-('Gastos das Atividades'!AB$1&lt;='Gastos Gerais'!$E$4:$E$1003),-('Gastos Gerais'!$C$4:$C$1003))</f>
        <v>0</v>
      </c>
      <c r="AC24" s="152">
        <f>SUMPRODUCT(-('Gastos Gerais'!$F$4:$F$1003='Gastos das Atividades'!$B24),-('Gastos das Atividades'!AC$1&gt;='Gastos Gerais'!$D$4:$D$1003),-('Gastos das Atividades'!AC$1&lt;='Gastos Gerais'!$E$4:$E$1003),-('Gastos Gerais'!$C$4:$C$1003))</f>
        <v>0</v>
      </c>
      <c r="AD24" s="152">
        <f>SUMPRODUCT(-('Gastos Gerais'!$F$4:$F$1003='Gastos das Atividades'!$B24),-('Gastos das Atividades'!AD$1&gt;='Gastos Gerais'!$D$4:$D$1003),-('Gastos das Atividades'!AD$1&lt;='Gastos Gerais'!$E$4:$E$1003),-('Gastos Gerais'!$C$4:$C$1003))</f>
        <v>0</v>
      </c>
      <c r="AE24" s="152">
        <f>SUMPRODUCT(-('Gastos Gerais'!$F$4:$F$1003='Gastos das Atividades'!$B24),-('Gastos das Atividades'!AE$1&gt;='Gastos Gerais'!$D$4:$D$1003),-('Gastos das Atividades'!AE$1&lt;='Gastos Gerais'!$E$4:$E$1003),-('Gastos Gerais'!$C$4:$C$1003))</f>
        <v>0</v>
      </c>
      <c r="AF24" s="152">
        <f>SUMPRODUCT(-('Gastos Gerais'!$F$4:$F$1003='Gastos das Atividades'!$B24),-('Gastos das Atividades'!AF$1&gt;='Gastos Gerais'!$D$4:$D$1003),-('Gastos das Atividades'!AF$1&lt;='Gastos Gerais'!$E$4:$E$1003),-('Gastos Gerais'!$C$4:$C$1003))</f>
        <v>0</v>
      </c>
      <c r="AG24" s="152">
        <f>SUMPRODUCT(-('Gastos Gerais'!$F$4:$F$1003='Gastos das Atividades'!$B24),-('Gastos das Atividades'!AG$1&gt;='Gastos Gerais'!$D$4:$D$1003),-('Gastos das Atividades'!AG$1&lt;='Gastos Gerais'!$E$4:$E$1003),-('Gastos Gerais'!$C$4:$C$1003))</f>
        <v>0</v>
      </c>
      <c r="AH24" s="152">
        <f>SUMPRODUCT(-('Gastos Gerais'!$F$4:$F$1003='Gastos das Atividades'!$B24),-('Gastos das Atividades'!AH$1&gt;='Gastos Gerais'!$D$4:$D$1003),-('Gastos das Atividades'!AH$1&lt;='Gastos Gerais'!$E$4:$E$1003),-('Gastos Gerais'!$C$4:$C$1003))</f>
        <v>0</v>
      </c>
      <c r="AI24" s="152">
        <f>SUMPRODUCT(-('Gastos Gerais'!$F$4:$F$1003='Gastos das Atividades'!$B24),-('Gastos das Atividades'!AI$1&gt;='Gastos Gerais'!$D$4:$D$1003),-('Gastos das Atividades'!AI$1&lt;='Gastos Gerais'!$E$4:$E$1003),-('Gastos Gerais'!$C$4:$C$1003))</f>
        <v>0</v>
      </c>
      <c r="AJ24" s="152">
        <f>SUMPRODUCT(-('Gastos Gerais'!$F$4:$F$1003='Gastos das Atividades'!$B24),-('Gastos das Atividades'!AJ$1&gt;='Gastos Gerais'!$D$4:$D$1003),-('Gastos das Atividades'!AJ$1&lt;='Gastos Gerais'!$E$4:$E$1003),-('Gastos Gerais'!$C$4:$C$1003))</f>
        <v>0</v>
      </c>
      <c r="AK24" s="152">
        <f>SUMPRODUCT(-('Gastos Gerais'!$F$4:$F$1003='Gastos das Atividades'!$B24),-('Gastos das Atividades'!AK$1&gt;='Gastos Gerais'!$D$4:$D$1003),-('Gastos das Atividades'!AK$1&lt;='Gastos Gerais'!$E$4:$E$1003),-('Gastos Gerais'!$C$4:$C$1003))</f>
        <v>0</v>
      </c>
      <c r="AL24" s="152">
        <f>SUMPRODUCT(-('Gastos Gerais'!$F$4:$F$1003='Gastos das Atividades'!$B24),-('Gastos das Atividades'!AL$1&gt;='Gastos Gerais'!$D$4:$D$1003),-('Gastos das Atividades'!AL$1&lt;='Gastos Gerais'!$E$4:$E$1003),-('Gastos Gerais'!$C$4:$C$1003))</f>
        <v>0</v>
      </c>
      <c r="AM24" s="326">
        <f t="shared" si="1"/>
        <v>0</v>
      </c>
      <c r="AN24" s="152">
        <f t="shared" si="2"/>
        <v>0</v>
      </c>
      <c r="AO24" s="152">
        <f t="shared" si="3"/>
        <v>0</v>
      </c>
      <c r="AP24" s="327">
        <f t="shared" si="4"/>
        <v>0</v>
      </c>
      <c r="AQ24" s="159">
        <f t="shared" si="5"/>
        <v>0</v>
      </c>
      <c r="AR24" s="159">
        <f t="shared" si="5"/>
        <v>0</v>
      </c>
      <c r="AS24" s="159">
        <f t="shared" si="5"/>
        <v>0</v>
      </c>
      <c r="AT24" s="328">
        <f t="shared" si="5"/>
        <v>0</v>
      </c>
    </row>
    <row r="25" spans="1:46" hidden="1">
      <c r="A25" s="329">
        <v>21</v>
      </c>
      <c r="B25" s="338"/>
      <c r="C25" s="152">
        <f>SUMPRODUCT(-('Gastos Gerais'!$F$4:$F$1003='Gastos das Atividades'!$B25),-('Gastos das Atividades'!C$1&gt;='Gastos Gerais'!$D$4:$D$1003),-('Gastos das Atividades'!C$1&lt;='Gastos Gerais'!$E$4:$E$1003),-('Gastos Gerais'!$C$4:$C$1003))</f>
        <v>0</v>
      </c>
      <c r="D25" s="152">
        <f>SUMPRODUCT(-('Gastos Gerais'!$F$4:$F$1003='Gastos das Atividades'!$B25),-('Gastos das Atividades'!D$1&gt;='Gastos Gerais'!$D$4:$D$1003),-('Gastos das Atividades'!D$1&lt;='Gastos Gerais'!$E$4:$E$1003),-('Gastos Gerais'!$C$4:$C$1003))</f>
        <v>0</v>
      </c>
      <c r="E25" s="152">
        <f>SUMPRODUCT(-('Gastos Gerais'!$F$4:$F$1003='Gastos das Atividades'!$B25),-('Gastos das Atividades'!E$1&gt;='Gastos Gerais'!$D$4:$D$1003),-('Gastos das Atividades'!E$1&lt;='Gastos Gerais'!$E$4:$E$1003),-('Gastos Gerais'!$C$4:$C$1003))</f>
        <v>0</v>
      </c>
      <c r="F25" s="152">
        <f>SUMPRODUCT(-('Gastos Gerais'!$F$4:$F$1003='Gastos das Atividades'!$B25),-('Gastos das Atividades'!F$1&gt;='Gastos Gerais'!$D$4:$D$1003),-('Gastos das Atividades'!F$1&lt;='Gastos Gerais'!$E$4:$E$1003),-('Gastos Gerais'!$C$4:$C$1003))</f>
        <v>0</v>
      </c>
      <c r="G25" s="152">
        <f>SUMPRODUCT(-('Gastos Gerais'!$F$4:$F$1003='Gastos das Atividades'!$B25),-('Gastos das Atividades'!G$1&gt;='Gastos Gerais'!$D$4:$D$1003),-('Gastos das Atividades'!G$1&lt;='Gastos Gerais'!$E$4:$E$1003),-('Gastos Gerais'!$C$4:$C$1003))</f>
        <v>0</v>
      </c>
      <c r="H25" s="152">
        <f>SUMPRODUCT(-('Gastos Gerais'!$F$4:$F$1003='Gastos das Atividades'!$B25),-('Gastos das Atividades'!H$1&gt;='Gastos Gerais'!$D$4:$D$1003),-('Gastos das Atividades'!H$1&lt;='Gastos Gerais'!$E$4:$E$1003),-('Gastos Gerais'!$C$4:$C$1003))</f>
        <v>0</v>
      </c>
      <c r="I25" s="152">
        <f>SUMPRODUCT(-('Gastos Gerais'!$F$4:$F$1003='Gastos das Atividades'!$B25),-('Gastos das Atividades'!I$1&gt;='Gastos Gerais'!$D$4:$D$1003),-('Gastos das Atividades'!I$1&lt;='Gastos Gerais'!$E$4:$E$1003),-('Gastos Gerais'!$C$4:$C$1003))</f>
        <v>0</v>
      </c>
      <c r="J25" s="152">
        <f>SUMPRODUCT(-('Gastos Gerais'!$F$4:$F$1003='Gastos das Atividades'!$B25),-('Gastos das Atividades'!J$1&gt;='Gastos Gerais'!$D$4:$D$1003),-('Gastos das Atividades'!J$1&lt;='Gastos Gerais'!$E$4:$E$1003),-('Gastos Gerais'!$C$4:$C$1003))</f>
        <v>0</v>
      </c>
      <c r="K25" s="152">
        <f>SUMPRODUCT(-('Gastos Gerais'!$F$4:$F$1003='Gastos das Atividades'!$B25),-('Gastos das Atividades'!K$1&gt;='Gastos Gerais'!$D$4:$D$1003),-('Gastos das Atividades'!K$1&lt;='Gastos Gerais'!$E$4:$E$1003),-('Gastos Gerais'!$C$4:$C$1003))</f>
        <v>0</v>
      </c>
      <c r="L25" s="152">
        <f>SUMPRODUCT(-('Gastos Gerais'!$F$4:$F$1003='Gastos das Atividades'!$B25),-('Gastos das Atividades'!L$1&gt;='Gastos Gerais'!$D$4:$D$1003),-('Gastos das Atividades'!L$1&lt;='Gastos Gerais'!$E$4:$E$1003),-('Gastos Gerais'!$C$4:$C$1003))</f>
        <v>0</v>
      </c>
      <c r="M25" s="152">
        <f>SUMPRODUCT(-('Gastos Gerais'!$F$4:$F$1003='Gastos das Atividades'!$B25),-('Gastos das Atividades'!M$1&gt;='Gastos Gerais'!$D$4:$D$1003),-('Gastos das Atividades'!M$1&lt;='Gastos Gerais'!$E$4:$E$1003),-('Gastos Gerais'!$C$4:$C$1003))</f>
        <v>0</v>
      </c>
      <c r="N25" s="152">
        <f>SUMPRODUCT(-('Gastos Gerais'!$F$4:$F$1003='Gastos das Atividades'!$B25),-('Gastos das Atividades'!N$1&gt;='Gastos Gerais'!$D$4:$D$1003),-('Gastos das Atividades'!N$1&lt;='Gastos Gerais'!$E$4:$E$1003),-('Gastos Gerais'!$C$4:$C$1003))</f>
        <v>0</v>
      </c>
      <c r="O25" s="152">
        <f>SUMPRODUCT(-('Gastos Gerais'!$F$4:$F$1003='Gastos das Atividades'!$B25),-('Gastos das Atividades'!O$1&gt;='Gastos Gerais'!$D$4:$D$1003),-('Gastos das Atividades'!O$1&lt;='Gastos Gerais'!$E$4:$E$1003),-('Gastos Gerais'!$C$4:$C$1003))</f>
        <v>0</v>
      </c>
      <c r="P25" s="152">
        <f>SUMPRODUCT(-('Gastos Gerais'!$F$4:$F$1003='Gastos das Atividades'!$B25),-('Gastos das Atividades'!P$1&gt;='Gastos Gerais'!$D$4:$D$1003),-('Gastos das Atividades'!P$1&lt;='Gastos Gerais'!$E$4:$E$1003),-('Gastos Gerais'!$C$4:$C$1003))</f>
        <v>0</v>
      </c>
      <c r="Q25" s="152">
        <f>SUMPRODUCT(-('Gastos Gerais'!$F$4:$F$1003='Gastos das Atividades'!$B25),-('Gastos das Atividades'!Q$1&gt;='Gastos Gerais'!$D$4:$D$1003),-('Gastos das Atividades'!Q$1&lt;='Gastos Gerais'!$E$4:$E$1003),-('Gastos Gerais'!$C$4:$C$1003))</f>
        <v>0</v>
      </c>
      <c r="R25" s="152">
        <f>SUMPRODUCT(-('Gastos Gerais'!$F$4:$F$1003='Gastos das Atividades'!$B25),-('Gastos das Atividades'!R$1&gt;='Gastos Gerais'!$D$4:$D$1003),-('Gastos das Atividades'!R$1&lt;='Gastos Gerais'!$E$4:$E$1003),-('Gastos Gerais'!$C$4:$C$1003))</f>
        <v>0</v>
      </c>
      <c r="S25" s="152">
        <f>SUMPRODUCT(-('Gastos Gerais'!$F$4:$F$1003='Gastos das Atividades'!$B25),-('Gastos das Atividades'!S$1&gt;='Gastos Gerais'!$D$4:$D$1003),-('Gastos das Atividades'!S$1&lt;='Gastos Gerais'!$E$4:$E$1003),-('Gastos Gerais'!$C$4:$C$1003))</f>
        <v>0</v>
      </c>
      <c r="T25" s="152">
        <f>SUMPRODUCT(-('Gastos Gerais'!$F$4:$F$1003='Gastos das Atividades'!$B25),-('Gastos das Atividades'!T$1&gt;='Gastos Gerais'!$D$4:$D$1003),-('Gastos das Atividades'!T$1&lt;='Gastos Gerais'!$E$4:$E$1003),-('Gastos Gerais'!$C$4:$C$1003))</f>
        <v>0</v>
      </c>
      <c r="U25" s="152">
        <f>SUMPRODUCT(-('Gastos Gerais'!$F$4:$F$1003='Gastos das Atividades'!$B25),-('Gastos das Atividades'!U$1&gt;='Gastos Gerais'!$D$4:$D$1003),-('Gastos das Atividades'!U$1&lt;='Gastos Gerais'!$E$4:$E$1003),-('Gastos Gerais'!$C$4:$C$1003))</f>
        <v>0</v>
      </c>
      <c r="V25" s="152">
        <f>SUMPRODUCT(-('Gastos Gerais'!$F$4:$F$1003='Gastos das Atividades'!$B25),-('Gastos das Atividades'!V$1&gt;='Gastos Gerais'!$D$4:$D$1003),-('Gastos das Atividades'!V$1&lt;='Gastos Gerais'!$E$4:$E$1003),-('Gastos Gerais'!$C$4:$C$1003))</f>
        <v>0</v>
      </c>
      <c r="W25" s="152">
        <f>SUMPRODUCT(-('Gastos Gerais'!$F$4:$F$1003='Gastos das Atividades'!$B25),-('Gastos das Atividades'!W$1&gt;='Gastos Gerais'!$D$4:$D$1003),-('Gastos das Atividades'!W$1&lt;='Gastos Gerais'!$E$4:$E$1003),-('Gastos Gerais'!$C$4:$C$1003))</f>
        <v>0</v>
      </c>
      <c r="X25" s="152">
        <f>SUMPRODUCT(-('Gastos Gerais'!$F$4:$F$1003='Gastos das Atividades'!$B25),-('Gastos das Atividades'!X$1&gt;='Gastos Gerais'!$D$4:$D$1003),-('Gastos das Atividades'!X$1&lt;='Gastos Gerais'!$E$4:$E$1003),-('Gastos Gerais'!$C$4:$C$1003))</f>
        <v>0</v>
      </c>
      <c r="Y25" s="152">
        <f>SUMPRODUCT(-('Gastos Gerais'!$F$4:$F$1003='Gastos das Atividades'!$B25),-('Gastos das Atividades'!Y$1&gt;='Gastos Gerais'!$D$4:$D$1003),-('Gastos das Atividades'!Y$1&lt;='Gastos Gerais'!$E$4:$E$1003),-('Gastos Gerais'!$C$4:$C$1003))</f>
        <v>0</v>
      </c>
      <c r="Z25" s="152">
        <f>SUMPRODUCT(-('Gastos Gerais'!$F$4:$F$1003='Gastos das Atividades'!$B25),-('Gastos das Atividades'!Z$1&gt;='Gastos Gerais'!$D$4:$D$1003),-('Gastos das Atividades'!Z$1&lt;='Gastos Gerais'!$E$4:$E$1003),-('Gastos Gerais'!$C$4:$C$1003))</f>
        <v>0</v>
      </c>
      <c r="AA25" s="152">
        <f>SUMPRODUCT(-('Gastos Gerais'!$F$4:$F$1003='Gastos das Atividades'!$B25),-('Gastos das Atividades'!AA$1&gt;='Gastos Gerais'!$D$4:$D$1003),-('Gastos das Atividades'!AA$1&lt;='Gastos Gerais'!$E$4:$E$1003),-('Gastos Gerais'!$C$4:$C$1003))</f>
        <v>0</v>
      </c>
      <c r="AB25" s="152">
        <f>SUMPRODUCT(-('Gastos Gerais'!$F$4:$F$1003='Gastos das Atividades'!$B25),-('Gastos das Atividades'!AB$1&gt;='Gastos Gerais'!$D$4:$D$1003),-('Gastos das Atividades'!AB$1&lt;='Gastos Gerais'!$E$4:$E$1003),-('Gastos Gerais'!$C$4:$C$1003))</f>
        <v>0</v>
      </c>
      <c r="AC25" s="152">
        <f>SUMPRODUCT(-('Gastos Gerais'!$F$4:$F$1003='Gastos das Atividades'!$B25),-('Gastos das Atividades'!AC$1&gt;='Gastos Gerais'!$D$4:$D$1003),-('Gastos das Atividades'!AC$1&lt;='Gastos Gerais'!$E$4:$E$1003),-('Gastos Gerais'!$C$4:$C$1003))</f>
        <v>0</v>
      </c>
      <c r="AD25" s="152">
        <f>SUMPRODUCT(-('Gastos Gerais'!$F$4:$F$1003='Gastos das Atividades'!$B25),-('Gastos das Atividades'!AD$1&gt;='Gastos Gerais'!$D$4:$D$1003),-('Gastos das Atividades'!AD$1&lt;='Gastos Gerais'!$E$4:$E$1003),-('Gastos Gerais'!$C$4:$C$1003))</f>
        <v>0</v>
      </c>
      <c r="AE25" s="152">
        <f>SUMPRODUCT(-('Gastos Gerais'!$F$4:$F$1003='Gastos das Atividades'!$B25),-('Gastos das Atividades'!AE$1&gt;='Gastos Gerais'!$D$4:$D$1003),-('Gastos das Atividades'!AE$1&lt;='Gastos Gerais'!$E$4:$E$1003),-('Gastos Gerais'!$C$4:$C$1003))</f>
        <v>0</v>
      </c>
      <c r="AF25" s="152">
        <f>SUMPRODUCT(-('Gastos Gerais'!$F$4:$F$1003='Gastos das Atividades'!$B25),-('Gastos das Atividades'!AF$1&gt;='Gastos Gerais'!$D$4:$D$1003),-('Gastos das Atividades'!AF$1&lt;='Gastos Gerais'!$E$4:$E$1003),-('Gastos Gerais'!$C$4:$C$1003))</f>
        <v>0</v>
      </c>
      <c r="AG25" s="152">
        <f>SUMPRODUCT(-('Gastos Gerais'!$F$4:$F$1003='Gastos das Atividades'!$B25),-('Gastos das Atividades'!AG$1&gt;='Gastos Gerais'!$D$4:$D$1003),-('Gastos das Atividades'!AG$1&lt;='Gastos Gerais'!$E$4:$E$1003),-('Gastos Gerais'!$C$4:$C$1003))</f>
        <v>0</v>
      </c>
      <c r="AH25" s="152">
        <f>SUMPRODUCT(-('Gastos Gerais'!$F$4:$F$1003='Gastos das Atividades'!$B25),-('Gastos das Atividades'!AH$1&gt;='Gastos Gerais'!$D$4:$D$1003),-('Gastos das Atividades'!AH$1&lt;='Gastos Gerais'!$E$4:$E$1003),-('Gastos Gerais'!$C$4:$C$1003))</f>
        <v>0</v>
      </c>
      <c r="AI25" s="152">
        <f>SUMPRODUCT(-('Gastos Gerais'!$F$4:$F$1003='Gastos das Atividades'!$B25),-('Gastos das Atividades'!AI$1&gt;='Gastos Gerais'!$D$4:$D$1003),-('Gastos das Atividades'!AI$1&lt;='Gastos Gerais'!$E$4:$E$1003),-('Gastos Gerais'!$C$4:$C$1003))</f>
        <v>0</v>
      </c>
      <c r="AJ25" s="152">
        <f>SUMPRODUCT(-('Gastos Gerais'!$F$4:$F$1003='Gastos das Atividades'!$B25),-('Gastos das Atividades'!AJ$1&gt;='Gastos Gerais'!$D$4:$D$1003),-('Gastos das Atividades'!AJ$1&lt;='Gastos Gerais'!$E$4:$E$1003),-('Gastos Gerais'!$C$4:$C$1003))</f>
        <v>0</v>
      </c>
      <c r="AK25" s="152">
        <f>SUMPRODUCT(-('Gastos Gerais'!$F$4:$F$1003='Gastos das Atividades'!$B25),-('Gastos das Atividades'!AK$1&gt;='Gastos Gerais'!$D$4:$D$1003),-('Gastos das Atividades'!AK$1&lt;='Gastos Gerais'!$E$4:$E$1003),-('Gastos Gerais'!$C$4:$C$1003))</f>
        <v>0</v>
      </c>
      <c r="AL25" s="152">
        <f>SUMPRODUCT(-('Gastos Gerais'!$F$4:$F$1003='Gastos das Atividades'!$B25),-('Gastos das Atividades'!AL$1&gt;='Gastos Gerais'!$D$4:$D$1003),-('Gastos das Atividades'!AL$1&lt;='Gastos Gerais'!$E$4:$E$1003),-('Gastos Gerais'!$C$4:$C$1003))</f>
        <v>0</v>
      </c>
      <c r="AM25" s="326">
        <f t="shared" si="1"/>
        <v>0</v>
      </c>
      <c r="AN25" s="152">
        <f t="shared" si="2"/>
        <v>0</v>
      </c>
      <c r="AO25" s="152">
        <f t="shared" si="3"/>
        <v>0</v>
      </c>
      <c r="AP25" s="327">
        <f t="shared" si="4"/>
        <v>0</v>
      </c>
      <c r="AQ25" s="159">
        <f t="shared" si="5"/>
        <v>0</v>
      </c>
      <c r="AR25" s="159">
        <f t="shared" si="5"/>
        <v>0</v>
      </c>
      <c r="AS25" s="159">
        <f t="shared" si="5"/>
        <v>0</v>
      </c>
      <c r="AT25" s="328">
        <f t="shared" si="5"/>
        <v>0</v>
      </c>
    </row>
    <row r="26" spans="1:46" hidden="1">
      <c r="A26" s="329">
        <v>22</v>
      </c>
      <c r="B26" s="339"/>
      <c r="C26" s="152">
        <f>SUMPRODUCT(-('Gastos Gerais'!$F$4:$F$1003='Gastos das Atividades'!$B26),-('Gastos das Atividades'!C$1&gt;='Gastos Gerais'!$D$4:$D$1003),-('Gastos das Atividades'!C$1&lt;='Gastos Gerais'!$E$4:$E$1003),-('Gastos Gerais'!$C$4:$C$1003))</f>
        <v>0</v>
      </c>
      <c r="D26" s="152">
        <f>SUMPRODUCT(-('Gastos Gerais'!$F$4:$F$1003='Gastos das Atividades'!$B26),-('Gastos das Atividades'!D$1&gt;='Gastos Gerais'!$D$4:$D$1003),-('Gastos das Atividades'!D$1&lt;='Gastos Gerais'!$E$4:$E$1003),-('Gastos Gerais'!$C$4:$C$1003))</f>
        <v>0</v>
      </c>
      <c r="E26" s="152">
        <f>SUMPRODUCT(-('Gastos Gerais'!$F$4:$F$1003='Gastos das Atividades'!$B26),-('Gastos das Atividades'!E$1&gt;='Gastos Gerais'!$D$4:$D$1003),-('Gastos das Atividades'!E$1&lt;='Gastos Gerais'!$E$4:$E$1003),-('Gastos Gerais'!$C$4:$C$1003))</f>
        <v>0</v>
      </c>
      <c r="F26" s="152">
        <f>SUMPRODUCT(-('Gastos Gerais'!$F$4:$F$1003='Gastos das Atividades'!$B26),-('Gastos das Atividades'!F$1&gt;='Gastos Gerais'!$D$4:$D$1003),-('Gastos das Atividades'!F$1&lt;='Gastos Gerais'!$E$4:$E$1003),-('Gastos Gerais'!$C$4:$C$1003))</f>
        <v>0</v>
      </c>
      <c r="G26" s="152">
        <f>SUMPRODUCT(-('Gastos Gerais'!$F$4:$F$1003='Gastos das Atividades'!$B26),-('Gastos das Atividades'!G$1&gt;='Gastos Gerais'!$D$4:$D$1003),-('Gastos das Atividades'!G$1&lt;='Gastos Gerais'!$E$4:$E$1003),-('Gastos Gerais'!$C$4:$C$1003))</f>
        <v>0</v>
      </c>
      <c r="H26" s="152">
        <f>SUMPRODUCT(-('Gastos Gerais'!$F$4:$F$1003='Gastos das Atividades'!$B26),-('Gastos das Atividades'!H$1&gt;='Gastos Gerais'!$D$4:$D$1003),-('Gastos das Atividades'!H$1&lt;='Gastos Gerais'!$E$4:$E$1003),-('Gastos Gerais'!$C$4:$C$1003))</f>
        <v>0</v>
      </c>
      <c r="I26" s="152">
        <f>SUMPRODUCT(-('Gastos Gerais'!$F$4:$F$1003='Gastos das Atividades'!$B26),-('Gastos das Atividades'!I$1&gt;='Gastos Gerais'!$D$4:$D$1003),-('Gastos das Atividades'!I$1&lt;='Gastos Gerais'!$E$4:$E$1003),-('Gastos Gerais'!$C$4:$C$1003))</f>
        <v>0</v>
      </c>
      <c r="J26" s="152">
        <f>SUMPRODUCT(-('Gastos Gerais'!$F$4:$F$1003='Gastos das Atividades'!$B26),-('Gastos das Atividades'!J$1&gt;='Gastos Gerais'!$D$4:$D$1003),-('Gastos das Atividades'!J$1&lt;='Gastos Gerais'!$E$4:$E$1003),-('Gastos Gerais'!$C$4:$C$1003))</f>
        <v>0</v>
      </c>
      <c r="K26" s="152">
        <f>SUMPRODUCT(-('Gastos Gerais'!$F$4:$F$1003='Gastos das Atividades'!$B26),-('Gastos das Atividades'!K$1&gt;='Gastos Gerais'!$D$4:$D$1003),-('Gastos das Atividades'!K$1&lt;='Gastos Gerais'!$E$4:$E$1003),-('Gastos Gerais'!$C$4:$C$1003))</f>
        <v>0</v>
      </c>
      <c r="L26" s="152">
        <f>SUMPRODUCT(-('Gastos Gerais'!$F$4:$F$1003='Gastos das Atividades'!$B26),-('Gastos das Atividades'!L$1&gt;='Gastos Gerais'!$D$4:$D$1003),-('Gastos das Atividades'!L$1&lt;='Gastos Gerais'!$E$4:$E$1003),-('Gastos Gerais'!$C$4:$C$1003))</f>
        <v>0</v>
      </c>
      <c r="M26" s="152">
        <f>SUMPRODUCT(-('Gastos Gerais'!$F$4:$F$1003='Gastos das Atividades'!$B26),-('Gastos das Atividades'!M$1&gt;='Gastos Gerais'!$D$4:$D$1003),-('Gastos das Atividades'!M$1&lt;='Gastos Gerais'!$E$4:$E$1003),-('Gastos Gerais'!$C$4:$C$1003))</f>
        <v>0</v>
      </c>
      <c r="N26" s="152">
        <f>SUMPRODUCT(-('Gastos Gerais'!$F$4:$F$1003='Gastos das Atividades'!$B26),-('Gastos das Atividades'!N$1&gt;='Gastos Gerais'!$D$4:$D$1003),-('Gastos das Atividades'!N$1&lt;='Gastos Gerais'!$E$4:$E$1003),-('Gastos Gerais'!$C$4:$C$1003))</f>
        <v>0</v>
      </c>
      <c r="O26" s="152">
        <f>SUMPRODUCT(-('Gastos Gerais'!$F$4:$F$1003='Gastos das Atividades'!$B26),-('Gastos das Atividades'!O$1&gt;='Gastos Gerais'!$D$4:$D$1003),-('Gastos das Atividades'!O$1&lt;='Gastos Gerais'!$E$4:$E$1003),-('Gastos Gerais'!$C$4:$C$1003))</f>
        <v>0</v>
      </c>
      <c r="P26" s="152">
        <f>SUMPRODUCT(-('Gastos Gerais'!$F$4:$F$1003='Gastos das Atividades'!$B26),-('Gastos das Atividades'!P$1&gt;='Gastos Gerais'!$D$4:$D$1003),-('Gastos das Atividades'!P$1&lt;='Gastos Gerais'!$E$4:$E$1003),-('Gastos Gerais'!$C$4:$C$1003))</f>
        <v>0</v>
      </c>
      <c r="Q26" s="152">
        <f>SUMPRODUCT(-('Gastos Gerais'!$F$4:$F$1003='Gastos das Atividades'!$B26),-('Gastos das Atividades'!Q$1&gt;='Gastos Gerais'!$D$4:$D$1003),-('Gastos das Atividades'!Q$1&lt;='Gastos Gerais'!$E$4:$E$1003),-('Gastos Gerais'!$C$4:$C$1003))</f>
        <v>0</v>
      </c>
      <c r="R26" s="152">
        <f>SUMPRODUCT(-('Gastos Gerais'!$F$4:$F$1003='Gastos das Atividades'!$B26),-('Gastos das Atividades'!R$1&gt;='Gastos Gerais'!$D$4:$D$1003),-('Gastos das Atividades'!R$1&lt;='Gastos Gerais'!$E$4:$E$1003),-('Gastos Gerais'!$C$4:$C$1003))</f>
        <v>0</v>
      </c>
      <c r="S26" s="152">
        <f>SUMPRODUCT(-('Gastos Gerais'!$F$4:$F$1003='Gastos das Atividades'!$B26),-('Gastos das Atividades'!S$1&gt;='Gastos Gerais'!$D$4:$D$1003),-('Gastos das Atividades'!S$1&lt;='Gastos Gerais'!$E$4:$E$1003),-('Gastos Gerais'!$C$4:$C$1003))</f>
        <v>0</v>
      </c>
      <c r="T26" s="152">
        <f>SUMPRODUCT(-('Gastos Gerais'!$F$4:$F$1003='Gastos das Atividades'!$B26),-('Gastos das Atividades'!T$1&gt;='Gastos Gerais'!$D$4:$D$1003),-('Gastos das Atividades'!T$1&lt;='Gastos Gerais'!$E$4:$E$1003),-('Gastos Gerais'!$C$4:$C$1003))</f>
        <v>0</v>
      </c>
      <c r="U26" s="152">
        <f>SUMPRODUCT(-('Gastos Gerais'!$F$4:$F$1003='Gastos das Atividades'!$B26),-('Gastos das Atividades'!U$1&gt;='Gastos Gerais'!$D$4:$D$1003),-('Gastos das Atividades'!U$1&lt;='Gastos Gerais'!$E$4:$E$1003),-('Gastos Gerais'!$C$4:$C$1003))</f>
        <v>0</v>
      </c>
      <c r="V26" s="152">
        <f>SUMPRODUCT(-('Gastos Gerais'!$F$4:$F$1003='Gastos das Atividades'!$B26),-('Gastos das Atividades'!V$1&gt;='Gastos Gerais'!$D$4:$D$1003),-('Gastos das Atividades'!V$1&lt;='Gastos Gerais'!$E$4:$E$1003),-('Gastos Gerais'!$C$4:$C$1003))</f>
        <v>0</v>
      </c>
      <c r="W26" s="152">
        <f>SUMPRODUCT(-('Gastos Gerais'!$F$4:$F$1003='Gastos das Atividades'!$B26),-('Gastos das Atividades'!W$1&gt;='Gastos Gerais'!$D$4:$D$1003),-('Gastos das Atividades'!W$1&lt;='Gastos Gerais'!$E$4:$E$1003),-('Gastos Gerais'!$C$4:$C$1003))</f>
        <v>0</v>
      </c>
      <c r="X26" s="152">
        <f>SUMPRODUCT(-('Gastos Gerais'!$F$4:$F$1003='Gastos das Atividades'!$B26),-('Gastos das Atividades'!X$1&gt;='Gastos Gerais'!$D$4:$D$1003),-('Gastos das Atividades'!X$1&lt;='Gastos Gerais'!$E$4:$E$1003),-('Gastos Gerais'!$C$4:$C$1003))</f>
        <v>0</v>
      </c>
      <c r="Y26" s="152">
        <f>SUMPRODUCT(-('Gastos Gerais'!$F$4:$F$1003='Gastos das Atividades'!$B26),-('Gastos das Atividades'!Y$1&gt;='Gastos Gerais'!$D$4:$D$1003),-('Gastos das Atividades'!Y$1&lt;='Gastos Gerais'!$E$4:$E$1003),-('Gastos Gerais'!$C$4:$C$1003))</f>
        <v>0</v>
      </c>
      <c r="Z26" s="152">
        <f>SUMPRODUCT(-('Gastos Gerais'!$F$4:$F$1003='Gastos das Atividades'!$B26),-('Gastos das Atividades'!Z$1&gt;='Gastos Gerais'!$D$4:$D$1003),-('Gastos das Atividades'!Z$1&lt;='Gastos Gerais'!$E$4:$E$1003),-('Gastos Gerais'!$C$4:$C$1003))</f>
        <v>0</v>
      </c>
      <c r="AA26" s="152">
        <f>SUMPRODUCT(-('Gastos Gerais'!$F$4:$F$1003='Gastos das Atividades'!$B26),-('Gastos das Atividades'!AA$1&gt;='Gastos Gerais'!$D$4:$D$1003),-('Gastos das Atividades'!AA$1&lt;='Gastos Gerais'!$E$4:$E$1003),-('Gastos Gerais'!$C$4:$C$1003))</f>
        <v>0</v>
      </c>
      <c r="AB26" s="152">
        <f>SUMPRODUCT(-('Gastos Gerais'!$F$4:$F$1003='Gastos das Atividades'!$B26),-('Gastos das Atividades'!AB$1&gt;='Gastos Gerais'!$D$4:$D$1003),-('Gastos das Atividades'!AB$1&lt;='Gastos Gerais'!$E$4:$E$1003),-('Gastos Gerais'!$C$4:$C$1003))</f>
        <v>0</v>
      </c>
      <c r="AC26" s="152">
        <f>SUMPRODUCT(-('Gastos Gerais'!$F$4:$F$1003='Gastos das Atividades'!$B26),-('Gastos das Atividades'!AC$1&gt;='Gastos Gerais'!$D$4:$D$1003),-('Gastos das Atividades'!AC$1&lt;='Gastos Gerais'!$E$4:$E$1003),-('Gastos Gerais'!$C$4:$C$1003))</f>
        <v>0</v>
      </c>
      <c r="AD26" s="152">
        <f>SUMPRODUCT(-('Gastos Gerais'!$F$4:$F$1003='Gastos das Atividades'!$B26),-('Gastos das Atividades'!AD$1&gt;='Gastos Gerais'!$D$4:$D$1003),-('Gastos das Atividades'!AD$1&lt;='Gastos Gerais'!$E$4:$E$1003),-('Gastos Gerais'!$C$4:$C$1003))</f>
        <v>0</v>
      </c>
      <c r="AE26" s="152">
        <f>SUMPRODUCT(-('Gastos Gerais'!$F$4:$F$1003='Gastos das Atividades'!$B26),-('Gastos das Atividades'!AE$1&gt;='Gastos Gerais'!$D$4:$D$1003),-('Gastos das Atividades'!AE$1&lt;='Gastos Gerais'!$E$4:$E$1003),-('Gastos Gerais'!$C$4:$C$1003))</f>
        <v>0</v>
      </c>
      <c r="AF26" s="152">
        <f>SUMPRODUCT(-('Gastos Gerais'!$F$4:$F$1003='Gastos das Atividades'!$B26),-('Gastos das Atividades'!AF$1&gt;='Gastos Gerais'!$D$4:$D$1003),-('Gastos das Atividades'!AF$1&lt;='Gastos Gerais'!$E$4:$E$1003),-('Gastos Gerais'!$C$4:$C$1003))</f>
        <v>0</v>
      </c>
      <c r="AG26" s="152">
        <f>SUMPRODUCT(-('Gastos Gerais'!$F$4:$F$1003='Gastos das Atividades'!$B26),-('Gastos das Atividades'!AG$1&gt;='Gastos Gerais'!$D$4:$D$1003),-('Gastos das Atividades'!AG$1&lt;='Gastos Gerais'!$E$4:$E$1003),-('Gastos Gerais'!$C$4:$C$1003))</f>
        <v>0</v>
      </c>
      <c r="AH26" s="152">
        <f>SUMPRODUCT(-('Gastos Gerais'!$F$4:$F$1003='Gastos das Atividades'!$B26),-('Gastos das Atividades'!AH$1&gt;='Gastos Gerais'!$D$4:$D$1003),-('Gastos das Atividades'!AH$1&lt;='Gastos Gerais'!$E$4:$E$1003),-('Gastos Gerais'!$C$4:$C$1003))</f>
        <v>0</v>
      </c>
      <c r="AI26" s="152">
        <f>SUMPRODUCT(-('Gastos Gerais'!$F$4:$F$1003='Gastos das Atividades'!$B26),-('Gastos das Atividades'!AI$1&gt;='Gastos Gerais'!$D$4:$D$1003),-('Gastos das Atividades'!AI$1&lt;='Gastos Gerais'!$E$4:$E$1003),-('Gastos Gerais'!$C$4:$C$1003))</f>
        <v>0</v>
      </c>
      <c r="AJ26" s="152">
        <f>SUMPRODUCT(-('Gastos Gerais'!$F$4:$F$1003='Gastos das Atividades'!$B26),-('Gastos das Atividades'!AJ$1&gt;='Gastos Gerais'!$D$4:$D$1003),-('Gastos das Atividades'!AJ$1&lt;='Gastos Gerais'!$E$4:$E$1003),-('Gastos Gerais'!$C$4:$C$1003))</f>
        <v>0</v>
      </c>
      <c r="AK26" s="152">
        <f>SUMPRODUCT(-('Gastos Gerais'!$F$4:$F$1003='Gastos das Atividades'!$B26),-('Gastos das Atividades'!AK$1&gt;='Gastos Gerais'!$D$4:$D$1003),-('Gastos das Atividades'!AK$1&lt;='Gastos Gerais'!$E$4:$E$1003),-('Gastos Gerais'!$C$4:$C$1003))</f>
        <v>0</v>
      </c>
      <c r="AL26" s="152">
        <f>SUMPRODUCT(-('Gastos Gerais'!$F$4:$F$1003='Gastos das Atividades'!$B26),-('Gastos das Atividades'!AL$1&gt;='Gastos Gerais'!$D$4:$D$1003),-('Gastos das Atividades'!AL$1&lt;='Gastos Gerais'!$E$4:$E$1003),-('Gastos Gerais'!$C$4:$C$1003))</f>
        <v>0</v>
      </c>
      <c r="AM26" s="326">
        <f t="shared" si="1"/>
        <v>0</v>
      </c>
      <c r="AN26" s="152">
        <f t="shared" si="2"/>
        <v>0</v>
      </c>
      <c r="AO26" s="152">
        <f t="shared" si="3"/>
        <v>0</v>
      </c>
      <c r="AP26" s="327">
        <f t="shared" si="4"/>
        <v>0</v>
      </c>
      <c r="AQ26" s="159">
        <f t="shared" si="5"/>
        <v>0</v>
      </c>
      <c r="AR26" s="159">
        <f t="shared" si="5"/>
        <v>0</v>
      </c>
      <c r="AS26" s="159">
        <f t="shared" si="5"/>
        <v>0</v>
      </c>
      <c r="AT26" s="328">
        <f t="shared" si="5"/>
        <v>0</v>
      </c>
    </row>
    <row r="27" spans="1:46" hidden="1">
      <c r="A27" s="329">
        <v>23</v>
      </c>
      <c r="B27" s="338"/>
      <c r="C27" s="152">
        <f>SUMPRODUCT(-('Gastos Gerais'!$F$4:$F$1003='Gastos das Atividades'!$B27),-('Gastos das Atividades'!C$1&gt;='Gastos Gerais'!$D$4:$D$1003),-('Gastos das Atividades'!C$1&lt;='Gastos Gerais'!$E$4:$E$1003),-('Gastos Gerais'!$C$4:$C$1003))</f>
        <v>0</v>
      </c>
      <c r="D27" s="152">
        <f>SUMPRODUCT(-('Gastos Gerais'!$F$4:$F$1003='Gastos das Atividades'!$B27),-('Gastos das Atividades'!D$1&gt;='Gastos Gerais'!$D$4:$D$1003),-('Gastos das Atividades'!D$1&lt;='Gastos Gerais'!$E$4:$E$1003),-('Gastos Gerais'!$C$4:$C$1003))</f>
        <v>0</v>
      </c>
      <c r="E27" s="152">
        <f>SUMPRODUCT(-('Gastos Gerais'!$F$4:$F$1003='Gastos das Atividades'!$B27),-('Gastos das Atividades'!E$1&gt;='Gastos Gerais'!$D$4:$D$1003),-('Gastos das Atividades'!E$1&lt;='Gastos Gerais'!$E$4:$E$1003),-('Gastos Gerais'!$C$4:$C$1003))</f>
        <v>0</v>
      </c>
      <c r="F27" s="152">
        <f>SUMPRODUCT(-('Gastos Gerais'!$F$4:$F$1003='Gastos das Atividades'!$B27),-('Gastos das Atividades'!F$1&gt;='Gastos Gerais'!$D$4:$D$1003),-('Gastos das Atividades'!F$1&lt;='Gastos Gerais'!$E$4:$E$1003),-('Gastos Gerais'!$C$4:$C$1003))</f>
        <v>0</v>
      </c>
      <c r="G27" s="152">
        <f>SUMPRODUCT(-('Gastos Gerais'!$F$4:$F$1003='Gastos das Atividades'!$B27),-('Gastos das Atividades'!G$1&gt;='Gastos Gerais'!$D$4:$D$1003),-('Gastos das Atividades'!G$1&lt;='Gastos Gerais'!$E$4:$E$1003),-('Gastos Gerais'!$C$4:$C$1003))</f>
        <v>0</v>
      </c>
      <c r="H27" s="152">
        <f>SUMPRODUCT(-('Gastos Gerais'!$F$4:$F$1003='Gastos das Atividades'!$B27),-('Gastos das Atividades'!H$1&gt;='Gastos Gerais'!$D$4:$D$1003),-('Gastos das Atividades'!H$1&lt;='Gastos Gerais'!$E$4:$E$1003),-('Gastos Gerais'!$C$4:$C$1003))</f>
        <v>0</v>
      </c>
      <c r="I27" s="152">
        <f>SUMPRODUCT(-('Gastos Gerais'!$F$4:$F$1003='Gastos das Atividades'!$B27),-('Gastos das Atividades'!I$1&gt;='Gastos Gerais'!$D$4:$D$1003),-('Gastos das Atividades'!I$1&lt;='Gastos Gerais'!$E$4:$E$1003),-('Gastos Gerais'!$C$4:$C$1003))</f>
        <v>0</v>
      </c>
      <c r="J27" s="152">
        <f>SUMPRODUCT(-('Gastos Gerais'!$F$4:$F$1003='Gastos das Atividades'!$B27),-('Gastos das Atividades'!J$1&gt;='Gastos Gerais'!$D$4:$D$1003),-('Gastos das Atividades'!J$1&lt;='Gastos Gerais'!$E$4:$E$1003),-('Gastos Gerais'!$C$4:$C$1003))</f>
        <v>0</v>
      </c>
      <c r="K27" s="152">
        <f>SUMPRODUCT(-('Gastos Gerais'!$F$4:$F$1003='Gastos das Atividades'!$B27),-('Gastos das Atividades'!K$1&gt;='Gastos Gerais'!$D$4:$D$1003),-('Gastos das Atividades'!K$1&lt;='Gastos Gerais'!$E$4:$E$1003),-('Gastos Gerais'!$C$4:$C$1003))</f>
        <v>0</v>
      </c>
      <c r="L27" s="152">
        <f>SUMPRODUCT(-('Gastos Gerais'!$F$4:$F$1003='Gastos das Atividades'!$B27),-('Gastos das Atividades'!L$1&gt;='Gastos Gerais'!$D$4:$D$1003),-('Gastos das Atividades'!L$1&lt;='Gastos Gerais'!$E$4:$E$1003),-('Gastos Gerais'!$C$4:$C$1003))</f>
        <v>0</v>
      </c>
      <c r="M27" s="152">
        <f>SUMPRODUCT(-('Gastos Gerais'!$F$4:$F$1003='Gastos das Atividades'!$B27),-('Gastos das Atividades'!M$1&gt;='Gastos Gerais'!$D$4:$D$1003),-('Gastos das Atividades'!M$1&lt;='Gastos Gerais'!$E$4:$E$1003),-('Gastos Gerais'!$C$4:$C$1003))</f>
        <v>0</v>
      </c>
      <c r="N27" s="152">
        <f>SUMPRODUCT(-('Gastos Gerais'!$F$4:$F$1003='Gastos das Atividades'!$B27),-('Gastos das Atividades'!N$1&gt;='Gastos Gerais'!$D$4:$D$1003),-('Gastos das Atividades'!N$1&lt;='Gastos Gerais'!$E$4:$E$1003),-('Gastos Gerais'!$C$4:$C$1003))</f>
        <v>0</v>
      </c>
      <c r="O27" s="152">
        <f>SUMPRODUCT(-('Gastos Gerais'!$F$4:$F$1003='Gastos das Atividades'!$B27),-('Gastos das Atividades'!O$1&gt;='Gastos Gerais'!$D$4:$D$1003),-('Gastos das Atividades'!O$1&lt;='Gastos Gerais'!$E$4:$E$1003),-('Gastos Gerais'!$C$4:$C$1003))</f>
        <v>0</v>
      </c>
      <c r="P27" s="152">
        <f>SUMPRODUCT(-('Gastos Gerais'!$F$4:$F$1003='Gastos das Atividades'!$B27),-('Gastos das Atividades'!P$1&gt;='Gastos Gerais'!$D$4:$D$1003),-('Gastos das Atividades'!P$1&lt;='Gastos Gerais'!$E$4:$E$1003),-('Gastos Gerais'!$C$4:$C$1003))</f>
        <v>0</v>
      </c>
      <c r="Q27" s="152">
        <f>SUMPRODUCT(-('Gastos Gerais'!$F$4:$F$1003='Gastos das Atividades'!$B27),-('Gastos das Atividades'!Q$1&gt;='Gastos Gerais'!$D$4:$D$1003),-('Gastos das Atividades'!Q$1&lt;='Gastos Gerais'!$E$4:$E$1003),-('Gastos Gerais'!$C$4:$C$1003))</f>
        <v>0</v>
      </c>
      <c r="R27" s="152">
        <f>SUMPRODUCT(-('Gastos Gerais'!$F$4:$F$1003='Gastos das Atividades'!$B27),-('Gastos das Atividades'!R$1&gt;='Gastos Gerais'!$D$4:$D$1003),-('Gastos das Atividades'!R$1&lt;='Gastos Gerais'!$E$4:$E$1003),-('Gastos Gerais'!$C$4:$C$1003))</f>
        <v>0</v>
      </c>
      <c r="S27" s="152">
        <f>SUMPRODUCT(-('Gastos Gerais'!$F$4:$F$1003='Gastos das Atividades'!$B27),-('Gastos das Atividades'!S$1&gt;='Gastos Gerais'!$D$4:$D$1003),-('Gastos das Atividades'!S$1&lt;='Gastos Gerais'!$E$4:$E$1003),-('Gastos Gerais'!$C$4:$C$1003))</f>
        <v>0</v>
      </c>
      <c r="T27" s="152">
        <f>SUMPRODUCT(-('Gastos Gerais'!$F$4:$F$1003='Gastos das Atividades'!$B27),-('Gastos das Atividades'!T$1&gt;='Gastos Gerais'!$D$4:$D$1003),-('Gastos das Atividades'!T$1&lt;='Gastos Gerais'!$E$4:$E$1003),-('Gastos Gerais'!$C$4:$C$1003))</f>
        <v>0</v>
      </c>
      <c r="U27" s="152">
        <f>SUMPRODUCT(-('Gastos Gerais'!$F$4:$F$1003='Gastos das Atividades'!$B27),-('Gastos das Atividades'!U$1&gt;='Gastos Gerais'!$D$4:$D$1003),-('Gastos das Atividades'!U$1&lt;='Gastos Gerais'!$E$4:$E$1003),-('Gastos Gerais'!$C$4:$C$1003))</f>
        <v>0</v>
      </c>
      <c r="V27" s="152">
        <f>SUMPRODUCT(-('Gastos Gerais'!$F$4:$F$1003='Gastos das Atividades'!$B27),-('Gastos das Atividades'!V$1&gt;='Gastos Gerais'!$D$4:$D$1003),-('Gastos das Atividades'!V$1&lt;='Gastos Gerais'!$E$4:$E$1003),-('Gastos Gerais'!$C$4:$C$1003))</f>
        <v>0</v>
      </c>
      <c r="W27" s="152">
        <f>SUMPRODUCT(-('Gastos Gerais'!$F$4:$F$1003='Gastos das Atividades'!$B27),-('Gastos das Atividades'!W$1&gt;='Gastos Gerais'!$D$4:$D$1003),-('Gastos das Atividades'!W$1&lt;='Gastos Gerais'!$E$4:$E$1003),-('Gastos Gerais'!$C$4:$C$1003))</f>
        <v>0</v>
      </c>
      <c r="X27" s="152">
        <f>SUMPRODUCT(-('Gastos Gerais'!$F$4:$F$1003='Gastos das Atividades'!$B27),-('Gastos das Atividades'!X$1&gt;='Gastos Gerais'!$D$4:$D$1003),-('Gastos das Atividades'!X$1&lt;='Gastos Gerais'!$E$4:$E$1003),-('Gastos Gerais'!$C$4:$C$1003))</f>
        <v>0</v>
      </c>
      <c r="Y27" s="152">
        <f>SUMPRODUCT(-('Gastos Gerais'!$F$4:$F$1003='Gastos das Atividades'!$B27),-('Gastos das Atividades'!Y$1&gt;='Gastos Gerais'!$D$4:$D$1003),-('Gastos das Atividades'!Y$1&lt;='Gastos Gerais'!$E$4:$E$1003),-('Gastos Gerais'!$C$4:$C$1003))</f>
        <v>0</v>
      </c>
      <c r="Z27" s="152">
        <f>SUMPRODUCT(-('Gastos Gerais'!$F$4:$F$1003='Gastos das Atividades'!$B27),-('Gastos das Atividades'!Z$1&gt;='Gastos Gerais'!$D$4:$D$1003),-('Gastos das Atividades'!Z$1&lt;='Gastos Gerais'!$E$4:$E$1003),-('Gastos Gerais'!$C$4:$C$1003))</f>
        <v>0</v>
      </c>
      <c r="AA27" s="152">
        <f>SUMPRODUCT(-('Gastos Gerais'!$F$4:$F$1003='Gastos das Atividades'!$B27),-('Gastos das Atividades'!AA$1&gt;='Gastos Gerais'!$D$4:$D$1003),-('Gastos das Atividades'!AA$1&lt;='Gastos Gerais'!$E$4:$E$1003),-('Gastos Gerais'!$C$4:$C$1003))</f>
        <v>0</v>
      </c>
      <c r="AB27" s="152">
        <f>SUMPRODUCT(-('Gastos Gerais'!$F$4:$F$1003='Gastos das Atividades'!$B27),-('Gastos das Atividades'!AB$1&gt;='Gastos Gerais'!$D$4:$D$1003),-('Gastos das Atividades'!AB$1&lt;='Gastos Gerais'!$E$4:$E$1003),-('Gastos Gerais'!$C$4:$C$1003))</f>
        <v>0</v>
      </c>
      <c r="AC27" s="152">
        <f>SUMPRODUCT(-('Gastos Gerais'!$F$4:$F$1003='Gastos das Atividades'!$B27),-('Gastos das Atividades'!AC$1&gt;='Gastos Gerais'!$D$4:$D$1003),-('Gastos das Atividades'!AC$1&lt;='Gastos Gerais'!$E$4:$E$1003),-('Gastos Gerais'!$C$4:$C$1003))</f>
        <v>0</v>
      </c>
      <c r="AD27" s="152">
        <f>SUMPRODUCT(-('Gastos Gerais'!$F$4:$F$1003='Gastos das Atividades'!$B27),-('Gastos das Atividades'!AD$1&gt;='Gastos Gerais'!$D$4:$D$1003),-('Gastos das Atividades'!AD$1&lt;='Gastos Gerais'!$E$4:$E$1003),-('Gastos Gerais'!$C$4:$C$1003))</f>
        <v>0</v>
      </c>
      <c r="AE27" s="152">
        <f>SUMPRODUCT(-('Gastos Gerais'!$F$4:$F$1003='Gastos das Atividades'!$B27),-('Gastos das Atividades'!AE$1&gt;='Gastos Gerais'!$D$4:$D$1003),-('Gastos das Atividades'!AE$1&lt;='Gastos Gerais'!$E$4:$E$1003),-('Gastos Gerais'!$C$4:$C$1003))</f>
        <v>0</v>
      </c>
      <c r="AF27" s="152">
        <f>SUMPRODUCT(-('Gastos Gerais'!$F$4:$F$1003='Gastos das Atividades'!$B27),-('Gastos das Atividades'!AF$1&gt;='Gastos Gerais'!$D$4:$D$1003),-('Gastos das Atividades'!AF$1&lt;='Gastos Gerais'!$E$4:$E$1003),-('Gastos Gerais'!$C$4:$C$1003))</f>
        <v>0</v>
      </c>
      <c r="AG27" s="152">
        <f>SUMPRODUCT(-('Gastos Gerais'!$F$4:$F$1003='Gastos das Atividades'!$B27),-('Gastos das Atividades'!AG$1&gt;='Gastos Gerais'!$D$4:$D$1003),-('Gastos das Atividades'!AG$1&lt;='Gastos Gerais'!$E$4:$E$1003),-('Gastos Gerais'!$C$4:$C$1003))</f>
        <v>0</v>
      </c>
      <c r="AH27" s="152">
        <f>SUMPRODUCT(-('Gastos Gerais'!$F$4:$F$1003='Gastos das Atividades'!$B27),-('Gastos das Atividades'!AH$1&gt;='Gastos Gerais'!$D$4:$D$1003),-('Gastos das Atividades'!AH$1&lt;='Gastos Gerais'!$E$4:$E$1003),-('Gastos Gerais'!$C$4:$C$1003))</f>
        <v>0</v>
      </c>
      <c r="AI27" s="152">
        <f>SUMPRODUCT(-('Gastos Gerais'!$F$4:$F$1003='Gastos das Atividades'!$B27),-('Gastos das Atividades'!AI$1&gt;='Gastos Gerais'!$D$4:$D$1003),-('Gastos das Atividades'!AI$1&lt;='Gastos Gerais'!$E$4:$E$1003),-('Gastos Gerais'!$C$4:$C$1003))</f>
        <v>0</v>
      </c>
      <c r="AJ27" s="152">
        <f>SUMPRODUCT(-('Gastos Gerais'!$F$4:$F$1003='Gastos das Atividades'!$B27),-('Gastos das Atividades'!AJ$1&gt;='Gastos Gerais'!$D$4:$D$1003),-('Gastos das Atividades'!AJ$1&lt;='Gastos Gerais'!$E$4:$E$1003),-('Gastos Gerais'!$C$4:$C$1003))</f>
        <v>0</v>
      </c>
      <c r="AK27" s="152">
        <f>SUMPRODUCT(-('Gastos Gerais'!$F$4:$F$1003='Gastos das Atividades'!$B27),-('Gastos das Atividades'!AK$1&gt;='Gastos Gerais'!$D$4:$D$1003),-('Gastos das Atividades'!AK$1&lt;='Gastos Gerais'!$E$4:$E$1003),-('Gastos Gerais'!$C$4:$C$1003))</f>
        <v>0</v>
      </c>
      <c r="AL27" s="152">
        <f>SUMPRODUCT(-('Gastos Gerais'!$F$4:$F$1003='Gastos das Atividades'!$B27),-('Gastos das Atividades'!AL$1&gt;='Gastos Gerais'!$D$4:$D$1003),-('Gastos das Atividades'!AL$1&lt;='Gastos Gerais'!$E$4:$E$1003),-('Gastos Gerais'!$C$4:$C$1003))</f>
        <v>0</v>
      </c>
      <c r="AM27" s="326">
        <f t="shared" si="1"/>
        <v>0</v>
      </c>
      <c r="AN27" s="152">
        <f t="shared" si="2"/>
        <v>0</v>
      </c>
      <c r="AO27" s="152">
        <f t="shared" si="3"/>
        <v>0</v>
      </c>
      <c r="AP27" s="327">
        <f t="shared" si="4"/>
        <v>0</v>
      </c>
      <c r="AQ27" s="159">
        <f t="shared" si="5"/>
        <v>0</v>
      </c>
      <c r="AR27" s="159">
        <f t="shared" si="5"/>
        <v>0</v>
      </c>
      <c r="AS27" s="159">
        <f t="shared" si="5"/>
        <v>0</v>
      </c>
      <c r="AT27" s="328">
        <f t="shared" si="5"/>
        <v>0</v>
      </c>
    </row>
    <row r="28" spans="1:46" hidden="1">
      <c r="A28" s="329">
        <v>24</v>
      </c>
      <c r="B28" s="339"/>
      <c r="C28" s="152">
        <f>SUMPRODUCT(-('Gastos Gerais'!$F$4:$F$1003='Gastos das Atividades'!$B28),-('Gastos das Atividades'!C$1&gt;='Gastos Gerais'!$D$4:$D$1003),-('Gastos das Atividades'!C$1&lt;='Gastos Gerais'!$E$4:$E$1003),-('Gastos Gerais'!$C$4:$C$1003))</f>
        <v>0</v>
      </c>
      <c r="D28" s="152">
        <f>SUMPRODUCT(-('Gastos Gerais'!$F$4:$F$1003='Gastos das Atividades'!$B28),-('Gastos das Atividades'!D$1&gt;='Gastos Gerais'!$D$4:$D$1003),-('Gastos das Atividades'!D$1&lt;='Gastos Gerais'!$E$4:$E$1003),-('Gastos Gerais'!$C$4:$C$1003))</f>
        <v>0</v>
      </c>
      <c r="E28" s="152">
        <f>SUMPRODUCT(-('Gastos Gerais'!$F$4:$F$1003='Gastos das Atividades'!$B28),-('Gastos das Atividades'!E$1&gt;='Gastos Gerais'!$D$4:$D$1003),-('Gastos das Atividades'!E$1&lt;='Gastos Gerais'!$E$4:$E$1003),-('Gastos Gerais'!$C$4:$C$1003))</f>
        <v>0</v>
      </c>
      <c r="F28" s="152">
        <f>SUMPRODUCT(-('Gastos Gerais'!$F$4:$F$1003='Gastos das Atividades'!$B28),-('Gastos das Atividades'!F$1&gt;='Gastos Gerais'!$D$4:$D$1003),-('Gastos das Atividades'!F$1&lt;='Gastos Gerais'!$E$4:$E$1003),-('Gastos Gerais'!$C$4:$C$1003))</f>
        <v>0</v>
      </c>
      <c r="G28" s="152">
        <f>SUMPRODUCT(-('Gastos Gerais'!$F$4:$F$1003='Gastos das Atividades'!$B28),-('Gastos das Atividades'!G$1&gt;='Gastos Gerais'!$D$4:$D$1003),-('Gastos das Atividades'!G$1&lt;='Gastos Gerais'!$E$4:$E$1003),-('Gastos Gerais'!$C$4:$C$1003))</f>
        <v>0</v>
      </c>
      <c r="H28" s="152">
        <f>SUMPRODUCT(-('Gastos Gerais'!$F$4:$F$1003='Gastos das Atividades'!$B28),-('Gastos das Atividades'!H$1&gt;='Gastos Gerais'!$D$4:$D$1003),-('Gastos das Atividades'!H$1&lt;='Gastos Gerais'!$E$4:$E$1003),-('Gastos Gerais'!$C$4:$C$1003))</f>
        <v>0</v>
      </c>
      <c r="I28" s="152">
        <f>SUMPRODUCT(-('Gastos Gerais'!$F$4:$F$1003='Gastos das Atividades'!$B28),-('Gastos das Atividades'!I$1&gt;='Gastos Gerais'!$D$4:$D$1003),-('Gastos das Atividades'!I$1&lt;='Gastos Gerais'!$E$4:$E$1003),-('Gastos Gerais'!$C$4:$C$1003))</f>
        <v>0</v>
      </c>
      <c r="J28" s="152">
        <f>SUMPRODUCT(-('Gastos Gerais'!$F$4:$F$1003='Gastos das Atividades'!$B28),-('Gastos das Atividades'!J$1&gt;='Gastos Gerais'!$D$4:$D$1003),-('Gastos das Atividades'!J$1&lt;='Gastos Gerais'!$E$4:$E$1003),-('Gastos Gerais'!$C$4:$C$1003))</f>
        <v>0</v>
      </c>
      <c r="K28" s="152">
        <f>SUMPRODUCT(-('Gastos Gerais'!$F$4:$F$1003='Gastos das Atividades'!$B28),-('Gastos das Atividades'!K$1&gt;='Gastos Gerais'!$D$4:$D$1003),-('Gastos das Atividades'!K$1&lt;='Gastos Gerais'!$E$4:$E$1003),-('Gastos Gerais'!$C$4:$C$1003))</f>
        <v>0</v>
      </c>
      <c r="L28" s="152">
        <f>SUMPRODUCT(-('Gastos Gerais'!$F$4:$F$1003='Gastos das Atividades'!$B28),-('Gastos das Atividades'!L$1&gt;='Gastos Gerais'!$D$4:$D$1003),-('Gastos das Atividades'!L$1&lt;='Gastos Gerais'!$E$4:$E$1003),-('Gastos Gerais'!$C$4:$C$1003))</f>
        <v>0</v>
      </c>
      <c r="M28" s="152">
        <f>SUMPRODUCT(-('Gastos Gerais'!$F$4:$F$1003='Gastos das Atividades'!$B28),-('Gastos das Atividades'!M$1&gt;='Gastos Gerais'!$D$4:$D$1003),-('Gastos das Atividades'!M$1&lt;='Gastos Gerais'!$E$4:$E$1003),-('Gastos Gerais'!$C$4:$C$1003))</f>
        <v>0</v>
      </c>
      <c r="N28" s="152">
        <f>SUMPRODUCT(-('Gastos Gerais'!$F$4:$F$1003='Gastos das Atividades'!$B28),-('Gastos das Atividades'!N$1&gt;='Gastos Gerais'!$D$4:$D$1003),-('Gastos das Atividades'!N$1&lt;='Gastos Gerais'!$E$4:$E$1003),-('Gastos Gerais'!$C$4:$C$1003))</f>
        <v>0</v>
      </c>
      <c r="O28" s="152">
        <f>SUMPRODUCT(-('Gastos Gerais'!$F$4:$F$1003='Gastos das Atividades'!$B28),-('Gastos das Atividades'!O$1&gt;='Gastos Gerais'!$D$4:$D$1003),-('Gastos das Atividades'!O$1&lt;='Gastos Gerais'!$E$4:$E$1003),-('Gastos Gerais'!$C$4:$C$1003))</f>
        <v>0</v>
      </c>
      <c r="P28" s="152">
        <f>SUMPRODUCT(-('Gastos Gerais'!$F$4:$F$1003='Gastos das Atividades'!$B28),-('Gastos das Atividades'!P$1&gt;='Gastos Gerais'!$D$4:$D$1003),-('Gastos das Atividades'!P$1&lt;='Gastos Gerais'!$E$4:$E$1003),-('Gastos Gerais'!$C$4:$C$1003))</f>
        <v>0</v>
      </c>
      <c r="Q28" s="152">
        <f>SUMPRODUCT(-('Gastos Gerais'!$F$4:$F$1003='Gastos das Atividades'!$B28),-('Gastos das Atividades'!Q$1&gt;='Gastos Gerais'!$D$4:$D$1003),-('Gastos das Atividades'!Q$1&lt;='Gastos Gerais'!$E$4:$E$1003),-('Gastos Gerais'!$C$4:$C$1003))</f>
        <v>0</v>
      </c>
      <c r="R28" s="152">
        <f>SUMPRODUCT(-('Gastos Gerais'!$F$4:$F$1003='Gastos das Atividades'!$B28),-('Gastos das Atividades'!R$1&gt;='Gastos Gerais'!$D$4:$D$1003),-('Gastos das Atividades'!R$1&lt;='Gastos Gerais'!$E$4:$E$1003),-('Gastos Gerais'!$C$4:$C$1003))</f>
        <v>0</v>
      </c>
      <c r="S28" s="152">
        <f>SUMPRODUCT(-('Gastos Gerais'!$F$4:$F$1003='Gastos das Atividades'!$B28),-('Gastos das Atividades'!S$1&gt;='Gastos Gerais'!$D$4:$D$1003),-('Gastos das Atividades'!S$1&lt;='Gastos Gerais'!$E$4:$E$1003),-('Gastos Gerais'!$C$4:$C$1003))</f>
        <v>0</v>
      </c>
      <c r="T28" s="152">
        <f>SUMPRODUCT(-('Gastos Gerais'!$F$4:$F$1003='Gastos das Atividades'!$B28),-('Gastos das Atividades'!T$1&gt;='Gastos Gerais'!$D$4:$D$1003),-('Gastos das Atividades'!T$1&lt;='Gastos Gerais'!$E$4:$E$1003),-('Gastos Gerais'!$C$4:$C$1003))</f>
        <v>0</v>
      </c>
      <c r="U28" s="152">
        <f>SUMPRODUCT(-('Gastos Gerais'!$F$4:$F$1003='Gastos das Atividades'!$B28),-('Gastos das Atividades'!U$1&gt;='Gastos Gerais'!$D$4:$D$1003),-('Gastos das Atividades'!U$1&lt;='Gastos Gerais'!$E$4:$E$1003),-('Gastos Gerais'!$C$4:$C$1003))</f>
        <v>0</v>
      </c>
      <c r="V28" s="152">
        <f>SUMPRODUCT(-('Gastos Gerais'!$F$4:$F$1003='Gastos das Atividades'!$B28),-('Gastos das Atividades'!V$1&gt;='Gastos Gerais'!$D$4:$D$1003),-('Gastos das Atividades'!V$1&lt;='Gastos Gerais'!$E$4:$E$1003),-('Gastos Gerais'!$C$4:$C$1003))</f>
        <v>0</v>
      </c>
      <c r="W28" s="152">
        <f>SUMPRODUCT(-('Gastos Gerais'!$F$4:$F$1003='Gastos das Atividades'!$B28),-('Gastos das Atividades'!W$1&gt;='Gastos Gerais'!$D$4:$D$1003),-('Gastos das Atividades'!W$1&lt;='Gastos Gerais'!$E$4:$E$1003),-('Gastos Gerais'!$C$4:$C$1003))</f>
        <v>0</v>
      </c>
      <c r="X28" s="152">
        <f>SUMPRODUCT(-('Gastos Gerais'!$F$4:$F$1003='Gastos das Atividades'!$B28),-('Gastos das Atividades'!X$1&gt;='Gastos Gerais'!$D$4:$D$1003),-('Gastos das Atividades'!X$1&lt;='Gastos Gerais'!$E$4:$E$1003),-('Gastos Gerais'!$C$4:$C$1003))</f>
        <v>0</v>
      </c>
      <c r="Y28" s="152">
        <f>SUMPRODUCT(-('Gastos Gerais'!$F$4:$F$1003='Gastos das Atividades'!$B28),-('Gastos das Atividades'!Y$1&gt;='Gastos Gerais'!$D$4:$D$1003),-('Gastos das Atividades'!Y$1&lt;='Gastos Gerais'!$E$4:$E$1003),-('Gastos Gerais'!$C$4:$C$1003))</f>
        <v>0</v>
      </c>
      <c r="Z28" s="152">
        <f>SUMPRODUCT(-('Gastos Gerais'!$F$4:$F$1003='Gastos das Atividades'!$B28),-('Gastos das Atividades'!Z$1&gt;='Gastos Gerais'!$D$4:$D$1003),-('Gastos das Atividades'!Z$1&lt;='Gastos Gerais'!$E$4:$E$1003),-('Gastos Gerais'!$C$4:$C$1003))</f>
        <v>0</v>
      </c>
      <c r="AA28" s="152">
        <f>SUMPRODUCT(-('Gastos Gerais'!$F$4:$F$1003='Gastos das Atividades'!$B28),-('Gastos das Atividades'!AA$1&gt;='Gastos Gerais'!$D$4:$D$1003),-('Gastos das Atividades'!AA$1&lt;='Gastos Gerais'!$E$4:$E$1003),-('Gastos Gerais'!$C$4:$C$1003))</f>
        <v>0</v>
      </c>
      <c r="AB28" s="152">
        <f>SUMPRODUCT(-('Gastos Gerais'!$F$4:$F$1003='Gastos das Atividades'!$B28),-('Gastos das Atividades'!AB$1&gt;='Gastos Gerais'!$D$4:$D$1003),-('Gastos das Atividades'!AB$1&lt;='Gastos Gerais'!$E$4:$E$1003),-('Gastos Gerais'!$C$4:$C$1003))</f>
        <v>0</v>
      </c>
      <c r="AC28" s="152">
        <f>SUMPRODUCT(-('Gastos Gerais'!$F$4:$F$1003='Gastos das Atividades'!$B28),-('Gastos das Atividades'!AC$1&gt;='Gastos Gerais'!$D$4:$D$1003),-('Gastos das Atividades'!AC$1&lt;='Gastos Gerais'!$E$4:$E$1003),-('Gastos Gerais'!$C$4:$C$1003))</f>
        <v>0</v>
      </c>
      <c r="AD28" s="152">
        <f>SUMPRODUCT(-('Gastos Gerais'!$F$4:$F$1003='Gastos das Atividades'!$B28),-('Gastos das Atividades'!AD$1&gt;='Gastos Gerais'!$D$4:$D$1003),-('Gastos das Atividades'!AD$1&lt;='Gastos Gerais'!$E$4:$E$1003),-('Gastos Gerais'!$C$4:$C$1003))</f>
        <v>0</v>
      </c>
      <c r="AE28" s="152">
        <f>SUMPRODUCT(-('Gastos Gerais'!$F$4:$F$1003='Gastos das Atividades'!$B28),-('Gastos das Atividades'!AE$1&gt;='Gastos Gerais'!$D$4:$D$1003),-('Gastos das Atividades'!AE$1&lt;='Gastos Gerais'!$E$4:$E$1003),-('Gastos Gerais'!$C$4:$C$1003))</f>
        <v>0</v>
      </c>
      <c r="AF28" s="152">
        <f>SUMPRODUCT(-('Gastos Gerais'!$F$4:$F$1003='Gastos das Atividades'!$B28),-('Gastos das Atividades'!AF$1&gt;='Gastos Gerais'!$D$4:$D$1003),-('Gastos das Atividades'!AF$1&lt;='Gastos Gerais'!$E$4:$E$1003),-('Gastos Gerais'!$C$4:$C$1003))</f>
        <v>0</v>
      </c>
      <c r="AG28" s="152">
        <f>SUMPRODUCT(-('Gastos Gerais'!$F$4:$F$1003='Gastos das Atividades'!$B28),-('Gastos das Atividades'!AG$1&gt;='Gastos Gerais'!$D$4:$D$1003),-('Gastos das Atividades'!AG$1&lt;='Gastos Gerais'!$E$4:$E$1003),-('Gastos Gerais'!$C$4:$C$1003))</f>
        <v>0</v>
      </c>
      <c r="AH28" s="152">
        <f>SUMPRODUCT(-('Gastos Gerais'!$F$4:$F$1003='Gastos das Atividades'!$B28),-('Gastos das Atividades'!AH$1&gt;='Gastos Gerais'!$D$4:$D$1003),-('Gastos das Atividades'!AH$1&lt;='Gastos Gerais'!$E$4:$E$1003),-('Gastos Gerais'!$C$4:$C$1003))</f>
        <v>0</v>
      </c>
      <c r="AI28" s="152">
        <f>SUMPRODUCT(-('Gastos Gerais'!$F$4:$F$1003='Gastos das Atividades'!$B28),-('Gastos das Atividades'!AI$1&gt;='Gastos Gerais'!$D$4:$D$1003),-('Gastos das Atividades'!AI$1&lt;='Gastos Gerais'!$E$4:$E$1003),-('Gastos Gerais'!$C$4:$C$1003))</f>
        <v>0</v>
      </c>
      <c r="AJ28" s="152">
        <f>SUMPRODUCT(-('Gastos Gerais'!$F$4:$F$1003='Gastos das Atividades'!$B28),-('Gastos das Atividades'!AJ$1&gt;='Gastos Gerais'!$D$4:$D$1003),-('Gastos das Atividades'!AJ$1&lt;='Gastos Gerais'!$E$4:$E$1003),-('Gastos Gerais'!$C$4:$C$1003))</f>
        <v>0</v>
      </c>
      <c r="AK28" s="152">
        <f>SUMPRODUCT(-('Gastos Gerais'!$F$4:$F$1003='Gastos das Atividades'!$B28),-('Gastos das Atividades'!AK$1&gt;='Gastos Gerais'!$D$4:$D$1003),-('Gastos das Atividades'!AK$1&lt;='Gastos Gerais'!$E$4:$E$1003),-('Gastos Gerais'!$C$4:$C$1003))</f>
        <v>0</v>
      </c>
      <c r="AL28" s="152">
        <f>SUMPRODUCT(-('Gastos Gerais'!$F$4:$F$1003='Gastos das Atividades'!$B28),-('Gastos das Atividades'!AL$1&gt;='Gastos Gerais'!$D$4:$D$1003),-('Gastos das Atividades'!AL$1&lt;='Gastos Gerais'!$E$4:$E$1003),-('Gastos Gerais'!$C$4:$C$1003))</f>
        <v>0</v>
      </c>
      <c r="AM28" s="326">
        <f t="shared" si="1"/>
        <v>0</v>
      </c>
      <c r="AN28" s="152">
        <f t="shared" si="2"/>
        <v>0</v>
      </c>
      <c r="AO28" s="152">
        <f t="shared" si="3"/>
        <v>0</v>
      </c>
      <c r="AP28" s="327">
        <f t="shared" si="4"/>
        <v>0</v>
      </c>
      <c r="AQ28" s="159">
        <f t="shared" si="5"/>
        <v>0</v>
      </c>
      <c r="AR28" s="159">
        <f t="shared" si="5"/>
        <v>0</v>
      </c>
      <c r="AS28" s="159">
        <f t="shared" si="5"/>
        <v>0</v>
      </c>
      <c r="AT28" s="328">
        <f t="shared" si="5"/>
        <v>0</v>
      </c>
    </row>
    <row r="29" spans="1:46" hidden="1">
      <c r="A29" s="329">
        <v>25</v>
      </c>
      <c r="B29" s="338"/>
      <c r="C29" s="152">
        <f>SUMPRODUCT(-('Gastos Gerais'!$F$4:$F$1003='Gastos das Atividades'!$B29),-('Gastos das Atividades'!C$1&gt;='Gastos Gerais'!$D$4:$D$1003),-('Gastos das Atividades'!C$1&lt;='Gastos Gerais'!$E$4:$E$1003),-('Gastos Gerais'!$C$4:$C$1003))</f>
        <v>0</v>
      </c>
      <c r="D29" s="152">
        <f>SUMPRODUCT(-('Gastos Gerais'!$F$4:$F$1003='Gastos das Atividades'!$B29),-('Gastos das Atividades'!D$1&gt;='Gastos Gerais'!$D$4:$D$1003),-('Gastos das Atividades'!D$1&lt;='Gastos Gerais'!$E$4:$E$1003),-('Gastos Gerais'!$C$4:$C$1003))</f>
        <v>0</v>
      </c>
      <c r="E29" s="152">
        <f>SUMPRODUCT(-('Gastos Gerais'!$F$4:$F$1003='Gastos das Atividades'!$B29),-('Gastos das Atividades'!E$1&gt;='Gastos Gerais'!$D$4:$D$1003),-('Gastos das Atividades'!E$1&lt;='Gastos Gerais'!$E$4:$E$1003),-('Gastos Gerais'!$C$4:$C$1003))</f>
        <v>0</v>
      </c>
      <c r="F29" s="152">
        <f>SUMPRODUCT(-('Gastos Gerais'!$F$4:$F$1003='Gastos das Atividades'!$B29),-('Gastos das Atividades'!F$1&gt;='Gastos Gerais'!$D$4:$D$1003),-('Gastos das Atividades'!F$1&lt;='Gastos Gerais'!$E$4:$E$1003),-('Gastos Gerais'!$C$4:$C$1003))</f>
        <v>0</v>
      </c>
      <c r="G29" s="152">
        <f>SUMPRODUCT(-('Gastos Gerais'!$F$4:$F$1003='Gastos das Atividades'!$B29),-('Gastos das Atividades'!G$1&gt;='Gastos Gerais'!$D$4:$D$1003),-('Gastos das Atividades'!G$1&lt;='Gastos Gerais'!$E$4:$E$1003),-('Gastos Gerais'!$C$4:$C$1003))</f>
        <v>0</v>
      </c>
      <c r="H29" s="152">
        <f>SUMPRODUCT(-('Gastos Gerais'!$F$4:$F$1003='Gastos das Atividades'!$B29),-('Gastos das Atividades'!H$1&gt;='Gastos Gerais'!$D$4:$D$1003),-('Gastos das Atividades'!H$1&lt;='Gastos Gerais'!$E$4:$E$1003),-('Gastos Gerais'!$C$4:$C$1003))</f>
        <v>0</v>
      </c>
      <c r="I29" s="152">
        <f>SUMPRODUCT(-('Gastos Gerais'!$F$4:$F$1003='Gastos das Atividades'!$B29),-('Gastos das Atividades'!I$1&gt;='Gastos Gerais'!$D$4:$D$1003),-('Gastos das Atividades'!I$1&lt;='Gastos Gerais'!$E$4:$E$1003),-('Gastos Gerais'!$C$4:$C$1003))</f>
        <v>0</v>
      </c>
      <c r="J29" s="152">
        <f>SUMPRODUCT(-('Gastos Gerais'!$F$4:$F$1003='Gastos das Atividades'!$B29),-('Gastos das Atividades'!J$1&gt;='Gastos Gerais'!$D$4:$D$1003),-('Gastos das Atividades'!J$1&lt;='Gastos Gerais'!$E$4:$E$1003),-('Gastos Gerais'!$C$4:$C$1003))</f>
        <v>0</v>
      </c>
      <c r="K29" s="152">
        <f>SUMPRODUCT(-('Gastos Gerais'!$F$4:$F$1003='Gastos das Atividades'!$B29),-('Gastos das Atividades'!K$1&gt;='Gastos Gerais'!$D$4:$D$1003),-('Gastos das Atividades'!K$1&lt;='Gastos Gerais'!$E$4:$E$1003),-('Gastos Gerais'!$C$4:$C$1003))</f>
        <v>0</v>
      </c>
      <c r="L29" s="152">
        <f>SUMPRODUCT(-('Gastos Gerais'!$F$4:$F$1003='Gastos das Atividades'!$B29),-('Gastos das Atividades'!L$1&gt;='Gastos Gerais'!$D$4:$D$1003),-('Gastos das Atividades'!L$1&lt;='Gastos Gerais'!$E$4:$E$1003),-('Gastos Gerais'!$C$4:$C$1003))</f>
        <v>0</v>
      </c>
      <c r="M29" s="152">
        <f>SUMPRODUCT(-('Gastos Gerais'!$F$4:$F$1003='Gastos das Atividades'!$B29),-('Gastos das Atividades'!M$1&gt;='Gastos Gerais'!$D$4:$D$1003),-('Gastos das Atividades'!M$1&lt;='Gastos Gerais'!$E$4:$E$1003),-('Gastos Gerais'!$C$4:$C$1003))</f>
        <v>0</v>
      </c>
      <c r="N29" s="152">
        <f>SUMPRODUCT(-('Gastos Gerais'!$F$4:$F$1003='Gastos das Atividades'!$B29),-('Gastos das Atividades'!N$1&gt;='Gastos Gerais'!$D$4:$D$1003),-('Gastos das Atividades'!N$1&lt;='Gastos Gerais'!$E$4:$E$1003),-('Gastos Gerais'!$C$4:$C$1003))</f>
        <v>0</v>
      </c>
      <c r="O29" s="152">
        <f>SUMPRODUCT(-('Gastos Gerais'!$F$4:$F$1003='Gastos das Atividades'!$B29),-('Gastos das Atividades'!O$1&gt;='Gastos Gerais'!$D$4:$D$1003),-('Gastos das Atividades'!O$1&lt;='Gastos Gerais'!$E$4:$E$1003),-('Gastos Gerais'!$C$4:$C$1003))</f>
        <v>0</v>
      </c>
      <c r="P29" s="152">
        <f>SUMPRODUCT(-('Gastos Gerais'!$F$4:$F$1003='Gastos das Atividades'!$B29),-('Gastos das Atividades'!P$1&gt;='Gastos Gerais'!$D$4:$D$1003),-('Gastos das Atividades'!P$1&lt;='Gastos Gerais'!$E$4:$E$1003),-('Gastos Gerais'!$C$4:$C$1003))</f>
        <v>0</v>
      </c>
      <c r="Q29" s="152">
        <f>SUMPRODUCT(-('Gastos Gerais'!$F$4:$F$1003='Gastos das Atividades'!$B29),-('Gastos das Atividades'!Q$1&gt;='Gastos Gerais'!$D$4:$D$1003),-('Gastos das Atividades'!Q$1&lt;='Gastos Gerais'!$E$4:$E$1003),-('Gastos Gerais'!$C$4:$C$1003))</f>
        <v>0</v>
      </c>
      <c r="R29" s="152">
        <f>SUMPRODUCT(-('Gastos Gerais'!$F$4:$F$1003='Gastos das Atividades'!$B29),-('Gastos das Atividades'!R$1&gt;='Gastos Gerais'!$D$4:$D$1003),-('Gastos das Atividades'!R$1&lt;='Gastos Gerais'!$E$4:$E$1003),-('Gastos Gerais'!$C$4:$C$1003))</f>
        <v>0</v>
      </c>
      <c r="S29" s="152">
        <f>SUMPRODUCT(-('Gastos Gerais'!$F$4:$F$1003='Gastos das Atividades'!$B29),-('Gastos das Atividades'!S$1&gt;='Gastos Gerais'!$D$4:$D$1003),-('Gastos das Atividades'!S$1&lt;='Gastos Gerais'!$E$4:$E$1003),-('Gastos Gerais'!$C$4:$C$1003))</f>
        <v>0</v>
      </c>
      <c r="T29" s="152">
        <f>SUMPRODUCT(-('Gastos Gerais'!$F$4:$F$1003='Gastos das Atividades'!$B29),-('Gastos das Atividades'!T$1&gt;='Gastos Gerais'!$D$4:$D$1003),-('Gastos das Atividades'!T$1&lt;='Gastos Gerais'!$E$4:$E$1003),-('Gastos Gerais'!$C$4:$C$1003))</f>
        <v>0</v>
      </c>
      <c r="U29" s="152">
        <f>SUMPRODUCT(-('Gastos Gerais'!$F$4:$F$1003='Gastos das Atividades'!$B29),-('Gastos das Atividades'!U$1&gt;='Gastos Gerais'!$D$4:$D$1003),-('Gastos das Atividades'!U$1&lt;='Gastos Gerais'!$E$4:$E$1003),-('Gastos Gerais'!$C$4:$C$1003))</f>
        <v>0</v>
      </c>
      <c r="V29" s="152">
        <f>SUMPRODUCT(-('Gastos Gerais'!$F$4:$F$1003='Gastos das Atividades'!$B29),-('Gastos das Atividades'!V$1&gt;='Gastos Gerais'!$D$4:$D$1003),-('Gastos das Atividades'!V$1&lt;='Gastos Gerais'!$E$4:$E$1003),-('Gastos Gerais'!$C$4:$C$1003))</f>
        <v>0</v>
      </c>
      <c r="W29" s="152">
        <f>SUMPRODUCT(-('Gastos Gerais'!$F$4:$F$1003='Gastos das Atividades'!$B29),-('Gastos das Atividades'!W$1&gt;='Gastos Gerais'!$D$4:$D$1003),-('Gastos das Atividades'!W$1&lt;='Gastos Gerais'!$E$4:$E$1003),-('Gastos Gerais'!$C$4:$C$1003))</f>
        <v>0</v>
      </c>
      <c r="X29" s="152">
        <f>SUMPRODUCT(-('Gastos Gerais'!$F$4:$F$1003='Gastos das Atividades'!$B29),-('Gastos das Atividades'!X$1&gt;='Gastos Gerais'!$D$4:$D$1003),-('Gastos das Atividades'!X$1&lt;='Gastos Gerais'!$E$4:$E$1003),-('Gastos Gerais'!$C$4:$C$1003))</f>
        <v>0</v>
      </c>
      <c r="Y29" s="152">
        <f>SUMPRODUCT(-('Gastos Gerais'!$F$4:$F$1003='Gastos das Atividades'!$B29),-('Gastos das Atividades'!Y$1&gt;='Gastos Gerais'!$D$4:$D$1003),-('Gastos das Atividades'!Y$1&lt;='Gastos Gerais'!$E$4:$E$1003),-('Gastos Gerais'!$C$4:$C$1003))</f>
        <v>0</v>
      </c>
      <c r="Z29" s="152">
        <f>SUMPRODUCT(-('Gastos Gerais'!$F$4:$F$1003='Gastos das Atividades'!$B29),-('Gastos das Atividades'!Z$1&gt;='Gastos Gerais'!$D$4:$D$1003),-('Gastos das Atividades'!Z$1&lt;='Gastos Gerais'!$E$4:$E$1003),-('Gastos Gerais'!$C$4:$C$1003))</f>
        <v>0</v>
      </c>
      <c r="AA29" s="152">
        <f>SUMPRODUCT(-('Gastos Gerais'!$F$4:$F$1003='Gastos das Atividades'!$B29),-('Gastos das Atividades'!AA$1&gt;='Gastos Gerais'!$D$4:$D$1003),-('Gastos das Atividades'!AA$1&lt;='Gastos Gerais'!$E$4:$E$1003),-('Gastos Gerais'!$C$4:$C$1003))</f>
        <v>0</v>
      </c>
      <c r="AB29" s="152">
        <f>SUMPRODUCT(-('Gastos Gerais'!$F$4:$F$1003='Gastos das Atividades'!$B29),-('Gastos das Atividades'!AB$1&gt;='Gastos Gerais'!$D$4:$D$1003),-('Gastos das Atividades'!AB$1&lt;='Gastos Gerais'!$E$4:$E$1003),-('Gastos Gerais'!$C$4:$C$1003))</f>
        <v>0</v>
      </c>
      <c r="AC29" s="152">
        <f>SUMPRODUCT(-('Gastos Gerais'!$F$4:$F$1003='Gastos das Atividades'!$B29),-('Gastos das Atividades'!AC$1&gt;='Gastos Gerais'!$D$4:$D$1003),-('Gastos das Atividades'!AC$1&lt;='Gastos Gerais'!$E$4:$E$1003),-('Gastos Gerais'!$C$4:$C$1003))</f>
        <v>0</v>
      </c>
      <c r="AD29" s="152">
        <f>SUMPRODUCT(-('Gastos Gerais'!$F$4:$F$1003='Gastos das Atividades'!$B29),-('Gastos das Atividades'!AD$1&gt;='Gastos Gerais'!$D$4:$D$1003),-('Gastos das Atividades'!AD$1&lt;='Gastos Gerais'!$E$4:$E$1003),-('Gastos Gerais'!$C$4:$C$1003))</f>
        <v>0</v>
      </c>
      <c r="AE29" s="152">
        <f>SUMPRODUCT(-('Gastos Gerais'!$F$4:$F$1003='Gastos das Atividades'!$B29),-('Gastos das Atividades'!AE$1&gt;='Gastos Gerais'!$D$4:$D$1003),-('Gastos das Atividades'!AE$1&lt;='Gastos Gerais'!$E$4:$E$1003),-('Gastos Gerais'!$C$4:$C$1003))</f>
        <v>0</v>
      </c>
      <c r="AF29" s="152">
        <f>SUMPRODUCT(-('Gastos Gerais'!$F$4:$F$1003='Gastos das Atividades'!$B29),-('Gastos das Atividades'!AF$1&gt;='Gastos Gerais'!$D$4:$D$1003),-('Gastos das Atividades'!AF$1&lt;='Gastos Gerais'!$E$4:$E$1003),-('Gastos Gerais'!$C$4:$C$1003))</f>
        <v>0</v>
      </c>
      <c r="AG29" s="152">
        <f>SUMPRODUCT(-('Gastos Gerais'!$F$4:$F$1003='Gastos das Atividades'!$B29),-('Gastos das Atividades'!AG$1&gt;='Gastos Gerais'!$D$4:$D$1003),-('Gastos das Atividades'!AG$1&lt;='Gastos Gerais'!$E$4:$E$1003),-('Gastos Gerais'!$C$4:$C$1003))</f>
        <v>0</v>
      </c>
      <c r="AH29" s="152">
        <f>SUMPRODUCT(-('Gastos Gerais'!$F$4:$F$1003='Gastos das Atividades'!$B29),-('Gastos das Atividades'!AH$1&gt;='Gastos Gerais'!$D$4:$D$1003),-('Gastos das Atividades'!AH$1&lt;='Gastos Gerais'!$E$4:$E$1003),-('Gastos Gerais'!$C$4:$C$1003))</f>
        <v>0</v>
      </c>
      <c r="AI29" s="152">
        <f>SUMPRODUCT(-('Gastos Gerais'!$F$4:$F$1003='Gastos das Atividades'!$B29),-('Gastos das Atividades'!AI$1&gt;='Gastos Gerais'!$D$4:$D$1003),-('Gastos das Atividades'!AI$1&lt;='Gastos Gerais'!$E$4:$E$1003),-('Gastos Gerais'!$C$4:$C$1003))</f>
        <v>0</v>
      </c>
      <c r="AJ29" s="152">
        <f>SUMPRODUCT(-('Gastos Gerais'!$F$4:$F$1003='Gastos das Atividades'!$B29),-('Gastos das Atividades'!AJ$1&gt;='Gastos Gerais'!$D$4:$D$1003),-('Gastos das Atividades'!AJ$1&lt;='Gastos Gerais'!$E$4:$E$1003),-('Gastos Gerais'!$C$4:$C$1003))</f>
        <v>0</v>
      </c>
      <c r="AK29" s="152">
        <f>SUMPRODUCT(-('Gastos Gerais'!$F$4:$F$1003='Gastos das Atividades'!$B29),-('Gastos das Atividades'!AK$1&gt;='Gastos Gerais'!$D$4:$D$1003),-('Gastos das Atividades'!AK$1&lt;='Gastos Gerais'!$E$4:$E$1003),-('Gastos Gerais'!$C$4:$C$1003))</f>
        <v>0</v>
      </c>
      <c r="AL29" s="152">
        <f>SUMPRODUCT(-('Gastos Gerais'!$F$4:$F$1003='Gastos das Atividades'!$B29),-('Gastos das Atividades'!AL$1&gt;='Gastos Gerais'!$D$4:$D$1003),-('Gastos das Atividades'!AL$1&lt;='Gastos Gerais'!$E$4:$E$1003),-('Gastos Gerais'!$C$4:$C$1003))</f>
        <v>0</v>
      </c>
      <c r="AM29" s="326">
        <f t="shared" si="1"/>
        <v>0</v>
      </c>
      <c r="AN29" s="152">
        <f t="shared" si="2"/>
        <v>0</v>
      </c>
      <c r="AO29" s="152">
        <f t="shared" si="3"/>
        <v>0</v>
      </c>
      <c r="AP29" s="327">
        <f t="shared" si="4"/>
        <v>0</v>
      </c>
      <c r="AQ29" s="159">
        <f t="shared" si="5"/>
        <v>0</v>
      </c>
      <c r="AR29" s="159">
        <f t="shared" si="5"/>
        <v>0</v>
      </c>
      <c r="AS29" s="159">
        <f t="shared" si="5"/>
        <v>0</v>
      </c>
      <c r="AT29" s="328">
        <f t="shared" si="5"/>
        <v>0</v>
      </c>
    </row>
    <row r="30" spans="1:46" hidden="1">
      <c r="A30" s="329">
        <v>26</v>
      </c>
      <c r="B30" s="339"/>
      <c r="C30" s="152">
        <f>SUMPRODUCT(-('Gastos Gerais'!$F$4:$F$1003='Gastos das Atividades'!$B30),-('Gastos das Atividades'!C$1&gt;='Gastos Gerais'!$D$4:$D$1003),-('Gastos das Atividades'!C$1&lt;='Gastos Gerais'!$E$4:$E$1003),-('Gastos Gerais'!$C$4:$C$1003))</f>
        <v>0</v>
      </c>
      <c r="D30" s="152">
        <f>SUMPRODUCT(-('Gastos Gerais'!$F$4:$F$1003='Gastos das Atividades'!$B30),-('Gastos das Atividades'!D$1&gt;='Gastos Gerais'!$D$4:$D$1003),-('Gastos das Atividades'!D$1&lt;='Gastos Gerais'!$E$4:$E$1003),-('Gastos Gerais'!$C$4:$C$1003))</f>
        <v>0</v>
      </c>
      <c r="E30" s="152">
        <f>SUMPRODUCT(-('Gastos Gerais'!$F$4:$F$1003='Gastos das Atividades'!$B30),-('Gastos das Atividades'!E$1&gt;='Gastos Gerais'!$D$4:$D$1003),-('Gastos das Atividades'!E$1&lt;='Gastos Gerais'!$E$4:$E$1003),-('Gastos Gerais'!$C$4:$C$1003))</f>
        <v>0</v>
      </c>
      <c r="F30" s="152">
        <f>SUMPRODUCT(-('Gastos Gerais'!$F$4:$F$1003='Gastos das Atividades'!$B30),-('Gastos das Atividades'!F$1&gt;='Gastos Gerais'!$D$4:$D$1003),-('Gastos das Atividades'!F$1&lt;='Gastos Gerais'!$E$4:$E$1003),-('Gastos Gerais'!$C$4:$C$1003))</f>
        <v>0</v>
      </c>
      <c r="G30" s="152">
        <f>SUMPRODUCT(-('Gastos Gerais'!$F$4:$F$1003='Gastos das Atividades'!$B30),-('Gastos das Atividades'!G$1&gt;='Gastos Gerais'!$D$4:$D$1003),-('Gastos das Atividades'!G$1&lt;='Gastos Gerais'!$E$4:$E$1003),-('Gastos Gerais'!$C$4:$C$1003))</f>
        <v>0</v>
      </c>
      <c r="H30" s="152">
        <f>SUMPRODUCT(-('Gastos Gerais'!$F$4:$F$1003='Gastos das Atividades'!$B30),-('Gastos das Atividades'!H$1&gt;='Gastos Gerais'!$D$4:$D$1003),-('Gastos das Atividades'!H$1&lt;='Gastos Gerais'!$E$4:$E$1003),-('Gastos Gerais'!$C$4:$C$1003))</f>
        <v>0</v>
      </c>
      <c r="I30" s="152">
        <f>SUMPRODUCT(-('Gastos Gerais'!$F$4:$F$1003='Gastos das Atividades'!$B30),-('Gastos das Atividades'!I$1&gt;='Gastos Gerais'!$D$4:$D$1003),-('Gastos das Atividades'!I$1&lt;='Gastos Gerais'!$E$4:$E$1003),-('Gastos Gerais'!$C$4:$C$1003))</f>
        <v>0</v>
      </c>
      <c r="J30" s="152">
        <f>SUMPRODUCT(-('Gastos Gerais'!$F$4:$F$1003='Gastos das Atividades'!$B30),-('Gastos das Atividades'!J$1&gt;='Gastos Gerais'!$D$4:$D$1003),-('Gastos das Atividades'!J$1&lt;='Gastos Gerais'!$E$4:$E$1003),-('Gastos Gerais'!$C$4:$C$1003))</f>
        <v>0</v>
      </c>
      <c r="K30" s="152">
        <f>SUMPRODUCT(-('Gastos Gerais'!$F$4:$F$1003='Gastos das Atividades'!$B30),-('Gastos das Atividades'!K$1&gt;='Gastos Gerais'!$D$4:$D$1003),-('Gastos das Atividades'!K$1&lt;='Gastos Gerais'!$E$4:$E$1003),-('Gastos Gerais'!$C$4:$C$1003))</f>
        <v>0</v>
      </c>
      <c r="L30" s="152">
        <f>SUMPRODUCT(-('Gastos Gerais'!$F$4:$F$1003='Gastos das Atividades'!$B30),-('Gastos das Atividades'!L$1&gt;='Gastos Gerais'!$D$4:$D$1003),-('Gastos das Atividades'!L$1&lt;='Gastos Gerais'!$E$4:$E$1003),-('Gastos Gerais'!$C$4:$C$1003))</f>
        <v>0</v>
      </c>
      <c r="M30" s="152">
        <f>SUMPRODUCT(-('Gastos Gerais'!$F$4:$F$1003='Gastos das Atividades'!$B30),-('Gastos das Atividades'!M$1&gt;='Gastos Gerais'!$D$4:$D$1003),-('Gastos das Atividades'!M$1&lt;='Gastos Gerais'!$E$4:$E$1003),-('Gastos Gerais'!$C$4:$C$1003))</f>
        <v>0</v>
      </c>
      <c r="N30" s="152">
        <f>SUMPRODUCT(-('Gastos Gerais'!$F$4:$F$1003='Gastos das Atividades'!$B30),-('Gastos das Atividades'!N$1&gt;='Gastos Gerais'!$D$4:$D$1003),-('Gastos das Atividades'!N$1&lt;='Gastos Gerais'!$E$4:$E$1003),-('Gastos Gerais'!$C$4:$C$1003))</f>
        <v>0</v>
      </c>
      <c r="O30" s="152">
        <f>SUMPRODUCT(-('Gastos Gerais'!$F$4:$F$1003='Gastos das Atividades'!$B30),-('Gastos das Atividades'!O$1&gt;='Gastos Gerais'!$D$4:$D$1003),-('Gastos das Atividades'!O$1&lt;='Gastos Gerais'!$E$4:$E$1003),-('Gastos Gerais'!$C$4:$C$1003))</f>
        <v>0</v>
      </c>
      <c r="P30" s="152">
        <f>SUMPRODUCT(-('Gastos Gerais'!$F$4:$F$1003='Gastos das Atividades'!$B30),-('Gastos das Atividades'!P$1&gt;='Gastos Gerais'!$D$4:$D$1003),-('Gastos das Atividades'!P$1&lt;='Gastos Gerais'!$E$4:$E$1003),-('Gastos Gerais'!$C$4:$C$1003))</f>
        <v>0</v>
      </c>
      <c r="Q30" s="152">
        <f>SUMPRODUCT(-('Gastos Gerais'!$F$4:$F$1003='Gastos das Atividades'!$B30),-('Gastos das Atividades'!Q$1&gt;='Gastos Gerais'!$D$4:$D$1003),-('Gastos das Atividades'!Q$1&lt;='Gastos Gerais'!$E$4:$E$1003),-('Gastos Gerais'!$C$4:$C$1003))</f>
        <v>0</v>
      </c>
      <c r="R30" s="152">
        <f>SUMPRODUCT(-('Gastos Gerais'!$F$4:$F$1003='Gastos das Atividades'!$B30),-('Gastos das Atividades'!R$1&gt;='Gastos Gerais'!$D$4:$D$1003),-('Gastos das Atividades'!R$1&lt;='Gastos Gerais'!$E$4:$E$1003),-('Gastos Gerais'!$C$4:$C$1003))</f>
        <v>0</v>
      </c>
      <c r="S30" s="152">
        <f>SUMPRODUCT(-('Gastos Gerais'!$F$4:$F$1003='Gastos das Atividades'!$B30),-('Gastos das Atividades'!S$1&gt;='Gastos Gerais'!$D$4:$D$1003),-('Gastos das Atividades'!S$1&lt;='Gastos Gerais'!$E$4:$E$1003),-('Gastos Gerais'!$C$4:$C$1003))</f>
        <v>0</v>
      </c>
      <c r="T30" s="152">
        <f>SUMPRODUCT(-('Gastos Gerais'!$F$4:$F$1003='Gastos das Atividades'!$B30),-('Gastos das Atividades'!T$1&gt;='Gastos Gerais'!$D$4:$D$1003),-('Gastos das Atividades'!T$1&lt;='Gastos Gerais'!$E$4:$E$1003),-('Gastos Gerais'!$C$4:$C$1003))</f>
        <v>0</v>
      </c>
      <c r="U30" s="152">
        <f>SUMPRODUCT(-('Gastos Gerais'!$F$4:$F$1003='Gastos das Atividades'!$B30),-('Gastos das Atividades'!U$1&gt;='Gastos Gerais'!$D$4:$D$1003),-('Gastos das Atividades'!U$1&lt;='Gastos Gerais'!$E$4:$E$1003),-('Gastos Gerais'!$C$4:$C$1003))</f>
        <v>0</v>
      </c>
      <c r="V30" s="152">
        <f>SUMPRODUCT(-('Gastos Gerais'!$F$4:$F$1003='Gastos das Atividades'!$B30),-('Gastos das Atividades'!V$1&gt;='Gastos Gerais'!$D$4:$D$1003),-('Gastos das Atividades'!V$1&lt;='Gastos Gerais'!$E$4:$E$1003),-('Gastos Gerais'!$C$4:$C$1003))</f>
        <v>0</v>
      </c>
      <c r="W30" s="152">
        <f>SUMPRODUCT(-('Gastos Gerais'!$F$4:$F$1003='Gastos das Atividades'!$B30),-('Gastos das Atividades'!W$1&gt;='Gastos Gerais'!$D$4:$D$1003),-('Gastos das Atividades'!W$1&lt;='Gastos Gerais'!$E$4:$E$1003),-('Gastos Gerais'!$C$4:$C$1003))</f>
        <v>0</v>
      </c>
      <c r="X30" s="152">
        <f>SUMPRODUCT(-('Gastos Gerais'!$F$4:$F$1003='Gastos das Atividades'!$B30),-('Gastos das Atividades'!X$1&gt;='Gastos Gerais'!$D$4:$D$1003),-('Gastos das Atividades'!X$1&lt;='Gastos Gerais'!$E$4:$E$1003),-('Gastos Gerais'!$C$4:$C$1003))</f>
        <v>0</v>
      </c>
      <c r="Y30" s="152">
        <f>SUMPRODUCT(-('Gastos Gerais'!$F$4:$F$1003='Gastos das Atividades'!$B30),-('Gastos das Atividades'!Y$1&gt;='Gastos Gerais'!$D$4:$D$1003),-('Gastos das Atividades'!Y$1&lt;='Gastos Gerais'!$E$4:$E$1003),-('Gastos Gerais'!$C$4:$C$1003))</f>
        <v>0</v>
      </c>
      <c r="Z30" s="152">
        <f>SUMPRODUCT(-('Gastos Gerais'!$F$4:$F$1003='Gastos das Atividades'!$B30),-('Gastos das Atividades'!Z$1&gt;='Gastos Gerais'!$D$4:$D$1003),-('Gastos das Atividades'!Z$1&lt;='Gastos Gerais'!$E$4:$E$1003),-('Gastos Gerais'!$C$4:$C$1003))</f>
        <v>0</v>
      </c>
      <c r="AA30" s="152">
        <f>SUMPRODUCT(-('Gastos Gerais'!$F$4:$F$1003='Gastos das Atividades'!$B30),-('Gastos das Atividades'!AA$1&gt;='Gastos Gerais'!$D$4:$D$1003),-('Gastos das Atividades'!AA$1&lt;='Gastos Gerais'!$E$4:$E$1003),-('Gastos Gerais'!$C$4:$C$1003))</f>
        <v>0</v>
      </c>
      <c r="AB30" s="152">
        <f>SUMPRODUCT(-('Gastos Gerais'!$F$4:$F$1003='Gastos das Atividades'!$B30),-('Gastos das Atividades'!AB$1&gt;='Gastos Gerais'!$D$4:$D$1003),-('Gastos das Atividades'!AB$1&lt;='Gastos Gerais'!$E$4:$E$1003),-('Gastos Gerais'!$C$4:$C$1003))</f>
        <v>0</v>
      </c>
      <c r="AC30" s="152">
        <f>SUMPRODUCT(-('Gastos Gerais'!$F$4:$F$1003='Gastos das Atividades'!$B30),-('Gastos das Atividades'!AC$1&gt;='Gastos Gerais'!$D$4:$D$1003),-('Gastos das Atividades'!AC$1&lt;='Gastos Gerais'!$E$4:$E$1003),-('Gastos Gerais'!$C$4:$C$1003))</f>
        <v>0</v>
      </c>
      <c r="AD30" s="152">
        <f>SUMPRODUCT(-('Gastos Gerais'!$F$4:$F$1003='Gastos das Atividades'!$B30),-('Gastos das Atividades'!AD$1&gt;='Gastos Gerais'!$D$4:$D$1003),-('Gastos das Atividades'!AD$1&lt;='Gastos Gerais'!$E$4:$E$1003),-('Gastos Gerais'!$C$4:$C$1003))</f>
        <v>0</v>
      </c>
      <c r="AE30" s="152">
        <f>SUMPRODUCT(-('Gastos Gerais'!$F$4:$F$1003='Gastos das Atividades'!$B30),-('Gastos das Atividades'!AE$1&gt;='Gastos Gerais'!$D$4:$D$1003),-('Gastos das Atividades'!AE$1&lt;='Gastos Gerais'!$E$4:$E$1003),-('Gastos Gerais'!$C$4:$C$1003))</f>
        <v>0</v>
      </c>
      <c r="AF30" s="152">
        <f>SUMPRODUCT(-('Gastos Gerais'!$F$4:$F$1003='Gastos das Atividades'!$B30),-('Gastos das Atividades'!AF$1&gt;='Gastos Gerais'!$D$4:$D$1003),-('Gastos das Atividades'!AF$1&lt;='Gastos Gerais'!$E$4:$E$1003),-('Gastos Gerais'!$C$4:$C$1003))</f>
        <v>0</v>
      </c>
      <c r="AG30" s="152">
        <f>SUMPRODUCT(-('Gastos Gerais'!$F$4:$F$1003='Gastos das Atividades'!$B30),-('Gastos das Atividades'!AG$1&gt;='Gastos Gerais'!$D$4:$D$1003),-('Gastos das Atividades'!AG$1&lt;='Gastos Gerais'!$E$4:$E$1003),-('Gastos Gerais'!$C$4:$C$1003))</f>
        <v>0</v>
      </c>
      <c r="AH30" s="152">
        <f>SUMPRODUCT(-('Gastos Gerais'!$F$4:$F$1003='Gastos das Atividades'!$B30),-('Gastos das Atividades'!AH$1&gt;='Gastos Gerais'!$D$4:$D$1003),-('Gastos das Atividades'!AH$1&lt;='Gastos Gerais'!$E$4:$E$1003),-('Gastos Gerais'!$C$4:$C$1003))</f>
        <v>0</v>
      </c>
      <c r="AI30" s="152">
        <f>SUMPRODUCT(-('Gastos Gerais'!$F$4:$F$1003='Gastos das Atividades'!$B30),-('Gastos das Atividades'!AI$1&gt;='Gastos Gerais'!$D$4:$D$1003),-('Gastos das Atividades'!AI$1&lt;='Gastos Gerais'!$E$4:$E$1003),-('Gastos Gerais'!$C$4:$C$1003))</f>
        <v>0</v>
      </c>
      <c r="AJ30" s="152">
        <f>SUMPRODUCT(-('Gastos Gerais'!$F$4:$F$1003='Gastos das Atividades'!$B30),-('Gastos das Atividades'!AJ$1&gt;='Gastos Gerais'!$D$4:$D$1003),-('Gastos das Atividades'!AJ$1&lt;='Gastos Gerais'!$E$4:$E$1003),-('Gastos Gerais'!$C$4:$C$1003))</f>
        <v>0</v>
      </c>
      <c r="AK30" s="152">
        <f>SUMPRODUCT(-('Gastos Gerais'!$F$4:$F$1003='Gastos das Atividades'!$B30),-('Gastos das Atividades'!AK$1&gt;='Gastos Gerais'!$D$4:$D$1003),-('Gastos das Atividades'!AK$1&lt;='Gastos Gerais'!$E$4:$E$1003),-('Gastos Gerais'!$C$4:$C$1003))</f>
        <v>0</v>
      </c>
      <c r="AL30" s="152">
        <f>SUMPRODUCT(-('Gastos Gerais'!$F$4:$F$1003='Gastos das Atividades'!$B30),-('Gastos das Atividades'!AL$1&gt;='Gastos Gerais'!$D$4:$D$1003),-('Gastos das Atividades'!AL$1&lt;='Gastos Gerais'!$E$4:$E$1003),-('Gastos Gerais'!$C$4:$C$1003))</f>
        <v>0</v>
      </c>
      <c r="AM30" s="326">
        <f t="shared" si="1"/>
        <v>0</v>
      </c>
      <c r="AN30" s="152">
        <f t="shared" si="2"/>
        <v>0</v>
      </c>
      <c r="AO30" s="152">
        <f t="shared" si="3"/>
        <v>0</v>
      </c>
      <c r="AP30" s="327">
        <f t="shared" si="4"/>
        <v>0</v>
      </c>
      <c r="AQ30" s="159">
        <f t="shared" si="5"/>
        <v>0</v>
      </c>
      <c r="AR30" s="159">
        <f t="shared" si="5"/>
        <v>0</v>
      </c>
      <c r="AS30" s="159">
        <f t="shared" si="5"/>
        <v>0</v>
      </c>
      <c r="AT30" s="328">
        <f t="shared" si="5"/>
        <v>0</v>
      </c>
    </row>
    <row r="31" spans="1:46" hidden="1">
      <c r="A31" s="329">
        <v>27</v>
      </c>
      <c r="B31" s="338"/>
      <c r="C31" s="152">
        <f>SUMPRODUCT(-('Gastos Gerais'!$F$4:$F$1003='Gastos das Atividades'!$B31),-('Gastos das Atividades'!C$1&gt;='Gastos Gerais'!$D$4:$D$1003),-('Gastos das Atividades'!C$1&lt;='Gastos Gerais'!$E$4:$E$1003),-('Gastos Gerais'!$C$4:$C$1003))</f>
        <v>0</v>
      </c>
      <c r="D31" s="152">
        <f>SUMPRODUCT(-('Gastos Gerais'!$F$4:$F$1003='Gastos das Atividades'!$B31),-('Gastos das Atividades'!D$1&gt;='Gastos Gerais'!$D$4:$D$1003),-('Gastos das Atividades'!D$1&lt;='Gastos Gerais'!$E$4:$E$1003),-('Gastos Gerais'!$C$4:$C$1003))</f>
        <v>0</v>
      </c>
      <c r="E31" s="152">
        <f>SUMPRODUCT(-('Gastos Gerais'!$F$4:$F$1003='Gastos das Atividades'!$B31),-('Gastos das Atividades'!E$1&gt;='Gastos Gerais'!$D$4:$D$1003),-('Gastos das Atividades'!E$1&lt;='Gastos Gerais'!$E$4:$E$1003),-('Gastos Gerais'!$C$4:$C$1003))</f>
        <v>0</v>
      </c>
      <c r="F31" s="152">
        <f>SUMPRODUCT(-('Gastos Gerais'!$F$4:$F$1003='Gastos das Atividades'!$B31),-('Gastos das Atividades'!F$1&gt;='Gastos Gerais'!$D$4:$D$1003),-('Gastos das Atividades'!F$1&lt;='Gastos Gerais'!$E$4:$E$1003),-('Gastos Gerais'!$C$4:$C$1003))</f>
        <v>0</v>
      </c>
      <c r="G31" s="152">
        <f>SUMPRODUCT(-('Gastos Gerais'!$F$4:$F$1003='Gastos das Atividades'!$B31),-('Gastos das Atividades'!G$1&gt;='Gastos Gerais'!$D$4:$D$1003),-('Gastos das Atividades'!G$1&lt;='Gastos Gerais'!$E$4:$E$1003),-('Gastos Gerais'!$C$4:$C$1003))</f>
        <v>0</v>
      </c>
      <c r="H31" s="152">
        <f>SUMPRODUCT(-('Gastos Gerais'!$F$4:$F$1003='Gastos das Atividades'!$B31),-('Gastos das Atividades'!H$1&gt;='Gastos Gerais'!$D$4:$D$1003),-('Gastos das Atividades'!H$1&lt;='Gastos Gerais'!$E$4:$E$1003),-('Gastos Gerais'!$C$4:$C$1003))</f>
        <v>0</v>
      </c>
      <c r="I31" s="152">
        <f>SUMPRODUCT(-('Gastos Gerais'!$F$4:$F$1003='Gastos das Atividades'!$B31),-('Gastos das Atividades'!I$1&gt;='Gastos Gerais'!$D$4:$D$1003),-('Gastos das Atividades'!I$1&lt;='Gastos Gerais'!$E$4:$E$1003),-('Gastos Gerais'!$C$4:$C$1003))</f>
        <v>0</v>
      </c>
      <c r="J31" s="152">
        <f>SUMPRODUCT(-('Gastos Gerais'!$F$4:$F$1003='Gastos das Atividades'!$B31),-('Gastos das Atividades'!J$1&gt;='Gastos Gerais'!$D$4:$D$1003),-('Gastos das Atividades'!J$1&lt;='Gastos Gerais'!$E$4:$E$1003),-('Gastos Gerais'!$C$4:$C$1003))</f>
        <v>0</v>
      </c>
      <c r="K31" s="152">
        <f>SUMPRODUCT(-('Gastos Gerais'!$F$4:$F$1003='Gastos das Atividades'!$B31),-('Gastos das Atividades'!K$1&gt;='Gastos Gerais'!$D$4:$D$1003),-('Gastos das Atividades'!K$1&lt;='Gastos Gerais'!$E$4:$E$1003),-('Gastos Gerais'!$C$4:$C$1003))</f>
        <v>0</v>
      </c>
      <c r="L31" s="152">
        <f>SUMPRODUCT(-('Gastos Gerais'!$F$4:$F$1003='Gastos das Atividades'!$B31),-('Gastos das Atividades'!L$1&gt;='Gastos Gerais'!$D$4:$D$1003),-('Gastos das Atividades'!L$1&lt;='Gastos Gerais'!$E$4:$E$1003),-('Gastos Gerais'!$C$4:$C$1003))</f>
        <v>0</v>
      </c>
      <c r="M31" s="152">
        <f>SUMPRODUCT(-('Gastos Gerais'!$F$4:$F$1003='Gastos das Atividades'!$B31),-('Gastos das Atividades'!M$1&gt;='Gastos Gerais'!$D$4:$D$1003),-('Gastos das Atividades'!M$1&lt;='Gastos Gerais'!$E$4:$E$1003),-('Gastos Gerais'!$C$4:$C$1003))</f>
        <v>0</v>
      </c>
      <c r="N31" s="152">
        <f>SUMPRODUCT(-('Gastos Gerais'!$F$4:$F$1003='Gastos das Atividades'!$B31),-('Gastos das Atividades'!N$1&gt;='Gastos Gerais'!$D$4:$D$1003),-('Gastos das Atividades'!N$1&lt;='Gastos Gerais'!$E$4:$E$1003),-('Gastos Gerais'!$C$4:$C$1003))</f>
        <v>0</v>
      </c>
      <c r="O31" s="152">
        <f>SUMPRODUCT(-('Gastos Gerais'!$F$4:$F$1003='Gastos das Atividades'!$B31),-('Gastos das Atividades'!O$1&gt;='Gastos Gerais'!$D$4:$D$1003),-('Gastos das Atividades'!O$1&lt;='Gastos Gerais'!$E$4:$E$1003),-('Gastos Gerais'!$C$4:$C$1003))</f>
        <v>0</v>
      </c>
      <c r="P31" s="152">
        <f>SUMPRODUCT(-('Gastos Gerais'!$F$4:$F$1003='Gastos das Atividades'!$B31),-('Gastos das Atividades'!P$1&gt;='Gastos Gerais'!$D$4:$D$1003),-('Gastos das Atividades'!P$1&lt;='Gastos Gerais'!$E$4:$E$1003),-('Gastos Gerais'!$C$4:$C$1003))</f>
        <v>0</v>
      </c>
      <c r="Q31" s="152">
        <f>SUMPRODUCT(-('Gastos Gerais'!$F$4:$F$1003='Gastos das Atividades'!$B31),-('Gastos das Atividades'!Q$1&gt;='Gastos Gerais'!$D$4:$D$1003),-('Gastos das Atividades'!Q$1&lt;='Gastos Gerais'!$E$4:$E$1003),-('Gastos Gerais'!$C$4:$C$1003))</f>
        <v>0</v>
      </c>
      <c r="R31" s="152">
        <f>SUMPRODUCT(-('Gastos Gerais'!$F$4:$F$1003='Gastos das Atividades'!$B31),-('Gastos das Atividades'!R$1&gt;='Gastos Gerais'!$D$4:$D$1003),-('Gastos das Atividades'!R$1&lt;='Gastos Gerais'!$E$4:$E$1003),-('Gastos Gerais'!$C$4:$C$1003))</f>
        <v>0</v>
      </c>
      <c r="S31" s="152">
        <f>SUMPRODUCT(-('Gastos Gerais'!$F$4:$F$1003='Gastos das Atividades'!$B31),-('Gastos das Atividades'!S$1&gt;='Gastos Gerais'!$D$4:$D$1003),-('Gastos das Atividades'!S$1&lt;='Gastos Gerais'!$E$4:$E$1003),-('Gastos Gerais'!$C$4:$C$1003))</f>
        <v>0</v>
      </c>
      <c r="T31" s="152">
        <f>SUMPRODUCT(-('Gastos Gerais'!$F$4:$F$1003='Gastos das Atividades'!$B31),-('Gastos das Atividades'!T$1&gt;='Gastos Gerais'!$D$4:$D$1003),-('Gastos das Atividades'!T$1&lt;='Gastos Gerais'!$E$4:$E$1003),-('Gastos Gerais'!$C$4:$C$1003))</f>
        <v>0</v>
      </c>
      <c r="U31" s="152">
        <f>SUMPRODUCT(-('Gastos Gerais'!$F$4:$F$1003='Gastos das Atividades'!$B31),-('Gastos das Atividades'!U$1&gt;='Gastos Gerais'!$D$4:$D$1003),-('Gastos das Atividades'!U$1&lt;='Gastos Gerais'!$E$4:$E$1003),-('Gastos Gerais'!$C$4:$C$1003))</f>
        <v>0</v>
      </c>
      <c r="V31" s="152">
        <f>SUMPRODUCT(-('Gastos Gerais'!$F$4:$F$1003='Gastos das Atividades'!$B31),-('Gastos das Atividades'!V$1&gt;='Gastos Gerais'!$D$4:$D$1003),-('Gastos das Atividades'!V$1&lt;='Gastos Gerais'!$E$4:$E$1003),-('Gastos Gerais'!$C$4:$C$1003))</f>
        <v>0</v>
      </c>
      <c r="W31" s="152">
        <f>SUMPRODUCT(-('Gastos Gerais'!$F$4:$F$1003='Gastos das Atividades'!$B31),-('Gastos das Atividades'!W$1&gt;='Gastos Gerais'!$D$4:$D$1003),-('Gastos das Atividades'!W$1&lt;='Gastos Gerais'!$E$4:$E$1003),-('Gastos Gerais'!$C$4:$C$1003))</f>
        <v>0</v>
      </c>
      <c r="X31" s="152">
        <f>SUMPRODUCT(-('Gastos Gerais'!$F$4:$F$1003='Gastos das Atividades'!$B31),-('Gastos das Atividades'!X$1&gt;='Gastos Gerais'!$D$4:$D$1003),-('Gastos das Atividades'!X$1&lt;='Gastos Gerais'!$E$4:$E$1003),-('Gastos Gerais'!$C$4:$C$1003))</f>
        <v>0</v>
      </c>
      <c r="Y31" s="152">
        <f>SUMPRODUCT(-('Gastos Gerais'!$F$4:$F$1003='Gastos das Atividades'!$B31),-('Gastos das Atividades'!Y$1&gt;='Gastos Gerais'!$D$4:$D$1003),-('Gastos das Atividades'!Y$1&lt;='Gastos Gerais'!$E$4:$E$1003),-('Gastos Gerais'!$C$4:$C$1003))</f>
        <v>0</v>
      </c>
      <c r="Z31" s="152">
        <f>SUMPRODUCT(-('Gastos Gerais'!$F$4:$F$1003='Gastos das Atividades'!$B31),-('Gastos das Atividades'!Z$1&gt;='Gastos Gerais'!$D$4:$D$1003),-('Gastos das Atividades'!Z$1&lt;='Gastos Gerais'!$E$4:$E$1003),-('Gastos Gerais'!$C$4:$C$1003))</f>
        <v>0</v>
      </c>
      <c r="AA31" s="152">
        <f>SUMPRODUCT(-('Gastos Gerais'!$F$4:$F$1003='Gastos das Atividades'!$B31),-('Gastos das Atividades'!AA$1&gt;='Gastos Gerais'!$D$4:$D$1003),-('Gastos das Atividades'!AA$1&lt;='Gastos Gerais'!$E$4:$E$1003),-('Gastos Gerais'!$C$4:$C$1003))</f>
        <v>0</v>
      </c>
      <c r="AB31" s="152">
        <f>SUMPRODUCT(-('Gastos Gerais'!$F$4:$F$1003='Gastos das Atividades'!$B31),-('Gastos das Atividades'!AB$1&gt;='Gastos Gerais'!$D$4:$D$1003),-('Gastos das Atividades'!AB$1&lt;='Gastos Gerais'!$E$4:$E$1003),-('Gastos Gerais'!$C$4:$C$1003))</f>
        <v>0</v>
      </c>
      <c r="AC31" s="152">
        <f>SUMPRODUCT(-('Gastos Gerais'!$F$4:$F$1003='Gastos das Atividades'!$B31),-('Gastos das Atividades'!AC$1&gt;='Gastos Gerais'!$D$4:$D$1003),-('Gastos das Atividades'!AC$1&lt;='Gastos Gerais'!$E$4:$E$1003),-('Gastos Gerais'!$C$4:$C$1003))</f>
        <v>0</v>
      </c>
      <c r="AD31" s="152">
        <f>SUMPRODUCT(-('Gastos Gerais'!$F$4:$F$1003='Gastos das Atividades'!$B31),-('Gastos das Atividades'!AD$1&gt;='Gastos Gerais'!$D$4:$D$1003),-('Gastos das Atividades'!AD$1&lt;='Gastos Gerais'!$E$4:$E$1003),-('Gastos Gerais'!$C$4:$C$1003))</f>
        <v>0</v>
      </c>
      <c r="AE31" s="152">
        <f>SUMPRODUCT(-('Gastos Gerais'!$F$4:$F$1003='Gastos das Atividades'!$B31),-('Gastos das Atividades'!AE$1&gt;='Gastos Gerais'!$D$4:$D$1003),-('Gastos das Atividades'!AE$1&lt;='Gastos Gerais'!$E$4:$E$1003),-('Gastos Gerais'!$C$4:$C$1003))</f>
        <v>0</v>
      </c>
      <c r="AF31" s="152">
        <f>SUMPRODUCT(-('Gastos Gerais'!$F$4:$F$1003='Gastos das Atividades'!$B31),-('Gastos das Atividades'!AF$1&gt;='Gastos Gerais'!$D$4:$D$1003),-('Gastos das Atividades'!AF$1&lt;='Gastos Gerais'!$E$4:$E$1003),-('Gastos Gerais'!$C$4:$C$1003))</f>
        <v>0</v>
      </c>
      <c r="AG31" s="152">
        <f>SUMPRODUCT(-('Gastos Gerais'!$F$4:$F$1003='Gastos das Atividades'!$B31),-('Gastos das Atividades'!AG$1&gt;='Gastos Gerais'!$D$4:$D$1003),-('Gastos das Atividades'!AG$1&lt;='Gastos Gerais'!$E$4:$E$1003),-('Gastos Gerais'!$C$4:$C$1003))</f>
        <v>0</v>
      </c>
      <c r="AH31" s="152">
        <f>SUMPRODUCT(-('Gastos Gerais'!$F$4:$F$1003='Gastos das Atividades'!$B31),-('Gastos das Atividades'!AH$1&gt;='Gastos Gerais'!$D$4:$D$1003),-('Gastos das Atividades'!AH$1&lt;='Gastos Gerais'!$E$4:$E$1003),-('Gastos Gerais'!$C$4:$C$1003))</f>
        <v>0</v>
      </c>
      <c r="AI31" s="152">
        <f>SUMPRODUCT(-('Gastos Gerais'!$F$4:$F$1003='Gastos das Atividades'!$B31),-('Gastos das Atividades'!AI$1&gt;='Gastos Gerais'!$D$4:$D$1003),-('Gastos das Atividades'!AI$1&lt;='Gastos Gerais'!$E$4:$E$1003),-('Gastos Gerais'!$C$4:$C$1003))</f>
        <v>0</v>
      </c>
      <c r="AJ31" s="152">
        <f>SUMPRODUCT(-('Gastos Gerais'!$F$4:$F$1003='Gastos das Atividades'!$B31),-('Gastos das Atividades'!AJ$1&gt;='Gastos Gerais'!$D$4:$D$1003),-('Gastos das Atividades'!AJ$1&lt;='Gastos Gerais'!$E$4:$E$1003),-('Gastos Gerais'!$C$4:$C$1003))</f>
        <v>0</v>
      </c>
      <c r="AK31" s="152">
        <f>SUMPRODUCT(-('Gastos Gerais'!$F$4:$F$1003='Gastos das Atividades'!$B31),-('Gastos das Atividades'!AK$1&gt;='Gastos Gerais'!$D$4:$D$1003),-('Gastos das Atividades'!AK$1&lt;='Gastos Gerais'!$E$4:$E$1003),-('Gastos Gerais'!$C$4:$C$1003))</f>
        <v>0</v>
      </c>
      <c r="AL31" s="152">
        <f>SUMPRODUCT(-('Gastos Gerais'!$F$4:$F$1003='Gastos das Atividades'!$B31),-('Gastos das Atividades'!AL$1&gt;='Gastos Gerais'!$D$4:$D$1003),-('Gastos das Atividades'!AL$1&lt;='Gastos Gerais'!$E$4:$E$1003),-('Gastos Gerais'!$C$4:$C$1003))</f>
        <v>0</v>
      </c>
      <c r="AM31" s="326">
        <f t="shared" si="1"/>
        <v>0</v>
      </c>
      <c r="AN31" s="152">
        <f t="shared" si="2"/>
        <v>0</v>
      </c>
      <c r="AO31" s="152">
        <f t="shared" si="3"/>
        <v>0</v>
      </c>
      <c r="AP31" s="327">
        <f t="shared" si="4"/>
        <v>0</v>
      </c>
      <c r="AQ31" s="159">
        <f t="shared" si="5"/>
        <v>0</v>
      </c>
      <c r="AR31" s="159">
        <f t="shared" si="5"/>
        <v>0</v>
      </c>
      <c r="AS31" s="159">
        <f t="shared" si="5"/>
        <v>0</v>
      </c>
      <c r="AT31" s="328">
        <f t="shared" si="5"/>
        <v>0</v>
      </c>
    </row>
    <row r="32" spans="1:46" hidden="1">
      <c r="A32" s="329">
        <v>28</v>
      </c>
      <c r="B32" s="339"/>
      <c r="C32" s="152">
        <f>SUMPRODUCT(-('Gastos Gerais'!$F$4:$F$1003='Gastos das Atividades'!$B32),-('Gastos das Atividades'!C$1&gt;='Gastos Gerais'!$D$4:$D$1003),-('Gastos das Atividades'!C$1&lt;='Gastos Gerais'!$E$4:$E$1003),-('Gastos Gerais'!$C$4:$C$1003))</f>
        <v>0</v>
      </c>
      <c r="D32" s="152">
        <f>SUMPRODUCT(-('Gastos Gerais'!$F$4:$F$1003='Gastos das Atividades'!$B32),-('Gastos das Atividades'!D$1&gt;='Gastos Gerais'!$D$4:$D$1003),-('Gastos das Atividades'!D$1&lt;='Gastos Gerais'!$E$4:$E$1003),-('Gastos Gerais'!$C$4:$C$1003))</f>
        <v>0</v>
      </c>
      <c r="E32" s="152">
        <f>SUMPRODUCT(-('Gastos Gerais'!$F$4:$F$1003='Gastos das Atividades'!$B32),-('Gastos das Atividades'!E$1&gt;='Gastos Gerais'!$D$4:$D$1003),-('Gastos das Atividades'!E$1&lt;='Gastos Gerais'!$E$4:$E$1003),-('Gastos Gerais'!$C$4:$C$1003))</f>
        <v>0</v>
      </c>
      <c r="F32" s="152">
        <f>SUMPRODUCT(-('Gastos Gerais'!$F$4:$F$1003='Gastos das Atividades'!$B32),-('Gastos das Atividades'!F$1&gt;='Gastos Gerais'!$D$4:$D$1003),-('Gastos das Atividades'!F$1&lt;='Gastos Gerais'!$E$4:$E$1003),-('Gastos Gerais'!$C$4:$C$1003))</f>
        <v>0</v>
      </c>
      <c r="G32" s="152">
        <f>SUMPRODUCT(-('Gastos Gerais'!$F$4:$F$1003='Gastos das Atividades'!$B32),-('Gastos das Atividades'!G$1&gt;='Gastos Gerais'!$D$4:$D$1003),-('Gastos das Atividades'!G$1&lt;='Gastos Gerais'!$E$4:$E$1003),-('Gastos Gerais'!$C$4:$C$1003))</f>
        <v>0</v>
      </c>
      <c r="H32" s="152">
        <f>SUMPRODUCT(-('Gastos Gerais'!$F$4:$F$1003='Gastos das Atividades'!$B32),-('Gastos das Atividades'!H$1&gt;='Gastos Gerais'!$D$4:$D$1003),-('Gastos das Atividades'!H$1&lt;='Gastos Gerais'!$E$4:$E$1003),-('Gastos Gerais'!$C$4:$C$1003))</f>
        <v>0</v>
      </c>
      <c r="I32" s="152">
        <f>SUMPRODUCT(-('Gastos Gerais'!$F$4:$F$1003='Gastos das Atividades'!$B32),-('Gastos das Atividades'!I$1&gt;='Gastos Gerais'!$D$4:$D$1003),-('Gastos das Atividades'!I$1&lt;='Gastos Gerais'!$E$4:$E$1003),-('Gastos Gerais'!$C$4:$C$1003))</f>
        <v>0</v>
      </c>
      <c r="J32" s="152">
        <f>SUMPRODUCT(-('Gastos Gerais'!$F$4:$F$1003='Gastos das Atividades'!$B32),-('Gastos das Atividades'!J$1&gt;='Gastos Gerais'!$D$4:$D$1003),-('Gastos das Atividades'!J$1&lt;='Gastos Gerais'!$E$4:$E$1003),-('Gastos Gerais'!$C$4:$C$1003))</f>
        <v>0</v>
      </c>
      <c r="K32" s="152">
        <f>SUMPRODUCT(-('Gastos Gerais'!$F$4:$F$1003='Gastos das Atividades'!$B32),-('Gastos das Atividades'!K$1&gt;='Gastos Gerais'!$D$4:$D$1003),-('Gastos das Atividades'!K$1&lt;='Gastos Gerais'!$E$4:$E$1003),-('Gastos Gerais'!$C$4:$C$1003))</f>
        <v>0</v>
      </c>
      <c r="L32" s="152">
        <f>SUMPRODUCT(-('Gastos Gerais'!$F$4:$F$1003='Gastos das Atividades'!$B32),-('Gastos das Atividades'!L$1&gt;='Gastos Gerais'!$D$4:$D$1003),-('Gastos das Atividades'!L$1&lt;='Gastos Gerais'!$E$4:$E$1003),-('Gastos Gerais'!$C$4:$C$1003))</f>
        <v>0</v>
      </c>
      <c r="M32" s="152">
        <f>SUMPRODUCT(-('Gastos Gerais'!$F$4:$F$1003='Gastos das Atividades'!$B32),-('Gastos das Atividades'!M$1&gt;='Gastos Gerais'!$D$4:$D$1003),-('Gastos das Atividades'!M$1&lt;='Gastos Gerais'!$E$4:$E$1003),-('Gastos Gerais'!$C$4:$C$1003))</f>
        <v>0</v>
      </c>
      <c r="N32" s="152">
        <f>SUMPRODUCT(-('Gastos Gerais'!$F$4:$F$1003='Gastos das Atividades'!$B32),-('Gastos das Atividades'!N$1&gt;='Gastos Gerais'!$D$4:$D$1003),-('Gastos das Atividades'!N$1&lt;='Gastos Gerais'!$E$4:$E$1003),-('Gastos Gerais'!$C$4:$C$1003))</f>
        <v>0</v>
      </c>
      <c r="O32" s="152">
        <f>SUMPRODUCT(-('Gastos Gerais'!$F$4:$F$1003='Gastos das Atividades'!$B32),-('Gastos das Atividades'!O$1&gt;='Gastos Gerais'!$D$4:$D$1003),-('Gastos das Atividades'!O$1&lt;='Gastos Gerais'!$E$4:$E$1003),-('Gastos Gerais'!$C$4:$C$1003))</f>
        <v>0</v>
      </c>
      <c r="P32" s="152">
        <f>SUMPRODUCT(-('Gastos Gerais'!$F$4:$F$1003='Gastos das Atividades'!$B32),-('Gastos das Atividades'!P$1&gt;='Gastos Gerais'!$D$4:$D$1003),-('Gastos das Atividades'!P$1&lt;='Gastos Gerais'!$E$4:$E$1003),-('Gastos Gerais'!$C$4:$C$1003))</f>
        <v>0</v>
      </c>
      <c r="Q32" s="152">
        <f>SUMPRODUCT(-('Gastos Gerais'!$F$4:$F$1003='Gastos das Atividades'!$B32),-('Gastos das Atividades'!Q$1&gt;='Gastos Gerais'!$D$4:$D$1003),-('Gastos das Atividades'!Q$1&lt;='Gastos Gerais'!$E$4:$E$1003),-('Gastos Gerais'!$C$4:$C$1003))</f>
        <v>0</v>
      </c>
      <c r="R32" s="152">
        <f>SUMPRODUCT(-('Gastos Gerais'!$F$4:$F$1003='Gastos das Atividades'!$B32),-('Gastos das Atividades'!R$1&gt;='Gastos Gerais'!$D$4:$D$1003),-('Gastos das Atividades'!R$1&lt;='Gastos Gerais'!$E$4:$E$1003),-('Gastos Gerais'!$C$4:$C$1003))</f>
        <v>0</v>
      </c>
      <c r="S32" s="152">
        <f>SUMPRODUCT(-('Gastos Gerais'!$F$4:$F$1003='Gastos das Atividades'!$B32),-('Gastos das Atividades'!S$1&gt;='Gastos Gerais'!$D$4:$D$1003),-('Gastos das Atividades'!S$1&lt;='Gastos Gerais'!$E$4:$E$1003),-('Gastos Gerais'!$C$4:$C$1003))</f>
        <v>0</v>
      </c>
      <c r="T32" s="152">
        <f>SUMPRODUCT(-('Gastos Gerais'!$F$4:$F$1003='Gastos das Atividades'!$B32),-('Gastos das Atividades'!T$1&gt;='Gastos Gerais'!$D$4:$D$1003),-('Gastos das Atividades'!T$1&lt;='Gastos Gerais'!$E$4:$E$1003),-('Gastos Gerais'!$C$4:$C$1003))</f>
        <v>0</v>
      </c>
      <c r="U32" s="152">
        <f>SUMPRODUCT(-('Gastos Gerais'!$F$4:$F$1003='Gastos das Atividades'!$B32),-('Gastos das Atividades'!U$1&gt;='Gastos Gerais'!$D$4:$D$1003),-('Gastos das Atividades'!U$1&lt;='Gastos Gerais'!$E$4:$E$1003),-('Gastos Gerais'!$C$4:$C$1003))</f>
        <v>0</v>
      </c>
      <c r="V32" s="152">
        <f>SUMPRODUCT(-('Gastos Gerais'!$F$4:$F$1003='Gastos das Atividades'!$B32),-('Gastos das Atividades'!V$1&gt;='Gastos Gerais'!$D$4:$D$1003),-('Gastos das Atividades'!V$1&lt;='Gastos Gerais'!$E$4:$E$1003),-('Gastos Gerais'!$C$4:$C$1003))</f>
        <v>0</v>
      </c>
      <c r="W32" s="152">
        <f>SUMPRODUCT(-('Gastos Gerais'!$F$4:$F$1003='Gastos das Atividades'!$B32),-('Gastos das Atividades'!W$1&gt;='Gastos Gerais'!$D$4:$D$1003),-('Gastos das Atividades'!W$1&lt;='Gastos Gerais'!$E$4:$E$1003),-('Gastos Gerais'!$C$4:$C$1003))</f>
        <v>0</v>
      </c>
      <c r="X32" s="152">
        <f>SUMPRODUCT(-('Gastos Gerais'!$F$4:$F$1003='Gastos das Atividades'!$B32),-('Gastos das Atividades'!X$1&gt;='Gastos Gerais'!$D$4:$D$1003),-('Gastos das Atividades'!X$1&lt;='Gastos Gerais'!$E$4:$E$1003),-('Gastos Gerais'!$C$4:$C$1003))</f>
        <v>0</v>
      </c>
      <c r="Y32" s="152">
        <f>SUMPRODUCT(-('Gastos Gerais'!$F$4:$F$1003='Gastos das Atividades'!$B32),-('Gastos das Atividades'!Y$1&gt;='Gastos Gerais'!$D$4:$D$1003),-('Gastos das Atividades'!Y$1&lt;='Gastos Gerais'!$E$4:$E$1003),-('Gastos Gerais'!$C$4:$C$1003))</f>
        <v>0</v>
      </c>
      <c r="Z32" s="152">
        <f>SUMPRODUCT(-('Gastos Gerais'!$F$4:$F$1003='Gastos das Atividades'!$B32),-('Gastos das Atividades'!Z$1&gt;='Gastos Gerais'!$D$4:$D$1003),-('Gastos das Atividades'!Z$1&lt;='Gastos Gerais'!$E$4:$E$1003),-('Gastos Gerais'!$C$4:$C$1003))</f>
        <v>0</v>
      </c>
      <c r="AA32" s="152">
        <f>SUMPRODUCT(-('Gastos Gerais'!$F$4:$F$1003='Gastos das Atividades'!$B32),-('Gastos das Atividades'!AA$1&gt;='Gastos Gerais'!$D$4:$D$1003),-('Gastos das Atividades'!AA$1&lt;='Gastos Gerais'!$E$4:$E$1003),-('Gastos Gerais'!$C$4:$C$1003))</f>
        <v>0</v>
      </c>
      <c r="AB32" s="152">
        <f>SUMPRODUCT(-('Gastos Gerais'!$F$4:$F$1003='Gastos das Atividades'!$B32),-('Gastos das Atividades'!AB$1&gt;='Gastos Gerais'!$D$4:$D$1003),-('Gastos das Atividades'!AB$1&lt;='Gastos Gerais'!$E$4:$E$1003),-('Gastos Gerais'!$C$4:$C$1003))</f>
        <v>0</v>
      </c>
      <c r="AC32" s="152">
        <f>SUMPRODUCT(-('Gastos Gerais'!$F$4:$F$1003='Gastos das Atividades'!$B32),-('Gastos das Atividades'!AC$1&gt;='Gastos Gerais'!$D$4:$D$1003),-('Gastos das Atividades'!AC$1&lt;='Gastos Gerais'!$E$4:$E$1003),-('Gastos Gerais'!$C$4:$C$1003))</f>
        <v>0</v>
      </c>
      <c r="AD32" s="152">
        <f>SUMPRODUCT(-('Gastos Gerais'!$F$4:$F$1003='Gastos das Atividades'!$B32),-('Gastos das Atividades'!AD$1&gt;='Gastos Gerais'!$D$4:$D$1003),-('Gastos das Atividades'!AD$1&lt;='Gastos Gerais'!$E$4:$E$1003),-('Gastos Gerais'!$C$4:$C$1003))</f>
        <v>0</v>
      </c>
      <c r="AE32" s="152">
        <f>SUMPRODUCT(-('Gastos Gerais'!$F$4:$F$1003='Gastos das Atividades'!$B32),-('Gastos das Atividades'!AE$1&gt;='Gastos Gerais'!$D$4:$D$1003),-('Gastos das Atividades'!AE$1&lt;='Gastos Gerais'!$E$4:$E$1003),-('Gastos Gerais'!$C$4:$C$1003))</f>
        <v>0</v>
      </c>
      <c r="AF32" s="152">
        <f>SUMPRODUCT(-('Gastos Gerais'!$F$4:$F$1003='Gastos das Atividades'!$B32),-('Gastos das Atividades'!AF$1&gt;='Gastos Gerais'!$D$4:$D$1003),-('Gastos das Atividades'!AF$1&lt;='Gastos Gerais'!$E$4:$E$1003),-('Gastos Gerais'!$C$4:$C$1003))</f>
        <v>0</v>
      </c>
      <c r="AG32" s="152">
        <f>SUMPRODUCT(-('Gastos Gerais'!$F$4:$F$1003='Gastos das Atividades'!$B32),-('Gastos das Atividades'!AG$1&gt;='Gastos Gerais'!$D$4:$D$1003),-('Gastos das Atividades'!AG$1&lt;='Gastos Gerais'!$E$4:$E$1003),-('Gastos Gerais'!$C$4:$C$1003))</f>
        <v>0</v>
      </c>
      <c r="AH32" s="152">
        <f>SUMPRODUCT(-('Gastos Gerais'!$F$4:$F$1003='Gastos das Atividades'!$B32),-('Gastos das Atividades'!AH$1&gt;='Gastos Gerais'!$D$4:$D$1003),-('Gastos das Atividades'!AH$1&lt;='Gastos Gerais'!$E$4:$E$1003),-('Gastos Gerais'!$C$4:$C$1003))</f>
        <v>0</v>
      </c>
      <c r="AI32" s="152">
        <f>SUMPRODUCT(-('Gastos Gerais'!$F$4:$F$1003='Gastos das Atividades'!$B32),-('Gastos das Atividades'!AI$1&gt;='Gastos Gerais'!$D$4:$D$1003),-('Gastos das Atividades'!AI$1&lt;='Gastos Gerais'!$E$4:$E$1003),-('Gastos Gerais'!$C$4:$C$1003))</f>
        <v>0</v>
      </c>
      <c r="AJ32" s="152">
        <f>SUMPRODUCT(-('Gastos Gerais'!$F$4:$F$1003='Gastos das Atividades'!$B32),-('Gastos das Atividades'!AJ$1&gt;='Gastos Gerais'!$D$4:$D$1003),-('Gastos das Atividades'!AJ$1&lt;='Gastos Gerais'!$E$4:$E$1003),-('Gastos Gerais'!$C$4:$C$1003))</f>
        <v>0</v>
      </c>
      <c r="AK32" s="152">
        <f>SUMPRODUCT(-('Gastos Gerais'!$F$4:$F$1003='Gastos das Atividades'!$B32),-('Gastos das Atividades'!AK$1&gt;='Gastos Gerais'!$D$4:$D$1003),-('Gastos das Atividades'!AK$1&lt;='Gastos Gerais'!$E$4:$E$1003),-('Gastos Gerais'!$C$4:$C$1003))</f>
        <v>0</v>
      </c>
      <c r="AL32" s="152">
        <f>SUMPRODUCT(-('Gastos Gerais'!$F$4:$F$1003='Gastos das Atividades'!$B32),-('Gastos das Atividades'!AL$1&gt;='Gastos Gerais'!$D$4:$D$1003),-('Gastos das Atividades'!AL$1&lt;='Gastos Gerais'!$E$4:$E$1003),-('Gastos Gerais'!$C$4:$C$1003))</f>
        <v>0</v>
      </c>
      <c r="AM32" s="326">
        <f t="shared" si="1"/>
        <v>0</v>
      </c>
      <c r="AN32" s="152">
        <f t="shared" si="2"/>
        <v>0</v>
      </c>
      <c r="AO32" s="152">
        <f t="shared" si="3"/>
        <v>0</v>
      </c>
      <c r="AP32" s="327">
        <f t="shared" si="4"/>
        <v>0</v>
      </c>
      <c r="AQ32" s="159">
        <f t="shared" si="5"/>
        <v>0</v>
      </c>
      <c r="AR32" s="159">
        <f t="shared" si="5"/>
        <v>0</v>
      </c>
      <c r="AS32" s="159">
        <f t="shared" si="5"/>
        <v>0</v>
      </c>
      <c r="AT32" s="328">
        <f t="shared" si="5"/>
        <v>0</v>
      </c>
    </row>
    <row r="33" spans="1:46" hidden="1">
      <c r="A33" s="329">
        <v>29</v>
      </c>
      <c r="B33" s="338"/>
      <c r="C33" s="152">
        <f>SUMPRODUCT(-('Gastos Gerais'!$F$4:$F$1003='Gastos das Atividades'!$B33),-('Gastos das Atividades'!C$1&gt;='Gastos Gerais'!$D$4:$D$1003),-('Gastos das Atividades'!C$1&lt;='Gastos Gerais'!$E$4:$E$1003),-('Gastos Gerais'!$C$4:$C$1003))</f>
        <v>0</v>
      </c>
      <c r="D33" s="152">
        <f>SUMPRODUCT(-('Gastos Gerais'!$F$4:$F$1003='Gastos das Atividades'!$B33),-('Gastos das Atividades'!D$1&gt;='Gastos Gerais'!$D$4:$D$1003),-('Gastos das Atividades'!D$1&lt;='Gastos Gerais'!$E$4:$E$1003),-('Gastos Gerais'!$C$4:$C$1003))</f>
        <v>0</v>
      </c>
      <c r="E33" s="152">
        <f>SUMPRODUCT(-('Gastos Gerais'!$F$4:$F$1003='Gastos das Atividades'!$B33),-('Gastos das Atividades'!E$1&gt;='Gastos Gerais'!$D$4:$D$1003),-('Gastos das Atividades'!E$1&lt;='Gastos Gerais'!$E$4:$E$1003),-('Gastos Gerais'!$C$4:$C$1003))</f>
        <v>0</v>
      </c>
      <c r="F33" s="152">
        <f>SUMPRODUCT(-('Gastos Gerais'!$F$4:$F$1003='Gastos das Atividades'!$B33),-('Gastos das Atividades'!F$1&gt;='Gastos Gerais'!$D$4:$D$1003),-('Gastos das Atividades'!F$1&lt;='Gastos Gerais'!$E$4:$E$1003),-('Gastos Gerais'!$C$4:$C$1003))</f>
        <v>0</v>
      </c>
      <c r="G33" s="152">
        <f>SUMPRODUCT(-('Gastos Gerais'!$F$4:$F$1003='Gastos das Atividades'!$B33),-('Gastos das Atividades'!G$1&gt;='Gastos Gerais'!$D$4:$D$1003),-('Gastos das Atividades'!G$1&lt;='Gastos Gerais'!$E$4:$E$1003),-('Gastos Gerais'!$C$4:$C$1003))</f>
        <v>0</v>
      </c>
      <c r="H33" s="152">
        <f>SUMPRODUCT(-('Gastos Gerais'!$F$4:$F$1003='Gastos das Atividades'!$B33),-('Gastos das Atividades'!H$1&gt;='Gastos Gerais'!$D$4:$D$1003),-('Gastos das Atividades'!H$1&lt;='Gastos Gerais'!$E$4:$E$1003),-('Gastos Gerais'!$C$4:$C$1003))</f>
        <v>0</v>
      </c>
      <c r="I33" s="152">
        <f>SUMPRODUCT(-('Gastos Gerais'!$F$4:$F$1003='Gastos das Atividades'!$B33),-('Gastos das Atividades'!I$1&gt;='Gastos Gerais'!$D$4:$D$1003),-('Gastos das Atividades'!I$1&lt;='Gastos Gerais'!$E$4:$E$1003),-('Gastos Gerais'!$C$4:$C$1003))</f>
        <v>0</v>
      </c>
      <c r="J33" s="152">
        <f>SUMPRODUCT(-('Gastos Gerais'!$F$4:$F$1003='Gastos das Atividades'!$B33),-('Gastos das Atividades'!J$1&gt;='Gastos Gerais'!$D$4:$D$1003),-('Gastos das Atividades'!J$1&lt;='Gastos Gerais'!$E$4:$E$1003),-('Gastos Gerais'!$C$4:$C$1003))</f>
        <v>0</v>
      </c>
      <c r="K33" s="152">
        <f>SUMPRODUCT(-('Gastos Gerais'!$F$4:$F$1003='Gastos das Atividades'!$B33),-('Gastos das Atividades'!K$1&gt;='Gastos Gerais'!$D$4:$D$1003),-('Gastos das Atividades'!K$1&lt;='Gastos Gerais'!$E$4:$E$1003),-('Gastos Gerais'!$C$4:$C$1003))</f>
        <v>0</v>
      </c>
      <c r="L33" s="152">
        <f>SUMPRODUCT(-('Gastos Gerais'!$F$4:$F$1003='Gastos das Atividades'!$B33),-('Gastos das Atividades'!L$1&gt;='Gastos Gerais'!$D$4:$D$1003),-('Gastos das Atividades'!L$1&lt;='Gastos Gerais'!$E$4:$E$1003),-('Gastos Gerais'!$C$4:$C$1003))</f>
        <v>0</v>
      </c>
      <c r="M33" s="152">
        <f>SUMPRODUCT(-('Gastos Gerais'!$F$4:$F$1003='Gastos das Atividades'!$B33),-('Gastos das Atividades'!M$1&gt;='Gastos Gerais'!$D$4:$D$1003),-('Gastos das Atividades'!M$1&lt;='Gastos Gerais'!$E$4:$E$1003),-('Gastos Gerais'!$C$4:$C$1003))</f>
        <v>0</v>
      </c>
      <c r="N33" s="152">
        <f>SUMPRODUCT(-('Gastos Gerais'!$F$4:$F$1003='Gastos das Atividades'!$B33),-('Gastos das Atividades'!N$1&gt;='Gastos Gerais'!$D$4:$D$1003),-('Gastos das Atividades'!N$1&lt;='Gastos Gerais'!$E$4:$E$1003),-('Gastos Gerais'!$C$4:$C$1003))</f>
        <v>0</v>
      </c>
      <c r="O33" s="152">
        <f>SUMPRODUCT(-('Gastos Gerais'!$F$4:$F$1003='Gastos das Atividades'!$B33),-('Gastos das Atividades'!O$1&gt;='Gastos Gerais'!$D$4:$D$1003),-('Gastos das Atividades'!O$1&lt;='Gastos Gerais'!$E$4:$E$1003),-('Gastos Gerais'!$C$4:$C$1003))</f>
        <v>0</v>
      </c>
      <c r="P33" s="152">
        <f>SUMPRODUCT(-('Gastos Gerais'!$F$4:$F$1003='Gastos das Atividades'!$B33),-('Gastos das Atividades'!P$1&gt;='Gastos Gerais'!$D$4:$D$1003),-('Gastos das Atividades'!P$1&lt;='Gastos Gerais'!$E$4:$E$1003),-('Gastos Gerais'!$C$4:$C$1003))</f>
        <v>0</v>
      </c>
      <c r="Q33" s="152">
        <f>SUMPRODUCT(-('Gastos Gerais'!$F$4:$F$1003='Gastos das Atividades'!$B33),-('Gastos das Atividades'!Q$1&gt;='Gastos Gerais'!$D$4:$D$1003),-('Gastos das Atividades'!Q$1&lt;='Gastos Gerais'!$E$4:$E$1003),-('Gastos Gerais'!$C$4:$C$1003))</f>
        <v>0</v>
      </c>
      <c r="R33" s="152">
        <f>SUMPRODUCT(-('Gastos Gerais'!$F$4:$F$1003='Gastos das Atividades'!$B33),-('Gastos das Atividades'!R$1&gt;='Gastos Gerais'!$D$4:$D$1003),-('Gastos das Atividades'!R$1&lt;='Gastos Gerais'!$E$4:$E$1003),-('Gastos Gerais'!$C$4:$C$1003))</f>
        <v>0</v>
      </c>
      <c r="S33" s="152">
        <f>SUMPRODUCT(-('Gastos Gerais'!$F$4:$F$1003='Gastos das Atividades'!$B33),-('Gastos das Atividades'!S$1&gt;='Gastos Gerais'!$D$4:$D$1003),-('Gastos das Atividades'!S$1&lt;='Gastos Gerais'!$E$4:$E$1003),-('Gastos Gerais'!$C$4:$C$1003))</f>
        <v>0</v>
      </c>
      <c r="T33" s="152">
        <f>SUMPRODUCT(-('Gastos Gerais'!$F$4:$F$1003='Gastos das Atividades'!$B33),-('Gastos das Atividades'!T$1&gt;='Gastos Gerais'!$D$4:$D$1003),-('Gastos das Atividades'!T$1&lt;='Gastos Gerais'!$E$4:$E$1003),-('Gastos Gerais'!$C$4:$C$1003))</f>
        <v>0</v>
      </c>
      <c r="U33" s="152">
        <f>SUMPRODUCT(-('Gastos Gerais'!$F$4:$F$1003='Gastos das Atividades'!$B33),-('Gastos das Atividades'!U$1&gt;='Gastos Gerais'!$D$4:$D$1003),-('Gastos das Atividades'!U$1&lt;='Gastos Gerais'!$E$4:$E$1003),-('Gastos Gerais'!$C$4:$C$1003))</f>
        <v>0</v>
      </c>
      <c r="V33" s="152">
        <f>SUMPRODUCT(-('Gastos Gerais'!$F$4:$F$1003='Gastos das Atividades'!$B33),-('Gastos das Atividades'!V$1&gt;='Gastos Gerais'!$D$4:$D$1003),-('Gastos das Atividades'!V$1&lt;='Gastos Gerais'!$E$4:$E$1003),-('Gastos Gerais'!$C$4:$C$1003))</f>
        <v>0</v>
      </c>
      <c r="W33" s="152">
        <f>SUMPRODUCT(-('Gastos Gerais'!$F$4:$F$1003='Gastos das Atividades'!$B33),-('Gastos das Atividades'!W$1&gt;='Gastos Gerais'!$D$4:$D$1003),-('Gastos das Atividades'!W$1&lt;='Gastos Gerais'!$E$4:$E$1003),-('Gastos Gerais'!$C$4:$C$1003))</f>
        <v>0</v>
      </c>
      <c r="X33" s="152">
        <f>SUMPRODUCT(-('Gastos Gerais'!$F$4:$F$1003='Gastos das Atividades'!$B33),-('Gastos das Atividades'!X$1&gt;='Gastos Gerais'!$D$4:$D$1003),-('Gastos das Atividades'!X$1&lt;='Gastos Gerais'!$E$4:$E$1003),-('Gastos Gerais'!$C$4:$C$1003))</f>
        <v>0</v>
      </c>
      <c r="Y33" s="152">
        <f>SUMPRODUCT(-('Gastos Gerais'!$F$4:$F$1003='Gastos das Atividades'!$B33),-('Gastos das Atividades'!Y$1&gt;='Gastos Gerais'!$D$4:$D$1003),-('Gastos das Atividades'!Y$1&lt;='Gastos Gerais'!$E$4:$E$1003),-('Gastos Gerais'!$C$4:$C$1003))</f>
        <v>0</v>
      </c>
      <c r="Z33" s="152">
        <f>SUMPRODUCT(-('Gastos Gerais'!$F$4:$F$1003='Gastos das Atividades'!$B33),-('Gastos das Atividades'!Z$1&gt;='Gastos Gerais'!$D$4:$D$1003),-('Gastos das Atividades'!Z$1&lt;='Gastos Gerais'!$E$4:$E$1003),-('Gastos Gerais'!$C$4:$C$1003))</f>
        <v>0</v>
      </c>
      <c r="AA33" s="152">
        <f>SUMPRODUCT(-('Gastos Gerais'!$F$4:$F$1003='Gastos das Atividades'!$B33),-('Gastos das Atividades'!AA$1&gt;='Gastos Gerais'!$D$4:$D$1003),-('Gastos das Atividades'!AA$1&lt;='Gastos Gerais'!$E$4:$E$1003),-('Gastos Gerais'!$C$4:$C$1003))</f>
        <v>0</v>
      </c>
      <c r="AB33" s="152">
        <f>SUMPRODUCT(-('Gastos Gerais'!$F$4:$F$1003='Gastos das Atividades'!$B33),-('Gastos das Atividades'!AB$1&gt;='Gastos Gerais'!$D$4:$D$1003),-('Gastos das Atividades'!AB$1&lt;='Gastos Gerais'!$E$4:$E$1003),-('Gastos Gerais'!$C$4:$C$1003))</f>
        <v>0</v>
      </c>
      <c r="AC33" s="152">
        <f>SUMPRODUCT(-('Gastos Gerais'!$F$4:$F$1003='Gastos das Atividades'!$B33),-('Gastos das Atividades'!AC$1&gt;='Gastos Gerais'!$D$4:$D$1003),-('Gastos das Atividades'!AC$1&lt;='Gastos Gerais'!$E$4:$E$1003),-('Gastos Gerais'!$C$4:$C$1003))</f>
        <v>0</v>
      </c>
      <c r="AD33" s="152">
        <f>SUMPRODUCT(-('Gastos Gerais'!$F$4:$F$1003='Gastos das Atividades'!$B33),-('Gastos das Atividades'!AD$1&gt;='Gastos Gerais'!$D$4:$D$1003),-('Gastos das Atividades'!AD$1&lt;='Gastos Gerais'!$E$4:$E$1003),-('Gastos Gerais'!$C$4:$C$1003))</f>
        <v>0</v>
      </c>
      <c r="AE33" s="152">
        <f>SUMPRODUCT(-('Gastos Gerais'!$F$4:$F$1003='Gastos das Atividades'!$B33),-('Gastos das Atividades'!AE$1&gt;='Gastos Gerais'!$D$4:$D$1003),-('Gastos das Atividades'!AE$1&lt;='Gastos Gerais'!$E$4:$E$1003),-('Gastos Gerais'!$C$4:$C$1003))</f>
        <v>0</v>
      </c>
      <c r="AF33" s="152">
        <f>SUMPRODUCT(-('Gastos Gerais'!$F$4:$F$1003='Gastos das Atividades'!$B33),-('Gastos das Atividades'!AF$1&gt;='Gastos Gerais'!$D$4:$D$1003),-('Gastos das Atividades'!AF$1&lt;='Gastos Gerais'!$E$4:$E$1003),-('Gastos Gerais'!$C$4:$C$1003))</f>
        <v>0</v>
      </c>
      <c r="AG33" s="152">
        <f>SUMPRODUCT(-('Gastos Gerais'!$F$4:$F$1003='Gastos das Atividades'!$B33),-('Gastos das Atividades'!AG$1&gt;='Gastos Gerais'!$D$4:$D$1003),-('Gastos das Atividades'!AG$1&lt;='Gastos Gerais'!$E$4:$E$1003),-('Gastos Gerais'!$C$4:$C$1003))</f>
        <v>0</v>
      </c>
      <c r="AH33" s="152">
        <f>SUMPRODUCT(-('Gastos Gerais'!$F$4:$F$1003='Gastos das Atividades'!$B33),-('Gastos das Atividades'!AH$1&gt;='Gastos Gerais'!$D$4:$D$1003),-('Gastos das Atividades'!AH$1&lt;='Gastos Gerais'!$E$4:$E$1003),-('Gastos Gerais'!$C$4:$C$1003))</f>
        <v>0</v>
      </c>
      <c r="AI33" s="152">
        <f>SUMPRODUCT(-('Gastos Gerais'!$F$4:$F$1003='Gastos das Atividades'!$B33),-('Gastos das Atividades'!AI$1&gt;='Gastos Gerais'!$D$4:$D$1003),-('Gastos das Atividades'!AI$1&lt;='Gastos Gerais'!$E$4:$E$1003),-('Gastos Gerais'!$C$4:$C$1003))</f>
        <v>0</v>
      </c>
      <c r="AJ33" s="152">
        <f>SUMPRODUCT(-('Gastos Gerais'!$F$4:$F$1003='Gastos das Atividades'!$B33),-('Gastos das Atividades'!AJ$1&gt;='Gastos Gerais'!$D$4:$D$1003),-('Gastos das Atividades'!AJ$1&lt;='Gastos Gerais'!$E$4:$E$1003),-('Gastos Gerais'!$C$4:$C$1003))</f>
        <v>0</v>
      </c>
      <c r="AK33" s="152">
        <f>SUMPRODUCT(-('Gastos Gerais'!$F$4:$F$1003='Gastos das Atividades'!$B33),-('Gastos das Atividades'!AK$1&gt;='Gastos Gerais'!$D$4:$D$1003),-('Gastos das Atividades'!AK$1&lt;='Gastos Gerais'!$E$4:$E$1003),-('Gastos Gerais'!$C$4:$C$1003))</f>
        <v>0</v>
      </c>
      <c r="AL33" s="152">
        <f>SUMPRODUCT(-('Gastos Gerais'!$F$4:$F$1003='Gastos das Atividades'!$B33),-('Gastos das Atividades'!AL$1&gt;='Gastos Gerais'!$D$4:$D$1003),-('Gastos das Atividades'!AL$1&lt;='Gastos Gerais'!$E$4:$E$1003),-('Gastos Gerais'!$C$4:$C$1003))</f>
        <v>0</v>
      </c>
      <c r="AM33" s="326">
        <f t="shared" si="1"/>
        <v>0</v>
      </c>
      <c r="AN33" s="152">
        <f t="shared" si="2"/>
        <v>0</v>
      </c>
      <c r="AO33" s="152">
        <f t="shared" si="3"/>
        <v>0</v>
      </c>
      <c r="AP33" s="327">
        <f t="shared" si="4"/>
        <v>0</v>
      </c>
      <c r="AQ33" s="159">
        <f t="shared" si="5"/>
        <v>0</v>
      </c>
      <c r="AR33" s="159">
        <f t="shared" si="5"/>
        <v>0</v>
      </c>
      <c r="AS33" s="159">
        <f t="shared" si="5"/>
        <v>0</v>
      </c>
      <c r="AT33" s="328">
        <f t="shared" si="5"/>
        <v>0</v>
      </c>
    </row>
    <row r="34" spans="1:46" ht="13.5" hidden="1" thickBot="1">
      <c r="A34" s="329">
        <v>30</v>
      </c>
      <c r="B34" s="340"/>
      <c r="C34" s="152">
        <f>SUMPRODUCT(-('Gastos Gerais'!$F$4:$F$1003='Gastos das Atividades'!$B34),-('Gastos das Atividades'!C$1&gt;='Gastos Gerais'!$D$4:$D$1003),-('Gastos das Atividades'!C$1&lt;='Gastos Gerais'!$E$4:$E$1003),-('Gastos Gerais'!$C$4:$C$1003))</f>
        <v>0</v>
      </c>
      <c r="D34" s="152">
        <f>SUMPRODUCT(-('Gastos Gerais'!$F$4:$F$1003='Gastos das Atividades'!$B34),-('Gastos das Atividades'!D$1&gt;='Gastos Gerais'!$D$4:$D$1003),-('Gastos das Atividades'!D$1&lt;='Gastos Gerais'!$E$4:$E$1003),-('Gastos Gerais'!$C$4:$C$1003))</f>
        <v>0</v>
      </c>
      <c r="E34" s="152">
        <f>SUMPRODUCT(-('Gastos Gerais'!$F$4:$F$1003='Gastos das Atividades'!$B34),-('Gastos das Atividades'!E$1&gt;='Gastos Gerais'!$D$4:$D$1003),-('Gastos das Atividades'!E$1&lt;='Gastos Gerais'!$E$4:$E$1003),-('Gastos Gerais'!$C$4:$C$1003))</f>
        <v>0</v>
      </c>
      <c r="F34" s="152">
        <f>SUMPRODUCT(-('Gastos Gerais'!$F$4:$F$1003='Gastos das Atividades'!$B34),-('Gastos das Atividades'!F$1&gt;='Gastos Gerais'!$D$4:$D$1003),-('Gastos das Atividades'!F$1&lt;='Gastos Gerais'!$E$4:$E$1003),-('Gastos Gerais'!$C$4:$C$1003))</f>
        <v>0</v>
      </c>
      <c r="G34" s="152">
        <f>SUMPRODUCT(-('Gastos Gerais'!$F$4:$F$1003='Gastos das Atividades'!$B34),-('Gastos das Atividades'!G$1&gt;='Gastos Gerais'!$D$4:$D$1003),-('Gastos das Atividades'!G$1&lt;='Gastos Gerais'!$E$4:$E$1003),-('Gastos Gerais'!$C$4:$C$1003))</f>
        <v>0</v>
      </c>
      <c r="H34" s="152">
        <f>SUMPRODUCT(-('Gastos Gerais'!$F$4:$F$1003='Gastos das Atividades'!$B34),-('Gastos das Atividades'!H$1&gt;='Gastos Gerais'!$D$4:$D$1003),-('Gastos das Atividades'!H$1&lt;='Gastos Gerais'!$E$4:$E$1003),-('Gastos Gerais'!$C$4:$C$1003))</f>
        <v>0</v>
      </c>
      <c r="I34" s="152">
        <f>SUMPRODUCT(-('Gastos Gerais'!$F$4:$F$1003='Gastos das Atividades'!$B34),-('Gastos das Atividades'!I$1&gt;='Gastos Gerais'!$D$4:$D$1003),-('Gastos das Atividades'!I$1&lt;='Gastos Gerais'!$E$4:$E$1003),-('Gastos Gerais'!$C$4:$C$1003))</f>
        <v>0</v>
      </c>
      <c r="J34" s="152">
        <f>SUMPRODUCT(-('Gastos Gerais'!$F$4:$F$1003='Gastos das Atividades'!$B34),-('Gastos das Atividades'!J$1&gt;='Gastos Gerais'!$D$4:$D$1003),-('Gastos das Atividades'!J$1&lt;='Gastos Gerais'!$E$4:$E$1003),-('Gastos Gerais'!$C$4:$C$1003))</f>
        <v>0</v>
      </c>
      <c r="K34" s="152">
        <f>SUMPRODUCT(-('Gastos Gerais'!$F$4:$F$1003='Gastos das Atividades'!$B34),-('Gastos das Atividades'!K$1&gt;='Gastos Gerais'!$D$4:$D$1003),-('Gastos das Atividades'!K$1&lt;='Gastos Gerais'!$E$4:$E$1003),-('Gastos Gerais'!$C$4:$C$1003))</f>
        <v>0</v>
      </c>
      <c r="L34" s="152">
        <f>SUMPRODUCT(-('Gastos Gerais'!$F$4:$F$1003='Gastos das Atividades'!$B34),-('Gastos das Atividades'!L$1&gt;='Gastos Gerais'!$D$4:$D$1003),-('Gastos das Atividades'!L$1&lt;='Gastos Gerais'!$E$4:$E$1003),-('Gastos Gerais'!$C$4:$C$1003))</f>
        <v>0</v>
      </c>
      <c r="M34" s="152">
        <f>SUMPRODUCT(-('Gastos Gerais'!$F$4:$F$1003='Gastos das Atividades'!$B34),-('Gastos das Atividades'!M$1&gt;='Gastos Gerais'!$D$4:$D$1003),-('Gastos das Atividades'!M$1&lt;='Gastos Gerais'!$E$4:$E$1003),-('Gastos Gerais'!$C$4:$C$1003))</f>
        <v>0</v>
      </c>
      <c r="N34" s="152">
        <f>SUMPRODUCT(-('Gastos Gerais'!$F$4:$F$1003='Gastos das Atividades'!$B34),-('Gastos das Atividades'!N$1&gt;='Gastos Gerais'!$D$4:$D$1003),-('Gastos das Atividades'!N$1&lt;='Gastos Gerais'!$E$4:$E$1003),-('Gastos Gerais'!$C$4:$C$1003))</f>
        <v>0</v>
      </c>
      <c r="O34" s="152">
        <f>SUMPRODUCT(-('Gastos Gerais'!$F$4:$F$1003='Gastos das Atividades'!$B34),-('Gastos das Atividades'!O$1&gt;='Gastos Gerais'!$D$4:$D$1003),-('Gastos das Atividades'!O$1&lt;='Gastos Gerais'!$E$4:$E$1003),-('Gastos Gerais'!$C$4:$C$1003))</f>
        <v>0</v>
      </c>
      <c r="P34" s="152">
        <f>SUMPRODUCT(-('Gastos Gerais'!$F$4:$F$1003='Gastos das Atividades'!$B34),-('Gastos das Atividades'!P$1&gt;='Gastos Gerais'!$D$4:$D$1003),-('Gastos das Atividades'!P$1&lt;='Gastos Gerais'!$E$4:$E$1003),-('Gastos Gerais'!$C$4:$C$1003))</f>
        <v>0</v>
      </c>
      <c r="Q34" s="152">
        <f>SUMPRODUCT(-('Gastos Gerais'!$F$4:$F$1003='Gastos das Atividades'!$B34),-('Gastos das Atividades'!Q$1&gt;='Gastos Gerais'!$D$4:$D$1003),-('Gastos das Atividades'!Q$1&lt;='Gastos Gerais'!$E$4:$E$1003),-('Gastos Gerais'!$C$4:$C$1003))</f>
        <v>0</v>
      </c>
      <c r="R34" s="152">
        <f>SUMPRODUCT(-('Gastos Gerais'!$F$4:$F$1003='Gastos das Atividades'!$B34),-('Gastos das Atividades'!R$1&gt;='Gastos Gerais'!$D$4:$D$1003),-('Gastos das Atividades'!R$1&lt;='Gastos Gerais'!$E$4:$E$1003),-('Gastos Gerais'!$C$4:$C$1003))</f>
        <v>0</v>
      </c>
      <c r="S34" s="152">
        <f>SUMPRODUCT(-('Gastos Gerais'!$F$4:$F$1003='Gastos das Atividades'!$B34),-('Gastos das Atividades'!S$1&gt;='Gastos Gerais'!$D$4:$D$1003),-('Gastos das Atividades'!S$1&lt;='Gastos Gerais'!$E$4:$E$1003),-('Gastos Gerais'!$C$4:$C$1003))</f>
        <v>0</v>
      </c>
      <c r="T34" s="152">
        <f>SUMPRODUCT(-('Gastos Gerais'!$F$4:$F$1003='Gastos das Atividades'!$B34),-('Gastos das Atividades'!T$1&gt;='Gastos Gerais'!$D$4:$D$1003),-('Gastos das Atividades'!T$1&lt;='Gastos Gerais'!$E$4:$E$1003),-('Gastos Gerais'!$C$4:$C$1003))</f>
        <v>0</v>
      </c>
      <c r="U34" s="152">
        <f>SUMPRODUCT(-('Gastos Gerais'!$F$4:$F$1003='Gastos das Atividades'!$B34),-('Gastos das Atividades'!U$1&gt;='Gastos Gerais'!$D$4:$D$1003),-('Gastos das Atividades'!U$1&lt;='Gastos Gerais'!$E$4:$E$1003),-('Gastos Gerais'!$C$4:$C$1003))</f>
        <v>0</v>
      </c>
      <c r="V34" s="152">
        <f>SUMPRODUCT(-('Gastos Gerais'!$F$4:$F$1003='Gastos das Atividades'!$B34),-('Gastos das Atividades'!V$1&gt;='Gastos Gerais'!$D$4:$D$1003),-('Gastos das Atividades'!V$1&lt;='Gastos Gerais'!$E$4:$E$1003),-('Gastos Gerais'!$C$4:$C$1003))</f>
        <v>0</v>
      </c>
      <c r="W34" s="152">
        <f>SUMPRODUCT(-('Gastos Gerais'!$F$4:$F$1003='Gastos das Atividades'!$B34),-('Gastos das Atividades'!W$1&gt;='Gastos Gerais'!$D$4:$D$1003),-('Gastos das Atividades'!W$1&lt;='Gastos Gerais'!$E$4:$E$1003),-('Gastos Gerais'!$C$4:$C$1003))</f>
        <v>0</v>
      </c>
      <c r="X34" s="152">
        <f>SUMPRODUCT(-('Gastos Gerais'!$F$4:$F$1003='Gastos das Atividades'!$B34),-('Gastos das Atividades'!X$1&gt;='Gastos Gerais'!$D$4:$D$1003),-('Gastos das Atividades'!X$1&lt;='Gastos Gerais'!$E$4:$E$1003),-('Gastos Gerais'!$C$4:$C$1003))</f>
        <v>0</v>
      </c>
      <c r="Y34" s="152">
        <f>SUMPRODUCT(-('Gastos Gerais'!$F$4:$F$1003='Gastos das Atividades'!$B34),-('Gastos das Atividades'!Y$1&gt;='Gastos Gerais'!$D$4:$D$1003),-('Gastos das Atividades'!Y$1&lt;='Gastos Gerais'!$E$4:$E$1003),-('Gastos Gerais'!$C$4:$C$1003))</f>
        <v>0</v>
      </c>
      <c r="Z34" s="152">
        <f>SUMPRODUCT(-('Gastos Gerais'!$F$4:$F$1003='Gastos das Atividades'!$B34),-('Gastos das Atividades'!Z$1&gt;='Gastos Gerais'!$D$4:$D$1003),-('Gastos das Atividades'!Z$1&lt;='Gastos Gerais'!$E$4:$E$1003),-('Gastos Gerais'!$C$4:$C$1003))</f>
        <v>0</v>
      </c>
      <c r="AA34" s="152">
        <f>SUMPRODUCT(-('Gastos Gerais'!$F$4:$F$1003='Gastos das Atividades'!$B34),-('Gastos das Atividades'!AA$1&gt;='Gastos Gerais'!$D$4:$D$1003),-('Gastos das Atividades'!AA$1&lt;='Gastos Gerais'!$E$4:$E$1003),-('Gastos Gerais'!$C$4:$C$1003))</f>
        <v>0</v>
      </c>
      <c r="AB34" s="152">
        <f>SUMPRODUCT(-('Gastos Gerais'!$F$4:$F$1003='Gastos das Atividades'!$B34),-('Gastos das Atividades'!AB$1&gt;='Gastos Gerais'!$D$4:$D$1003),-('Gastos das Atividades'!AB$1&lt;='Gastos Gerais'!$E$4:$E$1003),-('Gastos Gerais'!$C$4:$C$1003))</f>
        <v>0</v>
      </c>
      <c r="AC34" s="152">
        <f>SUMPRODUCT(-('Gastos Gerais'!$F$4:$F$1003='Gastos das Atividades'!$B34),-('Gastos das Atividades'!AC$1&gt;='Gastos Gerais'!$D$4:$D$1003),-('Gastos das Atividades'!AC$1&lt;='Gastos Gerais'!$E$4:$E$1003),-('Gastos Gerais'!$C$4:$C$1003))</f>
        <v>0</v>
      </c>
      <c r="AD34" s="152">
        <f>SUMPRODUCT(-('Gastos Gerais'!$F$4:$F$1003='Gastos das Atividades'!$B34),-('Gastos das Atividades'!AD$1&gt;='Gastos Gerais'!$D$4:$D$1003),-('Gastos das Atividades'!AD$1&lt;='Gastos Gerais'!$E$4:$E$1003),-('Gastos Gerais'!$C$4:$C$1003))</f>
        <v>0</v>
      </c>
      <c r="AE34" s="152">
        <f>SUMPRODUCT(-('Gastos Gerais'!$F$4:$F$1003='Gastos das Atividades'!$B34),-('Gastos das Atividades'!AE$1&gt;='Gastos Gerais'!$D$4:$D$1003),-('Gastos das Atividades'!AE$1&lt;='Gastos Gerais'!$E$4:$E$1003),-('Gastos Gerais'!$C$4:$C$1003))</f>
        <v>0</v>
      </c>
      <c r="AF34" s="152">
        <f>SUMPRODUCT(-('Gastos Gerais'!$F$4:$F$1003='Gastos das Atividades'!$B34),-('Gastos das Atividades'!AF$1&gt;='Gastos Gerais'!$D$4:$D$1003),-('Gastos das Atividades'!AF$1&lt;='Gastos Gerais'!$E$4:$E$1003),-('Gastos Gerais'!$C$4:$C$1003))</f>
        <v>0</v>
      </c>
      <c r="AG34" s="152">
        <f>SUMPRODUCT(-('Gastos Gerais'!$F$4:$F$1003='Gastos das Atividades'!$B34),-('Gastos das Atividades'!AG$1&gt;='Gastos Gerais'!$D$4:$D$1003),-('Gastos das Atividades'!AG$1&lt;='Gastos Gerais'!$E$4:$E$1003),-('Gastos Gerais'!$C$4:$C$1003))</f>
        <v>0</v>
      </c>
      <c r="AH34" s="152">
        <f>SUMPRODUCT(-('Gastos Gerais'!$F$4:$F$1003='Gastos das Atividades'!$B34),-('Gastos das Atividades'!AH$1&gt;='Gastos Gerais'!$D$4:$D$1003),-('Gastos das Atividades'!AH$1&lt;='Gastos Gerais'!$E$4:$E$1003),-('Gastos Gerais'!$C$4:$C$1003))</f>
        <v>0</v>
      </c>
      <c r="AI34" s="152">
        <f>SUMPRODUCT(-('Gastos Gerais'!$F$4:$F$1003='Gastos das Atividades'!$B34),-('Gastos das Atividades'!AI$1&gt;='Gastos Gerais'!$D$4:$D$1003),-('Gastos das Atividades'!AI$1&lt;='Gastos Gerais'!$E$4:$E$1003),-('Gastos Gerais'!$C$4:$C$1003))</f>
        <v>0</v>
      </c>
      <c r="AJ34" s="152">
        <f>SUMPRODUCT(-('Gastos Gerais'!$F$4:$F$1003='Gastos das Atividades'!$B34),-('Gastos das Atividades'!AJ$1&gt;='Gastos Gerais'!$D$4:$D$1003),-('Gastos das Atividades'!AJ$1&lt;='Gastos Gerais'!$E$4:$E$1003),-('Gastos Gerais'!$C$4:$C$1003))</f>
        <v>0</v>
      </c>
      <c r="AK34" s="152">
        <f>SUMPRODUCT(-('Gastos Gerais'!$F$4:$F$1003='Gastos das Atividades'!$B34),-('Gastos das Atividades'!AK$1&gt;='Gastos Gerais'!$D$4:$D$1003),-('Gastos das Atividades'!AK$1&lt;='Gastos Gerais'!$E$4:$E$1003),-('Gastos Gerais'!$C$4:$C$1003))</f>
        <v>0</v>
      </c>
      <c r="AL34" s="152">
        <f>SUMPRODUCT(-('Gastos Gerais'!$F$4:$F$1003='Gastos das Atividades'!$B34),-('Gastos das Atividades'!AL$1&gt;='Gastos Gerais'!$D$4:$D$1003),-('Gastos das Atividades'!AL$1&lt;='Gastos Gerais'!$E$4:$E$1003),-('Gastos Gerais'!$C$4:$C$1003))</f>
        <v>0</v>
      </c>
      <c r="AM34" s="326">
        <f t="shared" si="1"/>
        <v>0</v>
      </c>
      <c r="AN34" s="152">
        <f t="shared" si="2"/>
        <v>0</v>
      </c>
      <c r="AO34" s="152">
        <f t="shared" si="3"/>
        <v>0</v>
      </c>
      <c r="AP34" s="327">
        <f t="shared" si="4"/>
        <v>0</v>
      </c>
      <c r="AQ34" s="159">
        <f t="shared" si="5"/>
        <v>0</v>
      </c>
      <c r="AR34" s="159">
        <f t="shared" si="5"/>
        <v>0</v>
      </c>
      <c r="AS34" s="159">
        <f t="shared" si="5"/>
        <v>0</v>
      </c>
      <c r="AT34" s="328">
        <f t="shared" si="5"/>
        <v>0</v>
      </c>
    </row>
    <row r="35" spans="1:46" ht="19.5" customHeight="1" thickBot="1">
      <c r="A35" s="330"/>
      <c r="B35" s="320" t="s">
        <v>2</v>
      </c>
      <c r="C35" s="83">
        <f t="shared" ref="C35:AG35" si="6">SUBTOTAL(109,C5:C34)</f>
        <v>40037.550000000003</v>
      </c>
      <c r="D35" s="83">
        <f t="shared" si="6"/>
        <v>355484.35499999998</v>
      </c>
      <c r="E35" s="83">
        <f t="shared" si="6"/>
        <v>353484.35499999998</v>
      </c>
      <c r="F35" s="83">
        <f t="shared" si="6"/>
        <v>553484.35499999998</v>
      </c>
      <c r="G35" s="83">
        <f t="shared" si="6"/>
        <v>376444.35499999998</v>
      </c>
      <c r="H35" s="83">
        <f t="shared" si="6"/>
        <v>353484.35499999998</v>
      </c>
      <c r="I35" s="83">
        <f t="shared" si="6"/>
        <v>380281.90499999997</v>
      </c>
      <c r="J35" s="83">
        <f t="shared" si="6"/>
        <v>0</v>
      </c>
      <c r="K35" s="83">
        <f t="shared" si="6"/>
        <v>0</v>
      </c>
      <c r="L35" s="83">
        <f t="shared" si="6"/>
        <v>0</v>
      </c>
      <c r="M35" s="83">
        <f t="shared" si="6"/>
        <v>0</v>
      </c>
      <c r="N35" s="83">
        <f t="shared" si="6"/>
        <v>0</v>
      </c>
      <c r="O35" s="83">
        <f t="shared" si="6"/>
        <v>0</v>
      </c>
      <c r="P35" s="83">
        <f t="shared" si="6"/>
        <v>0</v>
      </c>
      <c r="Q35" s="83">
        <f t="shared" si="6"/>
        <v>0</v>
      </c>
      <c r="R35" s="83">
        <f t="shared" si="6"/>
        <v>0</v>
      </c>
      <c r="S35" s="83">
        <f t="shared" si="6"/>
        <v>0</v>
      </c>
      <c r="T35" s="83">
        <f t="shared" si="6"/>
        <v>0</v>
      </c>
      <c r="U35" s="83">
        <f t="shared" si="6"/>
        <v>0</v>
      </c>
      <c r="V35" s="83">
        <f t="shared" si="6"/>
        <v>0</v>
      </c>
      <c r="W35" s="83">
        <f t="shared" si="6"/>
        <v>0</v>
      </c>
      <c r="X35" s="83">
        <f t="shared" si="6"/>
        <v>0</v>
      </c>
      <c r="Y35" s="83">
        <f t="shared" si="6"/>
        <v>0</v>
      </c>
      <c r="Z35" s="83">
        <f t="shared" si="6"/>
        <v>0</v>
      </c>
      <c r="AA35" s="83">
        <f t="shared" si="6"/>
        <v>0</v>
      </c>
      <c r="AB35" s="83">
        <f t="shared" si="6"/>
        <v>0</v>
      </c>
      <c r="AC35" s="83">
        <f t="shared" si="6"/>
        <v>0</v>
      </c>
      <c r="AD35" s="83">
        <f t="shared" si="6"/>
        <v>0</v>
      </c>
      <c r="AE35" s="83">
        <f t="shared" si="6"/>
        <v>0</v>
      </c>
      <c r="AF35" s="83">
        <f t="shared" si="6"/>
        <v>0</v>
      </c>
      <c r="AG35" s="83">
        <f t="shared" si="6"/>
        <v>0</v>
      </c>
      <c r="AH35" s="83">
        <f>SUBTOTAL(109,AH5:AH34)</f>
        <v>0</v>
      </c>
      <c r="AI35" s="83">
        <f>SUBTOTAL(109,AI5:AI34)</f>
        <v>0</v>
      </c>
      <c r="AJ35" s="83">
        <f>SUBTOTAL(109,AJ5:AJ34)</f>
        <v>0</v>
      </c>
      <c r="AK35" s="83">
        <f>SUBTOTAL(109,AK5:AK34)</f>
        <v>0</v>
      </c>
      <c r="AL35" s="83">
        <f>SUBTOTAL(109,AL5:AL34)</f>
        <v>0</v>
      </c>
      <c r="AM35" s="321">
        <f t="shared" ref="AM35:AS35" si="7">SUM(AM5:AM34)</f>
        <v>2412701.23</v>
      </c>
      <c r="AN35" s="83">
        <f t="shared" si="7"/>
        <v>0</v>
      </c>
      <c r="AO35" s="83">
        <f t="shared" si="7"/>
        <v>0</v>
      </c>
      <c r="AP35" s="322">
        <f t="shared" si="7"/>
        <v>2412701.23</v>
      </c>
      <c r="AQ35" s="124">
        <f t="shared" si="7"/>
        <v>1</v>
      </c>
      <c r="AR35" s="124">
        <f t="shared" si="7"/>
        <v>0</v>
      </c>
      <c r="AS35" s="124">
        <f t="shared" si="7"/>
        <v>0</v>
      </c>
      <c r="AT35" s="323">
        <f>IF($AP$35=0,0,AP35/$AP$35)</f>
        <v>1</v>
      </c>
    </row>
    <row r="36" spans="1:46">
      <c r="A36" s="180"/>
      <c r="B36" s="227"/>
      <c r="C36" s="226"/>
      <c r="D36" s="226"/>
      <c r="E36" s="226"/>
    </row>
  </sheetData>
  <sheetProtection algorithmName="SHA-512" hashValue="gASsyK+FvA3rKDZH9aRTEtRuwWqGmE+w1t+vSZTpxlrjWYNYQkmoEqY+v+mRD7EIgAhlrzQSSpSolaJ+dZE7uQ==" saltValue="FvSGWR6F68a32AFNElHxag==" spinCount="100000" sheet="1" objects="1" scenarios="1" formatRows="0" insertRows="0" deleteColumns="0" deleteRows="0"/>
  <mergeCells count="2">
    <mergeCell ref="B2:AT2"/>
    <mergeCell ref="B3:AT3"/>
  </mergeCells>
  <pageMargins left="0.19685039370078741" right="0.19685039370078741" top="0.59055118110236227" bottom="0.59055118110236227" header="0" footer="0"/>
  <pageSetup paperSize="9" scale="77" fitToHeight="0" orientation="landscape" r:id="rId1"/>
  <headerFooter>
    <oddFoote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tabColor theme="6" tint="0.39997558519241921"/>
  </sheetPr>
  <dimension ref="A1:BE146"/>
  <sheetViews>
    <sheetView showGridLines="0" topLeftCell="A2" zoomScaleNormal="100" zoomScaleSheetLayoutView="100" workbookViewId="0">
      <pane xSplit="2" ySplit="3" topLeftCell="C5" activePane="bottomRight" state="frozen"/>
      <selection activeCell="C14" sqref="C14"/>
      <selection pane="topRight" activeCell="C14" sqref="C14"/>
      <selection pane="bottomLeft" activeCell="C14" sqref="C14"/>
      <selection pane="bottomRight" activeCell="C5" sqref="C5"/>
    </sheetView>
  </sheetViews>
  <sheetFormatPr defaultRowHeight="12.75"/>
  <cols>
    <col min="1" max="1" width="6" style="251" customWidth="1"/>
    <col min="2" max="2" width="26.28515625" style="251" customWidth="1"/>
    <col min="3" max="3" width="13.5703125" style="251" customWidth="1"/>
    <col min="4" max="4" width="14" style="251" customWidth="1"/>
    <col min="5" max="9" width="13.5703125" style="251" customWidth="1"/>
    <col min="10" max="12" width="13.5703125" style="251" hidden="1" customWidth="1"/>
    <col min="13" max="13" width="13.7109375" style="251" hidden="1" customWidth="1"/>
    <col min="14" max="15" width="13.5703125" style="251" hidden="1" customWidth="1"/>
    <col min="16" max="37" width="13.85546875" style="251" hidden="1" customWidth="1"/>
    <col min="38" max="38" width="8.28515625" style="251" hidden="1" customWidth="1"/>
    <col min="39" max="39" width="15.42578125" style="251" customWidth="1"/>
    <col min="40" max="40" width="9.5703125" style="253" customWidth="1"/>
    <col min="41" max="41" width="11.28515625" style="251" bestFit="1" customWidth="1"/>
    <col min="42" max="48" width="9.140625" style="251"/>
    <col min="49" max="49" width="30.7109375" style="251" hidden="1" customWidth="1"/>
    <col min="50" max="50" width="18.140625" style="251" hidden="1" customWidth="1"/>
    <col min="51" max="51" width="23.28515625" style="251" hidden="1" customWidth="1"/>
    <col min="52" max="53" width="22.85546875" style="251" hidden="1" customWidth="1"/>
    <col min="54" max="54" width="24.5703125" style="251" hidden="1" customWidth="1"/>
    <col min="55" max="57" width="22.42578125" style="251" hidden="1" customWidth="1"/>
    <col min="58" max="16384" width="9.140625" style="251"/>
  </cols>
  <sheetData>
    <row r="1" spans="1:55" s="101" customFormat="1" hidden="1">
      <c r="A1" s="3"/>
      <c r="B1" s="3"/>
      <c r="C1" s="3">
        <v>1</v>
      </c>
      <c r="D1" s="3">
        <v>2</v>
      </c>
      <c r="E1" s="3">
        <v>3</v>
      </c>
      <c r="F1" s="3">
        <v>4</v>
      </c>
      <c r="G1" s="3">
        <v>5</v>
      </c>
      <c r="H1" s="3">
        <v>6</v>
      </c>
      <c r="I1" s="3">
        <v>7</v>
      </c>
      <c r="J1" s="3">
        <v>8</v>
      </c>
      <c r="K1" s="3">
        <v>9</v>
      </c>
      <c r="L1" s="3">
        <v>10</v>
      </c>
      <c r="M1" s="3">
        <v>11</v>
      </c>
      <c r="N1" s="3">
        <v>12</v>
      </c>
      <c r="O1" s="3">
        <v>13</v>
      </c>
      <c r="P1" s="3">
        <v>14</v>
      </c>
      <c r="Q1" s="3">
        <v>15</v>
      </c>
      <c r="R1" s="3">
        <v>16</v>
      </c>
      <c r="S1" s="3">
        <v>17</v>
      </c>
      <c r="T1" s="3">
        <v>18</v>
      </c>
      <c r="U1" s="3">
        <v>19</v>
      </c>
      <c r="V1" s="3">
        <v>20</v>
      </c>
      <c r="W1" s="3">
        <v>21</v>
      </c>
      <c r="X1" s="3">
        <v>22</v>
      </c>
      <c r="Y1" s="3">
        <v>23</v>
      </c>
      <c r="Z1" s="3">
        <v>24</v>
      </c>
      <c r="AA1" s="3">
        <v>25</v>
      </c>
      <c r="AB1" s="3">
        <v>26</v>
      </c>
      <c r="AC1" s="3">
        <v>27</v>
      </c>
      <c r="AD1" s="3">
        <v>28</v>
      </c>
      <c r="AE1" s="3">
        <v>29</v>
      </c>
      <c r="AF1" s="3">
        <v>30</v>
      </c>
      <c r="AG1" s="3">
        <v>31</v>
      </c>
      <c r="AH1" s="3">
        <v>32</v>
      </c>
      <c r="AI1" s="3">
        <v>33</v>
      </c>
      <c r="AJ1" s="3">
        <v>34</v>
      </c>
      <c r="AK1" s="3">
        <v>35</v>
      </c>
      <c r="AL1" s="3">
        <v>36</v>
      </c>
      <c r="AM1" s="3"/>
      <c r="AN1" s="250"/>
      <c r="AX1" s="251"/>
      <c r="AY1" s="251"/>
    </row>
    <row r="2" spans="1:55" s="101" customFormat="1" ht="51" customHeight="1">
      <c r="B2" s="297"/>
      <c r="C2" s="376" t="str">
        <f>Capa!A1</f>
        <v>Memória de Cálculo
Contrato de Gestão celebrado entre a Secretaria de Estado de Justiça e Segurança Pública - SEJUSP e o Instituto ELO - IELO</v>
      </c>
      <c r="D2" s="376"/>
      <c r="E2" s="376"/>
      <c r="F2" s="376"/>
      <c r="G2" s="376"/>
      <c r="H2" s="376"/>
      <c r="I2" s="376"/>
      <c r="J2" s="376"/>
      <c r="K2" s="376"/>
      <c r="L2" s="376"/>
      <c r="M2" s="376"/>
      <c r="N2" s="376"/>
      <c r="O2" s="376"/>
      <c r="P2" s="376"/>
      <c r="Q2" s="376"/>
      <c r="R2" s="376"/>
      <c r="S2" s="376"/>
      <c r="T2" s="376"/>
      <c r="U2" s="376"/>
      <c r="V2" s="376"/>
      <c r="W2" s="376"/>
      <c r="X2" s="376"/>
      <c r="Y2" s="376"/>
      <c r="Z2" s="376"/>
      <c r="AA2" s="290"/>
      <c r="AB2" s="290"/>
      <c r="AC2" s="290"/>
      <c r="AD2" s="290"/>
      <c r="AE2" s="290"/>
      <c r="AF2" s="290"/>
      <c r="AG2" s="290"/>
      <c r="AH2" s="290"/>
      <c r="AI2" s="290"/>
      <c r="AJ2" s="290"/>
      <c r="AK2" s="290"/>
      <c r="AL2" s="290"/>
      <c r="AM2" s="290"/>
      <c r="AN2" s="290"/>
      <c r="AO2" s="202"/>
      <c r="AP2" s="202"/>
      <c r="AQ2" s="202"/>
      <c r="AR2" s="202"/>
      <c r="AX2" s="251"/>
      <c r="AY2" s="251"/>
    </row>
    <row r="3" spans="1:55" s="101" customFormat="1" ht="21" customHeight="1" thickBot="1">
      <c r="A3" s="287"/>
      <c r="B3" s="289"/>
      <c r="C3" s="379" t="s">
        <v>306</v>
      </c>
      <c r="D3" s="379"/>
      <c r="E3" s="379"/>
      <c r="F3" s="379"/>
      <c r="G3" s="379"/>
      <c r="H3" s="379"/>
      <c r="I3" s="379"/>
      <c r="J3" s="379"/>
      <c r="K3" s="379"/>
      <c r="L3" s="379"/>
      <c r="M3" s="379"/>
      <c r="N3" s="379"/>
      <c r="O3" s="379" t="s">
        <v>306</v>
      </c>
      <c r="P3" s="379"/>
      <c r="Q3" s="379"/>
      <c r="R3" s="379"/>
      <c r="S3" s="379"/>
      <c r="T3" s="379"/>
      <c r="U3" s="379"/>
      <c r="V3" s="379"/>
      <c r="W3" s="379"/>
      <c r="X3" s="379"/>
      <c r="Y3" s="379"/>
      <c r="Z3" s="379"/>
      <c r="AA3" s="379" t="s">
        <v>306</v>
      </c>
      <c r="AB3" s="379"/>
      <c r="AC3" s="379"/>
      <c r="AD3" s="379"/>
      <c r="AE3" s="379"/>
      <c r="AF3" s="379"/>
      <c r="AG3" s="379"/>
      <c r="AH3" s="379"/>
      <c r="AI3" s="379"/>
      <c r="AJ3" s="379"/>
      <c r="AK3" s="379"/>
      <c r="AL3" s="379"/>
      <c r="AM3" s="286"/>
      <c r="AN3" s="286"/>
      <c r="AO3" s="202"/>
      <c r="AP3" s="202"/>
      <c r="AQ3" s="202"/>
      <c r="AR3" s="202"/>
    </row>
    <row r="4" spans="1:55" s="101" customFormat="1" ht="24" customHeight="1" thickBot="1">
      <c r="A4" s="97"/>
      <c r="B4" s="97"/>
      <c r="C4" s="116" t="s">
        <v>481</v>
      </c>
      <c r="D4" s="116" t="s">
        <v>482</v>
      </c>
      <c r="E4" s="116" t="s">
        <v>483</v>
      </c>
      <c r="F4" s="116" t="s">
        <v>484</v>
      </c>
      <c r="G4" s="116" t="s">
        <v>485</v>
      </c>
      <c r="H4" s="116" t="s">
        <v>486</v>
      </c>
      <c r="I4" s="116" t="s">
        <v>480</v>
      </c>
      <c r="J4" s="116" t="s">
        <v>482</v>
      </c>
      <c r="K4" s="116" t="s">
        <v>483</v>
      </c>
      <c r="L4" s="116" t="s">
        <v>484</v>
      </c>
      <c r="M4" s="116" t="s">
        <v>485</v>
      </c>
      <c r="N4" s="116" t="s">
        <v>486</v>
      </c>
      <c r="O4" s="116" t="s">
        <v>480</v>
      </c>
      <c r="P4" s="116" t="s">
        <v>154</v>
      </c>
      <c r="Q4" s="116" t="s">
        <v>155</v>
      </c>
      <c r="R4" s="116" t="s">
        <v>156</v>
      </c>
      <c r="S4" s="116" t="s">
        <v>157</v>
      </c>
      <c r="T4" s="116" t="s">
        <v>158</v>
      </c>
      <c r="U4" s="116" t="s">
        <v>159</v>
      </c>
      <c r="V4" s="116" t="s">
        <v>160</v>
      </c>
      <c r="W4" s="116" t="s">
        <v>161</v>
      </c>
      <c r="X4" s="116" t="s">
        <v>162</v>
      </c>
      <c r="Y4" s="116" t="s">
        <v>163</v>
      </c>
      <c r="Z4" s="116" t="s">
        <v>164</v>
      </c>
      <c r="AA4" s="116" t="s">
        <v>358</v>
      </c>
      <c r="AB4" s="116" t="s">
        <v>359</v>
      </c>
      <c r="AC4" s="116" t="s">
        <v>360</v>
      </c>
      <c r="AD4" s="116" t="s">
        <v>361</v>
      </c>
      <c r="AE4" s="116" t="s">
        <v>362</v>
      </c>
      <c r="AF4" s="116" t="s">
        <v>363</v>
      </c>
      <c r="AG4" s="116" t="s">
        <v>364</v>
      </c>
      <c r="AH4" s="116" t="s">
        <v>365</v>
      </c>
      <c r="AI4" s="116" t="s">
        <v>366</v>
      </c>
      <c r="AJ4" s="116" t="s">
        <v>367</v>
      </c>
      <c r="AK4" s="116" t="s">
        <v>368</v>
      </c>
      <c r="AL4" s="116" t="s">
        <v>369</v>
      </c>
      <c r="AM4" s="117" t="s">
        <v>2</v>
      </c>
      <c r="AN4" s="123" t="s">
        <v>219</v>
      </c>
      <c r="AO4" s="202"/>
      <c r="AP4" s="202"/>
      <c r="AQ4" s="202"/>
      <c r="AR4" s="202"/>
    </row>
    <row r="5" spans="1:55" s="101" customFormat="1" ht="23.25" customHeight="1" thickBot="1">
      <c r="A5" s="148" t="s">
        <v>276</v>
      </c>
      <c r="B5" s="148" t="s">
        <v>258</v>
      </c>
      <c r="C5" s="158">
        <v>1051324</v>
      </c>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f>C5</f>
        <v>1051324</v>
      </c>
      <c r="AN5" s="124">
        <f ca="1">IF($AM$14=0,0,AM5/$AM$14)</f>
        <v>0.1115300822201494</v>
      </c>
      <c r="AX5" s="251"/>
      <c r="AY5" s="251"/>
    </row>
    <row r="6" spans="1:55" s="101" customFormat="1" ht="23.25" customHeight="1" thickBot="1">
      <c r="A6" s="86"/>
      <c r="B6" s="119"/>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124"/>
      <c r="AX6" s="251"/>
      <c r="AY6" s="251"/>
    </row>
    <row r="7" spans="1:55" s="101" customFormat="1" ht="23.25" customHeight="1" thickBot="1">
      <c r="A7" s="73">
        <v>1</v>
      </c>
      <c r="B7" s="73" t="s">
        <v>149</v>
      </c>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125"/>
      <c r="AX7" s="251"/>
      <c r="AY7" s="251"/>
    </row>
    <row r="8" spans="1:55" s="101" customFormat="1" ht="23.25" customHeight="1">
      <c r="A8" s="75" t="s">
        <v>4</v>
      </c>
      <c r="B8" s="75" t="s">
        <v>54</v>
      </c>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126"/>
      <c r="AX8" s="251"/>
      <c r="AY8" s="251"/>
    </row>
    <row r="9" spans="1:55" s="101" customFormat="1" ht="23.25" customHeight="1">
      <c r="A9" s="30" t="s">
        <v>55</v>
      </c>
      <c r="B9" s="13" t="s">
        <v>468</v>
      </c>
      <c r="C9" s="61">
        <f ca="1">SUM(C139:E139)-C5-D11</f>
        <v>307859.18778236164</v>
      </c>
      <c r="D9" s="61">
        <v>0</v>
      </c>
      <c r="E9" s="61">
        <f ca="1">SUM(F139:H139)-F11</f>
        <v>4052945.6265233336</v>
      </c>
      <c r="F9" s="61">
        <v>0</v>
      </c>
      <c r="G9" s="61">
        <v>0</v>
      </c>
      <c r="H9" s="61">
        <f ca="1">I139+AM138</f>
        <v>1590537.7194091668</v>
      </c>
      <c r="I9" s="61">
        <v>0</v>
      </c>
      <c r="J9" s="61">
        <v>0</v>
      </c>
      <c r="K9" s="61">
        <v>0</v>
      </c>
      <c r="L9" s="61">
        <v>0</v>
      </c>
      <c r="M9" s="61">
        <v>0</v>
      </c>
      <c r="N9" s="61">
        <v>0</v>
      </c>
      <c r="O9" s="61">
        <v>0</v>
      </c>
      <c r="P9" s="61">
        <v>0</v>
      </c>
      <c r="Q9" s="61">
        <v>0</v>
      </c>
      <c r="R9" s="61">
        <f ca="1">SUM(S139:U139)</f>
        <v>0</v>
      </c>
      <c r="S9" s="61">
        <v>0</v>
      </c>
      <c r="T9" s="61">
        <v>0</v>
      </c>
      <c r="U9" s="61">
        <f ca="1">SUM(V139:X139)</f>
        <v>0</v>
      </c>
      <c r="V9" s="61">
        <v>0</v>
      </c>
      <c r="W9" s="61">
        <v>0</v>
      </c>
      <c r="X9" s="61">
        <f ca="1">SUM(Y139:AA139)</f>
        <v>0</v>
      </c>
      <c r="Y9" s="61">
        <v>0</v>
      </c>
      <c r="Z9" s="61">
        <v>0</v>
      </c>
      <c r="AA9" s="61">
        <f ca="1">SUM(AB139:AD139)</f>
        <v>0</v>
      </c>
      <c r="AB9" s="61">
        <v>0</v>
      </c>
      <c r="AC9" s="61">
        <v>0</v>
      </c>
      <c r="AD9" s="61">
        <f ca="1">SUM(AE139:AG139)</f>
        <v>0</v>
      </c>
      <c r="AE9" s="61">
        <v>0</v>
      </c>
      <c r="AF9" s="61">
        <v>0</v>
      </c>
      <c r="AG9" s="61">
        <f ca="1">SUM(AH139:AJ139)</f>
        <v>0</v>
      </c>
      <c r="AH9" s="61">
        <v>0</v>
      </c>
      <c r="AI9" s="61">
        <v>0</v>
      </c>
      <c r="AJ9" s="61">
        <v>0</v>
      </c>
      <c r="AK9" s="61">
        <v>0</v>
      </c>
      <c r="AL9" s="61">
        <v>0</v>
      </c>
      <c r="AM9" s="147">
        <f t="shared" ref="AM9:AM14" ca="1" si="0">SUM(C9:AL9)</f>
        <v>5951342.5337148616</v>
      </c>
      <c r="AN9" s="159">
        <f t="shared" ref="AN9:AN14" ca="1" si="1">IF($AM$14=0,0,AM9/$AM$14)</f>
        <v>0.63135029934205888</v>
      </c>
      <c r="AX9" s="251"/>
      <c r="AY9" s="251"/>
    </row>
    <row r="10" spans="1:55" s="101" customFormat="1" ht="23.25" customHeight="1">
      <c r="A10" s="30" t="s">
        <v>56</v>
      </c>
      <c r="B10" s="13" t="s">
        <v>469</v>
      </c>
      <c r="C10" s="61">
        <v>0</v>
      </c>
      <c r="D10" s="61">
        <v>0</v>
      </c>
      <c r="E10" s="61">
        <v>0</v>
      </c>
      <c r="F10" s="61">
        <v>0</v>
      </c>
      <c r="G10" s="61">
        <v>0</v>
      </c>
      <c r="H10" s="61">
        <v>0</v>
      </c>
      <c r="I10" s="61">
        <v>0</v>
      </c>
      <c r="J10" s="61">
        <v>0</v>
      </c>
      <c r="K10" s="61">
        <v>0</v>
      </c>
      <c r="L10" s="61">
        <v>0</v>
      </c>
      <c r="M10" s="61">
        <v>0</v>
      </c>
      <c r="N10" s="61">
        <v>0</v>
      </c>
      <c r="O10" s="61">
        <v>0</v>
      </c>
      <c r="P10" s="61">
        <v>0</v>
      </c>
      <c r="Q10" s="61">
        <v>0</v>
      </c>
      <c r="R10" s="61">
        <v>0</v>
      </c>
      <c r="S10" s="61">
        <v>0</v>
      </c>
      <c r="T10" s="61">
        <v>0</v>
      </c>
      <c r="U10" s="61">
        <v>0</v>
      </c>
      <c r="V10" s="61">
        <v>0</v>
      </c>
      <c r="W10" s="61">
        <v>0</v>
      </c>
      <c r="X10" s="61">
        <v>0</v>
      </c>
      <c r="Y10" s="61">
        <v>0</v>
      </c>
      <c r="Z10" s="61">
        <v>0</v>
      </c>
      <c r="AA10" s="61">
        <v>0</v>
      </c>
      <c r="AB10" s="61">
        <v>0</v>
      </c>
      <c r="AC10" s="61">
        <v>0</v>
      </c>
      <c r="AD10" s="61">
        <v>0</v>
      </c>
      <c r="AE10" s="61">
        <v>0</v>
      </c>
      <c r="AF10" s="61">
        <v>0</v>
      </c>
      <c r="AG10" s="61">
        <v>0</v>
      </c>
      <c r="AH10" s="61">
        <v>0</v>
      </c>
      <c r="AI10" s="61">
        <v>0</v>
      </c>
      <c r="AJ10" s="61">
        <v>0</v>
      </c>
      <c r="AK10" s="61">
        <v>0</v>
      </c>
      <c r="AL10" s="61">
        <v>0</v>
      </c>
      <c r="AM10" s="147">
        <f t="shared" si="0"/>
        <v>0</v>
      </c>
      <c r="AN10" s="159">
        <f t="shared" ca="1" si="1"/>
        <v>0</v>
      </c>
      <c r="AX10" s="251"/>
      <c r="AY10" s="251"/>
    </row>
    <row r="11" spans="1:55" s="101" customFormat="1" ht="23.25" customHeight="1" thickBot="1">
      <c r="A11" s="30" t="s">
        <v>57</v>
      </c>
      <c r="B11" s="13" t="s">
        <v>166</v>
      </c>
      <c r="C11" s="61">
        <v>0</v>
      </c>
      <c r="D11" s="61">
        <v>2223705.0699999998</v>
      </c>
      <c r="E11" s="61">
        <v>0</v>
      </c>
      <c r="F11" s="61">
        <v>200000</v>
      </c>
      <c r="G11" s="61">
        <v>0</v>
      </c>
      <c r="H11" s="61">
        <v>0</v>
      </c>
      <c r="I11" s="61">
        <v>0</v>
      </c>
      <c r="J11" s="61">
        <v>0</v>
      </c>
      <c r="K11" s="61">
        <v>0</v>
      </c>
      <c r="L11" s="61">
        <v>0</v>
      </c>
      <c r="M11" s="61">
        <v>0</v>
      </c>
      <c r="N11" s="61">
        <v>0</v>
      </c>
      <c r="O11" s="61">
        <v>0</v>
      </c>
      <c r="P11" s="61">
        <v>0</v>
      </c>
      <c r="Q11" s="61">
        <v>0</v>
      </c>
      <c r="R11" s="61">
        <v>0</v>
      </c>
      <c r="S11" s="61">
        <v>0</v>
      </c>
      <c r="T11" s="61">
        <v>0</v>
      </c>
      <c r="U11" s="61">
        <v>0</v>
      </c>
      <c r="V11" s="61">
        <v>0</v>
      </c>
      <c r="W11" s="61">
        <v>0</v>
      </c>
      <c r="X11" s="61">
        <v>0</v>
      </c>
      <c r="Y11" s="61">
        <v>0</v>
      </c>
      <c r="Z11" s="61">
        <v>0</v>
      </c>
      <c r="AA11" s="61">
        <v>0</v>
      </c>
      <c r="AB11" s="61">
        <v>0</v>
      </c>
      <c r="AC11" s="61">
        <v>0</v>
      </c>
      <c r="AD11" s="61">
        <v>0</v>
      </c>
      <c r="AE11" s="61">
        <v>0</v>
      </c>
      <c r="AF11" s="61">
        <v>0</v>
      </c>
      <c r="AG11" s="61">
        <v>0</v>
      </c>
      <c r="AH11" s="61">
        <v>0</v>
      </c>
      <c r="AI11" s="61">
        <v>0</v>
      </c>
      <c r="AJ11" s="61">
        <v>0</v>
      </c>
      <c r="AK11" s="61">
        <v>0</v>
      </c>
      <c r="AL11" s="61">
        <v>0</v>
      </c>
      <c r="AM11" s="147">
        <f t="shared" si="0"/>
        <v>2423705.0699999998</v>
      </c>
      <c r="AN11" s="159">
        <f t="shared" ca="1" si="1"/>
        <v>0.25711961843779174</v>
      </c>
      <c r="AX11" s="251"/>
      <c r="AY11" s="251"/>
    </row>
    <row r="12" spans="1:55" s="101" customFormat="1" ht="23.25" customHeight="1" thickBot="1">
      <c r="A12" s="213" t="s">
        <v>310</v>
      </c>
      <c r="B12" s="214" t="s">
        <v>293</v>
      </c>
      <c r="C12" s="158">
        <v>0</v>
      </c>
      <c r="D12" s="158">
        <v>0</v>
      </c>
      <c r="E12" s="158">
        <v>0</v>
      </c>
      <c r="F12" s="158">
        <v>0</v>
      </c>
      <c r="G12" s="158">
        <v>0</v>
      </c>
      <c r="H12" s="158">
        <v>0</v>
      </c>
      <c r="I12" s="158">
        <v>0</v>
      </c>
      <c r="J12" s="158">
        <v>0</v>
      </c>
      <c r="K12" s="158">
        <v>0</v>
      </c>
      <c r="L12" s="158">
        <v>0</v>
      </c>
      <c r="M12" s="158">
        <v>0</v>
      </c>
      <c r="N12" s="158">
        <v>0</v>
      </c>
      <c r="O12" s="158">
        <v>0</v>
      </c>
      <c r="P12" s="158">
        <v>0</v>
      </c>
      <c r="Q12" s="158">
        <v>0</v>
      </c>
      <c r="R12" s="158">
        <v>0</v>
      </c>
      <c r="S12" s="158">
        <v>0</v>
      </c>
      <c r="T12" s="158">
        <v>0</v>
      </c>
      <c r="U12" s="158">
        <v>0</v>
      </c>
      <c r="V12" s="158">
        <v>0</v>
      </c>
      <c r="W12" s="158">
        <v>0</v>
      </c>
      <c r="X12" s="158">
        <v>0</v>
      </c>
      <c r="Y12" s="158">
        <v>0</v>
      </c>
      <c r="Z12" s="158">
        <v>0</v>
      </c>
      <c r="AA12" s="158">
        <v>0</v>
      </c>
      <c r="AB12" s="158">
        <v>0</v>
      </c>
      <c r="AC12" s="158">
        <v>0</v>
      </c>
      <c r="AD12" s="158">
        <v>0</v>
      </c>
      <c r="AE12" s="158">
        <v>0</v>
      </c>
      <c r="AF12" s="158">
        <v>0</v>
      </c>
      <c r="AG12" s="158">
        <v>0</v>
      </c>
      <c r="AH12" s="158">
        <v>0</v>
      </c>
      <c r="AI12" s="158">
        <v>0</v>
      </c>
      <c r="AJ12" s="158">
        <v>0</v>
      </c>
      <c r="AK12" s="158">
        <v>0</v>
      </c>
      <c r="AL12" s="158">
        <v>0</v>
      </c>
      <c r="AM12" s="83">
        <f t="shared" si="0"/>
        <v>0</v>
      </c>
      <c r="AN12" s="212">
        <f t="shared" ca="1" si="1"/>
        <v>0</v>
      </c>
      <c r="AX12" s="251"/>
      <c r="AY12" s="251"/>
    </row>
    <row r="13" spans="1:55" s="101" customFormat="1" ht="23.25" customHeight="1" thickBot="1">
      <c r="A13" s="148" t="s">
        <v>263</v>
      </c>
      <c r="B13" s="82"/>
      <c r="C13" s="83">
        <f t="shared" ref="C13:X13" ca="1" si="2">SUBTOTAL(109,C9:C12)</f>
        <v>307859.18778236164</v>
      </c>
      <c r="D13" s="83">
        <f t="shared" si="2"/>
        <v>2223705.0699999998</v>
      </c>
      <c r="E13" s="83">
        <f t="shared" ca="1" si="2"/>
        <v>4052945.6265233336</v>
      </c>
      <c r="F13" s="83">
        <f t="shared" si="2"/>
        <v>200000</v>
      </c>
      <c r="G13" s="83">
        <f t="shared" si="2"/>
        <v>0</v>
      </c>
      <c r="H13" s="83">
        <f t="shared" ca="1" si="2"/>
        <v>1590537.7194091668</v>
      </c>
      <c r="I13" s="83">
        <f t="shared" si="2"/>
        <v>0</v>
      </c>
      <c r="J13" s="83">
        <f t="shared" si="2"/>
        <v>0</v>
      </c>
      <c r="K13" s="83">
        <f t="shared" si="2"/>
        <v>0</v>
      </c>
      <c r="L13" s="83">
        <f t="shared" si="2"/>
        <v>0</v>
      </c>
      <c r="M13" s="83">
        <f t="shared" si="2"/>
        <v>0</v>
      </c>
      <c r="N13" s="83">
        <f t="shared" si="2"/>
        <v>0</v>
      </c>
      <c r="O13" s="83">
        <f t="shared" si="2"/>
        <v>0</v>
      </c>
      <c r="P13" s="83">
        <f t="shared" si="2"/>
        <v>0</v>
      </c>
      <c r="Q13" s="83">
        <f t="shared" si="2"/>
        <v>0</v>
      </c>
      <c r="R13" s="83">
        <f t="shared" ca="1" si="2"/>
        <v>0</v>
      </c>
      <c r="S13" s="83">
        <f t="shared" si="2"/>
        <v>0</v>
      </c>
      <c r="T13" s="83">
        <f t="shared" si="2"/>
        <v>0</v>
      </c>
      <c r="U13" s="83">
        <f t="shared" ca="1" si="2"/>
        <v>0</v>
      </c>
      <c r="V13" s="83">
        <f t="shared" si="2"/>
        <v>0</v>
      </c>
      <c r="W13" s="83">
        <f t="shared" si="2"/>
        <v>0</v>
      </c>
      <c r="X13" s="83">
        <f t="shared" ca="1" si="2"/>
        <v>0</v>
      </c>
      <c r="Y13" s="83">
        <f t="shared" ref="Y13:AL13" si="3">SUBTOTAL(109,Y9:Y12)</f>
        <v>0</v>
      </c>
      <c r="Z13" s="83">
        <f t="shared" si="3"/>
        <v>0</v>
      </c>
      <c r="AA13" s="83">
        <f t="shared" ca="1" si="3"/>
        <v>0</v>
      </c>
      <c r="AB13" s="83">
        <f t="shared" si="3"/>
        <v>0</v>
      </c>
      <c r="AC13" s="83">
        <f>SUBTOTAL(109,AC9:AC12)</f>
        <v>0</v>
      </c>
      <c r="AD13" s="83">
        <f t="shared" ca="1" si="3"/>
        <v>0</v>
      </c>
      <c r="AE13" s="83">
        <f t="shared" si="3"/>
        <v>0</v>
      </c>
      <c r="AF13" s="83">
        <f t="shared" si="3"/>
        <v>0</v>
      </c>
      <c r="AG13" s="83">
        <f ca="1">SUBTOTAL(109,AG9:AG12)</f>
        <v>0</v>
      </c>
      <c r="AH13" s="83">
        <f t="shared" si="3"/>
        <v>0</v>
      </c>
      <c r="AI13" s="83">
        <f t="shared" si="3"/>
        <v>0</v>
      </c>
      <c r="AJ13" s="83">
        <f t="shared" si="3"/>
        <v>0</v>
      </c>
      <c r="AK13" s="83">
        <f>SUBTOTAL(109,AK9:AK12)</f>
        <v>0</v>
      </c>
      <c r="AL13" s="83">
        <f t="shared" si="3"/>
        <v>0</v>
      </c>
      <c r="AM13" s="83">
        <f t="shared" ca="1" si="0"/>
        <v>8375047.6037148619</v>
      </c>
      <c r="AN13" s="124">
        <f t="shared" ca="1" si="1"/>
        <v>0.88846991777985074</v>
      </c>
      <c r="AO13" s="369"/>
      <c r="AX13" s="251"/>
      <c r="AY13" s="251"/>
    </row>
    <row r="14" spans="1:55" s="101" customFormat="1" ht="23.25" customHeight="1" thickBot="1">
      <c r="A14" s="86" t="s">
        <v>291</v>
      </c>
      <c r="B14" s="119"/>
      <c r="C14" s="83">
        <f t="shared" ref="C14:Y14" ca="1" si="4">SUBTOTAL(109,C5:C13)</f>
        <v>1359183.1877823616</v>
      </c>
      <c r="D14" s="83">
        <f t="shared" si="4"/>
        <v>2223705.0699999998</v>
      </c>
      <c r="E14" s="83">
        <f t="shared" ca="1" si="4"/>
        <v>4052945.6265233336</v>
      </c>
      <c r="F14" s="83">
        <f t="shared" si="4"/>
        <v>200000</v>
      </c>
      <c r="G14" s="83">
        <f t="shared" si="4"/>
        <v>0</v>
      </c>
      <c r="H14" s="83">
        <f t="shared" ca="1" si="4"/>
        <v>1590537.7194091668</v>
      </c>
      <c r="I14" s="83">
        <f t="shared" si="4"/>
        <v>0</v>
      </c>
      <c r="J14" s="83">
        <f t="shared" si="4"/>
        <v>0</v>
      </c>
      <c r="K14" s="83">
        <f t="shared" si="4"/>
        <v>0</v>
      </c>
      <c r="L14" s="83">
        <f t="shared" si="4"/>
        <v>0</v>
      </c>
      <c r="M14" s="83">
        <f t="shared" si="4"/>
        <v>0</v>
      </c>
      <c r="N14" s="83">
        <f t="shared" si="4"/>
        <v>0</v>
      </c>
      <c r="O14" s="83">
        <f t="shared" si="4"/>
        <v>0</v>
      </c>
      <c r="P14" s="83">
        <f t="shared" si="4"/>
        <v>0</v>
      </c>
      <c r="Q14" s="83">
        <f t="shared" si="4"/>
        <v>0</v>
      </c>
      <c r="R14" s="83">
        <f t="shared" ca="1" si="4"/>
        <v>0</v>
      </c>
      <c r="S14" s="83">
        <f t="shared" si="4"/>
        <v>0</v>
      </c>
      <c r="T14" s="83">
        <f t="shared" si="4"/>
        <v>0</v>
      </c>
      <c r="U14" s="83">
        <f t="shared" ca="1" si="4"/>
        <v>0</v>
      </c>
      <c r="V14" s="83">
        <f t="shared" si="4"/>
        <v>0</v>
      </c>
      <c r="W14" s="83">
        <f t="shared" si="4"/>
        <v>0</v>
      </c>
      <c r="X14" s="83">
        <f t="shared" ca="1" si="4"/>
        <v>0</v>
      </c>
      <c r="Y14" s="83">
        <f t="shared" si="4"/>
        <v>0</v>
      </c>
      <c r="Z14" s="83">
        <f t="shared" ref="Z14:AL14" si="5">SUBTOTAL(109,Z5:Z13)</f>
        <v>0</v>
      </c>
      <c r="AA14" s="83">
        <f t="shared" ca="1" si="5"/>
        <v>0</v>
      </c>
      <c r="AB14" s="83">
        <f t="shared" si="5"/>
        <v>0</v>
      </c>
      <c r="AC14" s="83">
        <f t="shared" si="5"/>
        <v>0</v>
      </c>
      <c r="AD14" s="83">
        <f t="shared" ca="1" si="5"/>
        <v>0</v>
      </c>
      <c r="AE14" s="83">
        <f t="shared" si="5"/>
        <v>0</v>
      </c>
      <c r="AF14" s="83">
        <f t="shared" si="5"/>
        <v>0</v>
      </c>
      <c r="AG14" s="83">
        <f t="shared" ca="1" si="5"/>
        <v>0</v>
      </c>
      <c r="AH14" s="83">
        <f t="shared" si="5"/>
        <v>0</v>
      </c>
      <c r="AI14" s="83">
        <f t="shared" si="5"/>
        <v>0</v>
      </c>
      <c r="AJ14" s="83">
        <f t="shared" si="5"/>
        <v>0</v>
      </c>
      <c r="AK14" s="83">
        <f t="shared" si="5"/>
        <v>0</v>
      </c>
      <c r="AL14" s="83">
        <f t="shared" si="5"/>
        <v>0</v>
      </c>
      <c r="AM14" s="83">
        <f t="shared" ca="1" si="0"/>
        <v>9426371.603714861</v>
      </c>
      <c r="AN14" s="124">
        <f t="shared" ca="1" si="1"/>
        <v>1</v>
      </c>
      <c r="AX14" s="251"/>
      <c r="AY14" s="251"/>
    </row>
    <row r="15" spans="1:55" s="101" customFormat="1" ht="23.25" customHeight="1" thickBot="1">
      <c r="A15" s="84"/>
      <c r="B15" s="73"/>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127"/>
      <c r="AW15" s="280"/>
      <c r="AX15" s="281" t="s">
        <v>350</v>
      </c>
      <c r="AY15" s="281" t="s">
        <v>347</v>
      </c>
      <c r="AZ15" s="280" t="s">
        <v>345</v>
      </c>
      <c r="BA15" s="280" t="s">
        <v>349</v>
      </c>
      <c r="BB15" s="280" t="s">
        <v>375</v>
      </c>
      <c r="BC15" s="280" t="s">
        <v>376</v>
      </c>
    </row>
    <row r="16" spans="1:55" s="101" customFormat="1" ht="23.25" customHeight="1" thickBot="1">
      <c r="A16" s="86">
        <v>2</v>
      </c>
      <c r="B16" s="73" t="s">
        <v>150</v>
      </c>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127"/>
      <c r="AW16" s="280"/>
      <c r="AX16" s="281" t="s">
        <v>346</v>
      </c>
      <c r="AY16" s="281" t="s">
        <v>9</v>
      </c>
      <c r="AZ16" s="281" t="s">
        <v>9</v>
      </c>
      <c r="BA16" s="281" t="s">
        <v>9</v>
      </c>
      <c r="BB16" s="280"/>
      <c r="BC16" s="280"/>
    </row>
    <row r="17" spans="1:55" s="101" customFormat="1" ht="23.25" customHeight="1">
      <c r="A17" s="75" t="s">
        <v>27</v>
      </c>
      <c r="B17" s="87" t="s">
        <v>218</v>
      </c>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128"/>
      <c r="AW17" s="280"/>
      <c r="AX17" s="281"/>
      <c r="AY17" s="281"/>
      <c r="AZ17" s="280"/>
      <c r="BA17" s="280"/>
      <c r="BB17" s="280"/>
      <c r="BC17" s="280"/>
    </row>
    <row r="18" spans="1:55" s="101" customFormat="1" ht="23.25" customHeight="1">
      <c r="A18" s="89" t="s">
        <v>5</v>
      </c>
      <c r="B18" s="90" t="s">
        <v>58</v>
      </c>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129"/>
      <c r="AW18" s="280"/>
      <c r="AX18" s="281" t="s">
        <v>340</v>
      </c>
      <c r="AY18" s="281"/>
      <c r="AZ18" s="280"/>
      <c r="BA18" s="280"/>
      <c r="BB18" s="280"/>
      <c r="BC18" s="280"/>
    </row>
    <row r="19" spans="1:55" s="101" customFormat="1" ht="23.25" customHeight="1">
      <c r="A19" s="31" t="s">
        <v>96</v>
      </c>
      <c r="B19" s="13" t="s">
        <v>3</v>
      </c>
      <c r="C19" s="152">
        <f t="array" aca="1" ref="C19" ca="1">SUM((C$1&gt;='Gastos com Pessoal'!$E$7:$E$106)*(C$1&lt;='Gastos com Pessoal'!$F$7:$F$106)*INDIRECT(CONCATENATE("'Encargos e Benefícios'!",$AX19))*(IF('Gastos com Pessoal'!$G$7:$G$106&lt;=C$1,('Gastos com Pessoal'!$H$7:$H$106)+1,1))*(IF('Gastos com Pessoal'!$L$7:$L$106&lt;=C$1,('Gastos com Pessoal'!$M$7:$M$106)+1,1))*(IF('Gastos com Pessoal'!$Q$7:$Q$106&lt;=C$1,('Gastos com Pessoal'!$R$7:$R$106)+1,1)))</f>
        <v>478935.24099999998</v>
      </c>
      <c r="D19" s="152">
        <f t="array" aca="1" ref="D19" ca="1">SUM((D$1&gt;='Gastos com Pessoal'!$E$7:$E$106)*(D$1&lt;='Gastos com Pessoal'!$F$7:$F$106)*INDIRECT(CONCATENATE("'Encargos e Benefícios'!",$AX19))*(IF('Gastos com Pessoal'!$G$7:$G$106&lt;=D$1,('Gastos com Pessoal'!$H$7:$H$106)+1,1))*(IF('Gastos com Pessoal'!$L$7:$L$106&lt;=D$1,('Gastos com Pessoal'!$M$7:$M$106)+1,1))*(IF('Gastos com Pessoal'!$Q$7:$Q$106&lt;=D$1,('Gastos com Pessoal'!$R$7:$R$106)+1,1)))</f>
        <v>576467.33600000001</v>
      </c>
      <c r="E19" s="152">
        <f t="array" aca="1" ref="E19" ca="1">SUM((E$1&gt;='Gastos com Pessoal'!$E$7:$E$106)*(E$1&lt;='Gastos com Pessoal'!$F$7:$F$106)*INDIRECT(CONCATENATE("'Encargos e Benefícios'!",$AX19))*(IF('Gastos com Pessoal'!$G$7:$G$106&lt;=E$1,('Gastos com Pessoal'!$H$7:$H$106)+1,1))*(IF('Gastos com Pessoal'!$L$7:$L$106&lt;=E$1,('Gastos com Pessoal'!$M$7:$M$106)+1,1))*(IF('Gastos com Pessoal'!$Q$7:$Q$106&lt;=E$1,('Gastos com Pessoal'!$R$7:$R$106)+1,1)))</f>
        <v>576467.33600000001</v>
      </c>
      <c r="F19" s="152">
        <f t="array" aca="1" ref="F19" ca="1">SUM((F$1&gt;='Gastos com Pessoal'!$E$7:$E$106)*(F$1&lt;='Gastos com Pessoal'!$F$7:$F$106)*INDIRECT(CONCATENATE("'Encargos e Benefícios'!",$AX19))*(IF('Gastos com Pessoal'!$G$7:$G$106&lt;=F$1,('Gastos com Pessoal'!$H$7:$H$106)+1,1))*(IF('Gastos com Pessoal'!$L$7:$L$106&lt;=F$1,('Gastos com Pessoal'!$M$7:$M$106)+1,1))*(IF('Gastos com Pessoal'!$Q$7:$Q$106&lt;=F$1,('Gastos com Pessoal'!$R$7:$R$106)+1,1)))</f>
        <v>576467.33600000001</v>
      </c>
      <c r="G19" s="152">
        <f t="array" aca="1" ref="G19" ca="1">SUM((G$1&gt;='Gastos com Pessoal'!$E$7:$E$106)*(G$1&lt;='Gastos com Pessoal'!$F$7:$F$106)*INDIRECT(CONCATENATE("'Encargos e Benefícios'!",$AX19))*(IF('Gastos com Pessoal'!$G$7:$G$106&lt;=G$1,('Gastos com Pessoal'!$H$7:$H$106)+1,1))*(IF('Gastos com Pessoal'!$L$7:$L$106&lt;=G$1,('Gastos com Pessoal'!$M$7:$M$106)+1,1))*(IF('Gastos com Pessoal'!$Q$7:$Q$106&lt;=G$1,('Gastos com Pessoal'!$R$7:$R$106)+1,1)))</f>
        <v>576467.33600000001</v>
      </c>
      <c r="H19" s="152">
        <f t="array" aca="1" ref="H19" ca="1">SUM((H$1&gt;='Gastos com Pessoal'!$E$7:$E$106)*(H$1&lt;='Gastos com Pessoal'!$F$7:$F$106)*INDIRECT(CONCATENATE("'Encargos e Benefícios'!",$AX19))*(IF('Gastos com Pessoal'!$G$7:$G$106&lt;=H$1,('Gastos com Pessoal'!$H$7:$H$106)+1,1))*(IF('Gastos com Pessoal'!$L$7:$L$106&lt;=H$1,('Gastos com Pessoal'!$M$7:$M$106)+1,1))*(IF('Gastos com Pessoal'!$Q$7:$Q$106&lt;=H$1,('Gastos com Pessoal'!$R$7:$R$106)+1,1)))</f>
        <v>576467.33600000001</v>
      </c>
      <c r="I19" s="152">
        <f t="array" aca="1" ref="I19" ca="1">SUM((I$1&gt;='Gastos com Pessoal'!$E$7:$E$106)*(I$1&lt;='Gastos com Pessoal'!$F$7:$F$106)*INDIRECT(CONCATENATE("'Encargos e Benefícios'!",$AX19))*(IF('Gastos com Pessoal'!$G$7:$G$106&lt;=I$1,('Gastos com Pessoal'!$H$7:$H$106)+1,1))*(IF('Gastos com Pessoal'!$L$7:$L$106&lt;=I$1,('Gastos com Pessoal'!$M$7:$M$106)+1,1))*(IF('Gastos com Pessoal'!$Q$7:$Q$106&lt;=I$1,('Gastos com Pessoal'!$R$7:$R$106)+1,1)))</f>
        <v>576467.33600000001</v>
      </c>
      <c r="J19" s="152">
        <f t="array" aca="1" ref="J19" ca="1">SUM((J$1&gt;='Gastos com Pessoal'!$E$7:$E$106)*(J$1&lt;='Gastos com Pessoal'!$F$7:$F$106)*INDIRECT(CONCATENATE("'Encargos e Benefícios'!",$AX19))*(IF('Gastos com Pessoal'!$G$7:$G$106&lt;=J$1,('Gastos com Pessoal'!$H$7:$H$106)+1,1))*(IF('Gastos com Pessoal'!$L$7:$L$106&lt;=J$1,('Gastos com Pessoal'!$M$7:$M$106)+1,1))*(IF('Gastos com Pessoal'!$Q$7:$Q$106&lt;=J$1,('Gastos com Pessoal'!$R$7:$R$106)+1,1)))</f>
        <v>0</v>
      </c>
      <c r="K19" s="152">
        <f t="array" aca="1" ref="K19" ca="1">SUM((K$1&gt;='Gastos com Pessoal'!$E$7:$E$106)*(K$1&lt;='Gastos com Pessoal'!$F$7:$F$106)*INDIRECT(CONCATENATE("'Encargos e Benefícios'!",$AX19))*(IF('Gastos com Pessoal'!$G$7:$G$106&lt;=K$1,('Gastos com Pessoal'!$H$7:$H$106)+1,1))*(IF('Gastos com Pessoal'!$L$7:$L$106&lt;=K$1,('Gastos com Pessoal'!$M$7:$M$106)+1,1))*(IF('Gastos com Pessoal'!$Q$7:$Q$106&lt;=K$1,('Gastos com Pessoal'!$R$7:$R$106)+1,1)))</f>
        <v>0</v>
      </c>
      <c r="L19" s="152">
        <f t="array" aca="1" ref="L19" ca="1">SUM((L$1&gt;='Gastos com Pessoal'!$E$7:$E$106)*(L$1&lt;='Gastos com Pessoal'!$F$7:$F$106)*INDIRECT(CONCATENATE("'Encargos e Benefícios'!",$AX19))*(IF('Gastos com Pessoal'!$G$7:$G$106&lt;=L$1,('Gastos com Pessoal'!$H$7:$H$106)+1,1))*(IF('Gastos com Pessoal'!$L$7:$L$106&lt;=L$1,('Gastos com Pessoal'!$M$7:$M$106)+1,1))*(IF('Gastos com Pessoal'!$Q$7:$Q$106&lt;=L$1,('Gastos com Pessoal'!$R$7:$R$106)+1,1)))</f>
        <v>0</v>
      </c>
      <c r="M19" s="152">
        <f t="array" aca="1" ref="M19" ca="1">SUM((M$1&gt;='Gastos com Pessoal'!$E$7:$E$106)*(M$1&lt;='Gastos com Pessoal'!$F$7:$F$106)*INDIRECT(CONCATENATE("'Encargos e Benefícios'!",$AX19))*(IF('Gastos com Pessoal'!$G$7:$G$106&lt;=M$1,('Gastos com Pessoal'!$H$7:$H$106)+1,1))*(IF('Gastos com Pessoal'!$L$7:$L$106&lt;=M$1,('Gastos com Pessoal'!$M$7:$M$106)+1,1))*(IF('Gastos com Pessoal'!$Q$7:$Q$106&lt;=M$1,('Gastos com Pessoal'!$R$7:$R$106)+1,1)))</f>
        <v>0</v>
      </c>
      <c r="N19" s="152">
        <f t="array" aca="1" ref="N19" ca="1">SUM((N$1&gt;='Gastos com Pessoal'!$E$7:$E$106)*(N$1&lt;='Gastos com Pessoal'!$F$7:$F$106)*INDIRECT(CONCATENATE("'Encargos e Benefícios'!",$AX19))*(IF('Gastos com Pessoal'!$G$7:$G$106&lt;=N$1,('Gastos com Pessoal'!$H$7:$H$106)+1,1))*(IF('Gastos com Pessoal'!$L$7:$L$106&lt;=N$1,('Gastos com Pessoal'!$M$7:$M$106)+1,1))*(IF('Gastos com Pessoal'!$Q$7:$Q$106&lt;=N$1,('Gastos com Pessoal'!$R$7:$R$106)+1,1)))</f>
        <v>0</v>
      </c>
      <c r="O19" s="152">
        <f t="array" aca="1" ref="O19" ca="1">SUM((O$1&gt;='Gastos com Pessoal'!$E$7:$E$106)*(O$1&lt;='Gastos com Pessoal'!$F$7:$F$106)*INDIRECT(CONCATENATE("'Encargos e Benefícios'!",$AX19))*(IF('Gastos com Pessoal'!$G$7:$G$106&lt;=O$1,('Gastos com Pessoal'!$H$7:$H$106)+1,1))*(IF('Gastos com Pessoal'!$L$7:$L$106&lt;=O$1,('Gastos com Pessoal'!$M$7:$M$106)+1,1))*(IF('Gastos com Pessoal'!$Q$7:$Q$106&lt;=O$1,('Gastos com Pessoal'!$R$7:$R$106)+1,1)))</f>
        <v>0</v>
      </c>
      <c r="P19" s="152">
        <f t="array" aca="1" ref="P19" ca="1">SUM((P$1&gt;='Gastos com Pessoal'!$E$7:$E$106)*(P$1&lt;='Gastos com Pessoal'!$F$7:$F$106)*INDIRECT(CONCATENATE("'Encargos e Benefícios'!",$AX19))*(IF('Gastos com Pessoal'!$G$7:$G$106&lt;=P$1,('Gastos com Pessoal'!$H$7:$H$106)+1,1))*(IF('Gastos com Pessoal'!$L$7:$L$106&lt;=P$1,('Gastos com Pessoal'!$M$7:$M$106)+1,1))*(IF('Gastos com Pessoal'!$Q$7:$Q$106&lt;=P$1,('Gastos com Pessoal'!$R$7:$R$106)+1,1)))</f>
        <v>0</v>
      </c>
      <c r="Q19" s="152">
        <f t="array" aca="1" ref="Q19" ca="1">SUM((Q$1&gt;='Gastos com Pessoal'!$E$7:$E$106)*(Q$1&lt;='Gastos com Pessoal'!$F$7:$F$106)*INDIRECT(CONCATENATE("'Encargos e Benefícios'!",$AX19))*(IF('Gastos com Pessoal'!$G$7:$G$106&lt;=Q$1,('Gastos com Pessoal'!$H$7:$H$106)+1,1))*(IF('Gastos com Pessoal'!$L$7:$L$106&lt;=Q$1,('Gastos com Pessoal'!$M$7:$M$106)+1,1))*(IF('Gastos com Pessoal'!$Q$7:$Q$106&lt;=Q$1,('Gastos com Pessoal'!$R$7:$R$106)+1,1)))</f>
        <v>0</v>
      </c>
      <c r="R19" s="152">
        <f t="array" aca="1" ref="R19" ca="1">SUM((R$1&gt;='Gastos com Pessoal'!$E$7:$E$106)*(R$1&lt;='Gastos com Pessoal'!$F$7:$F$106)*INDIRECT(CONCATENATE("'Encargos e Benefícios'!",$AX19))*(IF('Gastos com Pessoal'!$G$7:$G$106&lt;=R$1,('Gastos com Pessoal'!$H$7:$H$106)+1,1))*(IF('Gastos com Pessoal'!$L$7:$L$106&lt;=R$1,('Gastos com Pessoal'!$M$7:$M$106)+1,1))*(IF('Gastos com Pessoal'!$Q$7:$Q$106&lt;=R$1,('Gastos com Pessoal'!$R$7:$R$106)+1,1)))</f>
        <v>0</v>
      </c>
      <c r="S19" s="152">
        <f t="array" aca="1" ref="S19" ca="1">SUM((S$1&gt;='Gastos com Pessoal'!$E$7:$E$106)*(S$1&lt;='Gastos com Pessoal'!$F$7:$F$106)*INDIRECT(CONCATENATE("'Encargos e Benefícios'!",$AX19))*(IF('Gastos com Pessoal'!$G$7:$G$106&lt;=S$1,('Gastos com Pessoal'!$H$7:$H$106)+1,1))*(IF('Gastos com Pessoal'!$L$7:$L$106&lt;=S$1,('Gastos com Pessoal'!$M$7:$M$106)+1,1))*(IF('Gastos com Pessoal'!$Q$7:$Q$106&lt;=S$1,('Gastos com Pessoal'!$R$7:$R$106)+1,1)))</f>
        <v>0</v>
      </c>
      <c r="T19" s="152">
        <f t="array" aca="1" ref="T19" ca="1">SUM((T$1&gt;='Gastos com Pessoal'!$E$7:$E$106)*(T$1&lt;='Gastos com Pessoal'!$F$7:$F$106)*INDIRECT(CONCATENATE("'Encargos e Benefícios'!",$AX19))*(IF('Gastos com Pessoal'!$G$7:$G$106&lt;=T$1,('Gastos com Pessoal'!$H$7:$H$106)+1,1))*(IF('Gastos com Pessoal'!$L$7:$L$106&lt;=T$1,('Gastos com Pessoal'!$M$7:$M$106)+1,1))*(IF('Gastos com Pessoal'!$Q$7:$Q$106&lt;=T$1,('Gastos com Pessoal'!$R$7:$R$106)+1,1)))</f>
        <v>0</v>
      </c>
      <c r="U19" s="152">
        <f t="array" aca="1" ref="U19" ca="1">SUM((U$1&gt;='Gastos com Pessoal'!$E$7:$E$106)*(U$1&lt;='Gastos com Pessoal'!$F$7:$F$106)*INDIRECT(CONCATENATE("'Encargos e Benefícios'!",$AX19))*(IF('Gastos com Pessoal'!$G$7:$G$106&lt;=U$1,('Gastos com Pessoal'!$H$7:$H$106)+1,1))*(IF('Gastos com Pessoal'!$L$7:$L$106&lt;=U$1,('Gastos com Pessoal'!$M$7:$M$106)+1,1))*(IF('Gastos com Pessoal'!$Q$7:$Q$106&lt;=U$1,('Gastos com Pessoal'!$R$7:$R$106)+1,1)))</f>
        <v>0</v>
      </c>
      <c r="V19" s="152">
        <f t="array" aca="1" ref="V19" ca="1">SUM((V$1&gt;='Gastos com Pessoal'!$E$7:$E$106)*(V$1&lt;='Gastos com Pessoal'!$F$7:$F$106)*INDIRECT(CONCATENATE("'Encargos e Benefícios'!",$AX19))*(IF('Gastos com Pessoal'!$G$7:$G$106&lt;=V$1,('Gastos com Pessoal'!$H$7:$H$106)+1,1))*(IF('Gastos com Pessoal'!$L$7:$L$106&lt;=V$1,('Gastos com Pessoal'!$M$7:$M$106)+1,1))*(IF('Gastos com Pessoal'!$Q$7:$Q$106&lt;=V$1,('Gastos com Pessoal'!$R$7:$R$106)+1,1)))</f>
        <v>0</v>
      </c>
      <c r="W19" s="152">
        <f t="array" aca="1" ref="W19" ca="1">SUM((W$1&gt;='Gastos com Pessoal'!$E$7:$E$106)*(W$1&lt;='Gastos com Pessoal'!$F$7:$F$106)*INDIRECT(CONCATENATE("'Encargos e Benefícios'!",$AX19))*(IF('Gastos com Pessoal'!$G$7:$G$106&lt;=W$1,('Gastos com Pessoal'!$H$7:$H$106)+1,1))*(IF('Gastos com Pessoal'!$L$7:$L$106&lt;=W$1,('Gastos com Pessoal'!$M$7:$M$106)+1,1))*(IF('Gastos com Pessoal'!$Q$7:$Q$106&lt;=W$1,('Gastos com Pessoal'!$R$7:$R$106)+1,1)))</f>
        <v>0</v>
      </c>
      <c r="X19" s="152">
        <f t="array" aca="1" ref="X19" ca="1">SUM((X$1&gt;='Gastos com Pessoal'!$E$7:$E$106)*(X$1&lt;='Gastos com Pessoal'!$F$7:$F$106)*INDIRECT(CONCATENATE("'Encargos e Benefícios'!",$AX19))*(IF('Gastos com Pessoal'!$G$7:$G$106&lt;=X$1,('Gastos com Pessoal'!$H$7:$H$106)+1,1))*(IF('Gastos com Pessoal'!$L$7:$L$106&lt;=X$1,('Gastos com Pessoal'!$M$7:$M$106)+1,1))*(IF('Gastos com Pessoal'!$Q$7:$Q$106&lt;=X$1,('Gastos com Pessoal'!$R$7:$R$106)+1,1)))</f>
        <v>0</v>
      </c>
      <c r="Y19" s="152">
        <f t="array" aca="1" ref="Y19" ca="1">SUM((Y$1&gt;='Gastos com Pessoal'!$E$7:$E$106)*(Y$1&lt;='Gastos com Pessoal'!$F$7:$F$106)*INDIRECT(CONCATENATE("'Encargos e Benefícios'!",$AX19))*(IF('Gastos com Pessoal'!$G$7:$G$106&lt;=Y$1,('Gastos com Pessoal'!$H$7:$H$106)+1,1))*(IF('Gastos com Pessoal'!$L$7:$L$106&lt;=Y$1,('Gastos com Pessoal'!$M$7:$M$106)+1,1))*(IF('Gastos com Pessoal'!$Q$7:$Q$106&lt;=Y$1,('Gastos com Pessoal'!$R$7:$R$106)+1,1)))</f>
        <v>0</v>
      </c>
      <c r="Z19" s="152">
        <f t="array" aca="1" ref="Z19" ca="1">SUM((Z$1&gt;='Gastos com Pessoal'!$E$7:$E$106)*(Z$1&lt;='Gastos com Pessoal'!$F$7:$F$106)*INDIRECT(CONCATENATE("'Encargos e Benefícios'!",$AX19))*(IF('Gastos com Pessoal'!$G$7:$G$106&lt;=Z$1,('Gastos com Pessoal'!$H$7:$H$106)+1,1))*(IF('Gastos com Pessoal'!$L$7:$L$106&lt;=Z$1,('Gastos com Pessoal'!$M$7:$M$106)+1,1))*(IF('Gastos com Pessoal'!$Q$7:$Q$106&lt;=Z$1,('Gastos com Pessoal'!$R$7:$R$106)+1,1)))</f>
        <v>0</v>
      </c>
      <c r="AA19" s="152">
        <f t="array" aca="1" ref="AA19" ca="1">SUM((AA$1&gt;='Gastos com Pessoal'!$E$7:$E$106)*(AA$1&lt;='Gastos com Pessoal'!$F$7:$F$106)*INDIRECT(CONCATENATE("'Encargos e Benefícios'!",$AX19))*(IF('Gastos com Pessoal'!$G$7:$G$106&lt;=AA$1,('Gastos com Pessoal'!$H$7:$H$106)+1,1))*(IF('Gastos com Pessoal'!$L$7:$L$106&lt;=AA$1,('Gastos com Pessoal'!$M$7:$M$106)+1,1))*(IF('Gastos com Pessoal'!$Q$7:$Q$106&lt;=AA$1,('Gastos com Pessoal'!$R$7:$R$106)+1,1)))</f>
        <v>0</v>
      </c>
      <c r="AB19" s="152">
        <f t="array" aca="1" ref="AB19" ca="1">SUM((AB$1&gt;='Gastos com Pessoal'!$E$7:$E$106)*(AB$1&lt;='Gastos com Pessoal'!$F$7:$F$106)*INDIRECT(CONCATENATE("'Encargos e Benefícios'!",$AX19))*(IF('Gastos com Pessoal'!$G$7:$G$106&lt;=AB$1,('Gastos com Pessoal'!$H$7:$H$106)+1,1))*(IF('Gastos com Pessoal'!$L$7:$L$106&lt;=AB$1,('Gastos com Pessoal'!$M$7:$M$106)+1,1))*(IF('Gastos com Pessoal'!$Q$7:$Q$106&lt;=AB$1,('Gastos com Pessoal'!$R$7:$R$106)+1,1)))</f>
        <v>0</v>
      </c>
      <c r="AC19" s="152">
        <f t="array" aca="1" ref="AC19" ca="1">SUM((AC$1&gt;='Gastos com Pessoal'!$E$7:$E$106)*(AC$1&lt;='Gastos com Pessoal'!$F$7:$F$106)*INDIRECT(CONCATENATE("'Encargos e Benefícios'!",$AX19))*(IF('Gastos com Pessoal'!$G$7:$G$106&lt;=AC$1,('Gastos com Pessoal'!$H$7:$H$106)+1,1))*(IF('Gastos com Pessoal'!$L$7:$L$106&lt;=AC$1,('Gastos com Pessoal'!$M$7:$M$106)+1,1))*(IF('Gastos com Pessoal'!$Q$7:$Q$106&lt;=AC$1,('Gastos com Pessoal'!$R$7:$R$106)+1,1)))</f>
        <v>0</v>
      </c>
      <c r="AD19" s="152">
        <f t="array" aca="1" ref="AD19" ca="1">SUM((AD$1&gt;='Gastos com Pessoal'!$E$7:$E$106)*(AD$1&lt;='Gastos com Pessoal'!$F$7:$F$106)*INDIRECT(CONCATENATE("'Encargos e Benefícios'!",$AX19))*(IF('Gastos com Pessoal'!$G$7:$G$106&lt;=AD$1,('Gastos com Pessoal'!$H$7:$H$106)+1,1))*(IF('Gastos com Pessoal'!$L$7:$L$106&lt;=AD$1,('Gastos com Pessoal'!$M$7:$M$106)+1,1))*(IF('Gastos com Pessoal'!$Q$7:$Q$106&lt;=AD$1,('Gastos com Pessoal'!$R$7:$R$106)+1,1)))</f>
        <v>0</v>
      </c>
      <c r="AE19" s="152">
        <f t="array" aca="1" ref="AE19" ca="1">SUM((AE$1&gt;='Gastos com Pessoal'!$E$7:$E$106)*(AE$1&lt;='Gastos com Pessoal'!$F$7:$F$106)*INDIRECT(CONCATENATE("'Encargos e Benefícios'!",$AX19))*(IF('Gastos com Pessoal'!$G$7:$G$106&lt;=AE$1,('Gastos com Pessoal'!$H$7:$H$106)+1,1))*(IF('Gastos com Pessoal'!$L$7:$L$106&lt;=AE$1,('Gastos com Pessoal'!$M$7:$M$106)+1,1))*(IF('Gastos com Pessoal'!$Q$7:$Q$106&lt;=AE$1,('Gastos com Pessoal'!$R$7:$R$106)+1,1)))</f>
        <v>0</v>
      </c>
      <c r="AF19" s="152">
        <f t="array" aca="1" ref="AF19" ca="1">SUM((AF$1&gt;='Gastos com Pessoal'!$E$7:$E$106)*(AF$1&lt;='Gastos com Pessoal'!$F$7:$F$106)*INDIRECT(CONCATENATE("'Encargos e Benefícios'!",$AX19))*(IF('Gastos com Pessoal'!$G$7:$G$106&lt;=AF$1,('Gastos com Pessoal'!$H$7:$H$106)+1,1))*(IF('Gastos com Pessoal'!$L$7:$L$106&lt;=AF$1,('Gastos com Pessoal'!$M$7:$M$106)+1,1))*(IF('Gastos com Pessoal'!$Q$7:$Q$106&lt;=AF$1,('Gastos com Pessoal'!$R$7:$R$106)+1,1)))</f>
        <v>0</v>
      </c>
      <c r="AG19" s="152">
        <f t="array" aca="1" ref="AG19" ca="1">SUM((AG$1&gt;='Gastos com Pessoal'!$E$7:$E$106)*(AG$1&lt;='Gastos com Pessoal'!$F$7:$F$106)*INDIRECT(CONCATENATE("'Encargos e Benefícios'!",$AX19))*(IF('Gastos com Pessoal'!$G$7:$G$106&lt;=AG$1,('Gastos com Pessoal'!$H$7:$H$106)+1,1))*(IF('Gastos com Pessoal'!$L$7:$L$106&lt;=AG$1,('Gastos com Pessoal'!$M$7:$M$106)+1,1))*(IF('Gastos com Pessoal'!$Q$7:$Q$106&lt;=AG$1,('Gastos com Pessoal'!$R$7:$R$106)+1,1)))</f>
        <v>0</v>
      </c>
      <c r="AH19" s="152">
        <f t="array" aca="1" ref="AH19" ca="1">SUM((AH$1&gt;='Gastos com Pessoal'!$E$7:$E$106)*(AH$1&lt;='Gastos com Pessoal'!$F$7:$F$106)*INDIRECT(CONCATENATE("'Encargos e Benefícios'!",$AX19))*(IF('Gastos com Pessoal'!$G$7:$G$106&lt;=AH$1,('Gastos com Pessoal'!$H$7:$H$106)+1,1))*(IF('Gastos com Pessoal'!$L$7:$L$106&lt;=AH$1,('Gastos com Pessoal'!$M$7:$M$106)+1,1))*(IF('Gastos com Pessoal'!$Q$7:$Q$106&lt;=AH$1,('Gastos com Pessoal'!$R$7:$R$106)+1,1)))</f>
        <v>0</v>
      </c>
      <c r="AI19" s="152">
        <f t="array" aca="1" ref="AI19" ca="1">SUM((AI$1&gt;='Gastos com Pessoal'!$E$7:$E$106)*(AI$1&lt;='Gastos com Pessoal'!$F$7:$F$106)*INDIRECT(CONCATENATE("'Encargos e Benefícios'!",$AX19))*(IF('Gastos com Pessoal'!$G$7:$G$106&lt;=AI$1,('Gastos com Pessoal'!$H$7:$H$106)+1,1))*(IF('Gastos com Pessoal'!$L$7:$L$106&lt;=AI$1,('Gastos com Pessoal'!$M$7:$M$106)+1,1))*(IF('Gastos com Pessoal'!$Q$7:$Q$106&lt;=AI$1,('Gastos com Pessoal'!$R$7:$R$106)+1,1)))</f>
        <v>0</v>
      </c>
      <c r="AJ19" s="152">
        <f t="array" aca="1" ref="AJ19" ca="1">SUM((AJ$1&gt;='Gastos com Pessoal'!$E$7:$E$106)*(AJ$1&lt;='Gastos com Pessoal'!$F$7:$F$106)*INDIRECT(CONCATENATE("'Encargos e Benefícios'!",$AX19))*(IF('Gastos com Pessoal'!$G$7:$G$106&lt;=AJ$1,('Gastos com Pessoal'!$H$7:$H$106)+1,1))*(IF('Gastos com Pessoal'!$L$7:$L$106&lt;=AJ$1,('Gastos com Pessoal'!$M$7:$M$106)+1,1))*(IF('Gastos com Pessoal'!$Q$7:$Q$106&lt;=AJ$1,('Gastos com Pessoal'!$R$7:$R$106)+1,1)))</f>
        <v>0</v>
      </c>
      <c r="AK19" s="152">
        <f t="array" aca="1" ref="AK19" ca="1">SUM((AK$1&gt;='Gastos com Pessoal'!$E$7:$E$106)*(AK$1&lt;='Gastos com Pessoal'!$F$7:$F$106)*INDIRECT(CONCATENATE("'Encargos e Benefícios'!",$AX19))*(IF('Gastos com Pessoal'!$G$7:$G$106&lt;=AK$1,('Gastos com Pessoal'!$H$7:$H$106)+1,1))*(IF('Gastos com Pessoal'!$L$7:$L$106&lt;=AK$1,('Gastos com Pessoal'!$M$7:$M$106)+1,1))*(IF('Gastos com Pessoal'!$Q$7:$Q$106&lt;=AK$1,('Gastos com Pessoal'!$R$7:$R$106)+1,1)))</f>
        <v>0</v>
      </c>
      <c r="AL19" s="152">
        <f t="array" aca="1" ref="AL19" ca="1">SUM((AL$1&gt;='Gastos com Pessoal'!$E$7:$E$106)*(AL$1&lt;='Gastos com Pessoal'!$F$7:$F$106)*INDIRECT(CONCATENATE("'Encargos e Benefícios'!",$AX19))*(IF('Gastos com Pessoal'!$G$7:$G$106&lt;=AL$1,('Gastos com Pessoal'!$H$7:$H$106)+1,1))*(IF('Gastos com Pessoal'!$L$7:$L$106&lt;=AL$1,('Gastos com Pessoal'!$M$7:$M$106)+1,1))*(IF('Gastos com Pessoal'!$Q$7:$Q$106&lt;=AL$1,('Gastos com Pessoal'!$R$7:$R$106)+1,1)))</f>
        <v>0</v>
      </c>
      <c r="AM19" s="147">
        <f ca="1">SUM(C19:AL19)</f>
        <v>3937739.2570000007</v>
      </c>
      <c r="AN19" s="159">
        <f t="shared" ref="AN19:AN24" ca="1" si="6">IF($AM$139=0,0,AM19/$AM$139)</f>
        <v>0.41773647619070819</v>
      </c>
      <c r="AO19" s="369"/>
      <c r="AW19" s="280" t="s">
        <v>351</v>
      </c>
      <c r="AX19" s="281" t="s">
        <v>331</v>
      </c>
      <c r="AY19" s="281"/>
      <c r="AZ19" s="280"/>
      <c r="BA19" s="280"/>
      <c r="BB19" s="280"/>
      <c r="BC19" s="280"/>
    </row>
    <row r="20" spans="1:55" s="101" customFormat="1" ht="23.25" customHeight="1">
      <c r="A20" s="31" t="s">
        <v>97</v>
      </c>
      <c r="B20" s="32" t="s">
        <v>170</v>
      </c>
      <c r="C20" s="61">
        <v>0</v>
      </c>
      <c r="D20" s="61">
        <v>0</v>
      </c>
      <c r="E20" s="61">
        <v>0</v>
      </c>
      <c r="F20" s="61">
        <v>0</v>
      </c>
      <c r="G20" s="61">
        <v>0</v>
      </c>
      <c r="H20" s="61">
        <v>0</v>
      </c>
      <c r="I20" s="61">
        <v>0</v>
      </c>
      <c r="J20" s="61">
        <v>0</v>
      </c>
      <c r="K20" s="61">
        <v>0</v>
      </c>
      <c r="L20" s="61">
        <v>0</v>
      </c>
      <c r="M20" s="61">
        <v>0</v>
      </c>
      <c r="N20" s="61">
        <v>0</v>
      </c>
      <c r="O20" s="61">
        <v>0</v>
      </c>
      <c r="P20" s="61">
        <v>0</v>
      </c>
      <c r="Q20" s="61">
        <v>0</v>
      </c>
      <c r="R20" s="61">
        <v>0</v>
      </c>
      <c r="S20" s="61">
        <v>0</v>
      </c>
      <c r="T20" s="61">
        <v>0</v>
      </c>
      <c r="U20" s="61">
        <v>0</v>
      </c>
      <c r="V20" s="61">
        <v>0</v>
      </c>
      <c r="W20" s="61">
        <v>0</v>
      </c>
      <c r="X20" s="61">
        <v>0</v>
      </c>
      <c r="Y20" s="61">
        <v>0</v>
      </c>
      <c r="Z20" s="61">
        <v>0</v>
      </c>
      <c r="AA20" s="61">
        <v>0</v>
      </c>
      <c r="AB20" s="61">
        <v>0</v>
      </c>
      <c r="AC20" s="61">
        <v>0</v>
      </c>
      <c r="AD20" s="61">
        <v>0</v>
      </c>
      <c r="AE20" s="61">
        <v>0</v>
      </c>
      <c r="AF20" s="61">
        <v>0</v>
      </c>
      <c r="AG20" s="61">
        <v>0</v>
      </c>
      <c r="AH20" s="61">
        <v>0</v>
      </c>
      <c r="AI20" s="61">
        <v>0</v>
      </c>
      <c r="AJ20" s="61">
        <v>0</v>
      </c>
      <c r="AK20" s="61">
        <v>0</v>
      </c>
      <c r="AL20" s="61">
        <v>0</v>
      </c>
      <c r="AM20" s="147">
        <f>SUM(C20:AL20)</f>
        <v>0</v>
      </c>
      <c r="AN20" s="159">
        <f t="shared" ca="1" si="6"/>
        <v>0</v>
      </c>
      <c r="AW20" s="280"/>
      <c r="AX20" s="281" t="s">
        <v>341</v>
      </c>
      <c r="AY20" s="281"/>
      <c r="AZ20" s="280"/>
      <c r="BA20" s="280"/>
      <c r="BB20" s="280"/>
      <c r="BC20" s="280"/>
    </row>
    <row r="21" spans="1:55" s="101" customFormat="1" ht="23.25" customHeight="1">
      <c r="A21" s="31" t="s">
        <v>104</v>
      </c>
      <c r="B21" s="32" t="s">
        <v>177</v>
      </c>
      <c r="C21" s="61">
        <v>0</v>
      </c>
      <c r="D21" s="61">
        <v>0</v>
      </c>
      <c r="E21" s="61">
        <v>0</v>
      </c>
      <c r="F21" s="61">
        <v>0</v>
      </c>
      <c r="G21" s="61">
        <v>0</v>
      </c>
      <c r="H21" s="61">
        <v>0</v>
      </c>
      <c r="I21" s="61">
        <v>0</v>
      </c>
      <c r="J21" s="61">
        <v>0</v>
      </c>
      <c r="K21" s="61">
        <v>0</v>
      </c>
      <c r="L21" s="61">
        <v>0</v>
      </c>
      <c r="M21" s="61">
        <v>0</v>
      </c>
      <c r="N21" s="61">
        <v>0</v>
      </c>
      <c r="O21" s="61">
        <v>0</v>
      </c>
      <c r="P21" s="61">
        <v>0</v>
      </c>
      <c r="Q21" s="61">
        <v>0</v>
      </c>
      <c r="R21" s="61">
        <v>0</v>
      </c>
      <c r="S21" s="61">
        <v>0</v>
      </c>
      <c r="T21" s="61">
        <v>0</v>
      </c>
      <c r="U21" s="61">
        <v>0</v>
      </c>
      <c r="V21" s="61">
        <v>0</v>
      </c>
      <c r="W21" s="61">
        <v>0</v>
      </c>
      <c r="X21" s="61">
        <v>0</v>
      </c>
      <c r="Y21" s="61">
        <v>0</v>
      </c>
      <c r="Z21" s="61">
        <v>0</v>
      </c>
      <c r="AA21" s="61">
        <v>0</v>
      </c>
      <c r="AB21" s="61">
        <v>0</v>
      </c>
      <c r="AC21" s="61">
        <v>0</v>
      </c>
      <c r="AD21" s="61">
        <v>0</v>
      </c>
      <c r="AE21" s="61">
        <v>0</v>
      </c>
      <c r="AF21" s="61">
        <v>0</v>
      </c>
      <c r="AG21" s="61">
        <v>0</v>
      </c>
      <c r="AH21" s="61">
        <v>0</v>
      </c>
      <c r="AI21" s="61">
        <v>0</v>
      </c>
      <c r="AJ21" s="61">
        <v>0</v>
      </c>
      <c r="AK21" s="61">
        <v>0</v>
      </c>
      <c r="AL21" s="61">
        <v>0</v>
      </c>
      <c r="AM21" s="147">
        <f>SUM(C21:AL21)</f>
        <v>0</v>
      </c>
      <c r="AN21" s="159">
        <f t="shared" ca="1" si="6"/>
        <v>0</v>
      </c>
      <c r="AW21" s="280"/>
      <c r="AX21" s="281"/>
      <c r="AY21" s="281"/>
      <c r="AZ21" s="280"/>
      <c r="BA21" s="280"/>
      <c r="BB21" s="280"/>
      <c r="BC21" s="280"/>
    </row>
    <row r="22" spans="1:55" s="101" customFormat="1" ht="23.25" customHeight="1">
      <c r="A22" s="31" t="s">
        <v>105</v>
      </c>
      <c r="B22" s="32" t="s">
        <v>179</v>
      </c>
      <c r="C22" s="61">
        <v>0</v>
      </c>
      <c r="D22" s="61">
        <v>0</v>
      </c>
      <c r="E22" s="61">
        <v>0</v>
      </c>
      <c r="F22" s="61">
        <v>0</v>
      </c>
      <c r="G22" s="61">
        <v>0</v>
      </c>
      <c r="H22" s="61">
        <v>0</v>
      </c>
      <c r="I22" s="61">
        <v>0</v>
      </c>
      <c r="J22" s="61">
        <v>0</v>
      </c>
      <c r="K22" s="61">
        <v>0</v>
      </c>
      <c r="L22" s="61">
        <v>0</v>
      </c>
      <c r="M22" s="61">
        <v>0</v>
      </c>
      <c r="N22" s="61">
        <v>0</v>
      </c>
      <c r="O22" s="61">
        <v>0</v>
      </c>
      <c r="P22" s="61">
        <v>0</v>
      </c>
      <c r="Q22" s="61">
        <v>0</v>
      </c>
      <c r="R22" s="61">
        <v>0</v>
      </c>
      <c r="S22" s="61">
        <v>0</v>
      </c>
      <c r="T22" s="61">
        <v>0</v>
      </c>
      <c r="U22" s="61">
        <v>0</v>
      </c>
      <c r="V22" s="61">
        <v>0</v>
      </c>
      <c r="W22" s="61">
        <v>0</v>
      </c>
      <c r="X22" s="61">
        <v>0</v>
      </c>
      <c r="Y22" s="61">
        <v>0</v>
      </c>
      <c r="Z22" s="61">
        <v>0</v>
      </c>
      <c r="AA22" s="61">
        <v>0</v>
      </c>
      <c r="AB22" s="61">
        <v>0</v>
      </c>
      <c r="AC22" s="61">
        <v>0</v>
      </c>
      <c r="AD22" s="61">
        <v>0</v>
      </c>
      <c r="AE22" s="61">
        <v>0</v>
      </c>
      <c r="AF22" s="61">
        <v>0</v>
      </c>
      <c r="AG22" s="61">
        <v>0</v>
      </c>
      <c r="AH22" s="61">
        <v>0</v>
      </c>
      <c r="AI22" s="61">
        <v>0</v>
      </c>
      <c r="AJ22" s="61">
        <v>0</v>
      </c>
      <c r="AK22" s="61">
        <v>0</v>
      </c>
      <c r="AL22" s="61">
        <v>0</v>
      </c>
      <c r="AM22" s="147">
        <f>SUM(C22:AL22)</f>
        <v>0</v>
      </c>
      <c r="AN22" s="159">
        <f t="shared" ca="1" si="6"/>
        <v>0</v>
      </c>
      <c r="AW22" s="280"/>
      <c r="AX22" s="281"/>
      <c r="AY22" s="281"/>
      <c r="AZ22" s="280"/>
      <c r="BA22" s="280"/>
      <c r="BB22" s="280"/>
      <c r="BC22" s="280"/>
    </row>
    <row r="23" spans="1:55" s="101" customFormat="1" ht="23.25" customHeight="1">
      <c r="A23" s="31" t="s">
        <v>178</v>
      </c>
      <c r="B23" s="32" t="s">
        <v>59</v>
      </c>
      <c r="C23" s="61">
        <v>0</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61">
        <v>0</v>
      </c>
      <c r="U23" s="61">
        <v>0</v>
      </c>
      <c r="V23" s="61">
        <v>0</v>
      </c>
      <c r="W23" s="61">
        <v>0</v>
      </c>
      <c r="X23" s="61">
        <v>0</v>
      </c>
      <c r="Y23" s="61">
        <v>0</v>
      </c>
      <c r="Z23" s="61">
        <v>0</v>
      </c>
      <c r="AA23" s="61">
        <v>0</v>
      </c>
      <c r="AB23" s="61">
        <v>0</v>
      </c>
      <c r="AC23" s="61">
        <v>0</v>
      </c>
      <c r="AD23" s="61">
        <v>0</v>
      </c>
      <c r="AE23" s="61">
        <v>0</v>
      </c>
      <c r="AF23" s="61">
        <v>0</v>
      </c>
      <c r="AG23" s="61">
        <v>0</v>
      </c>
      <c r="AH23" s="61">
        <v>0</v>
      </c>
      <c r="AI23" s="61">
        <v>0</v>
      </c>
      <c r="AJ23" s="61">
        <v>0</v>
      </c>
      <c r="AK23" s="61">
        <v>0</v>
      </c>
      <c r="AL23" s="61">
        <v>0</v>
      </c>
      <c r="AM23" s="147">
        <f>SUM(C23:AL23)</f>
        <v>0</v>
      </c>
      <c r="AN23" s="159">
        <f t="shared" ca="1" si="6"/>
        <v>0</v>
      </c>
      <c r="AW23" s="280"/>
      <c r="AX23" s="281"/>
      <c r="AY23" s="281"/>
      <c r="AZ23" s="280"/>
      <c r="BA23" s="280"/>
      <c r="BB23" s="280"/>
      <c r="BC23" s="280"/>
    </row>
    <row r="24" spans="1:55" s="101" customFormat="1" ht="23.25" customHeight="1">
      <c r="A24" s="77"/>
      <c r="B24" s="78" t="s">
        <v>100</v>
      </c>
      <c r="C24" s="79">
        <f ca="1">SUBTOTAL(109,C19:C23)</f>
        <v>478935.24099999998</v>
      </c>
      <c r="D24" s="79">
        <f t="shared" ref="D24:M24" ca="1" si="7">SUBTOTAL(109,D19:D23)</f>
        <v>576467.33600000001</v>
      </c>
      <c r="E24" s="79">
        <f t="shared" ca="1" si="7"/>
        <v>576467.33600000001</v>
      </c>
      <c r="F24" s="79">
        <f t="shared" ca="1" si="7"/>
        <v>576467.33600000001</v>
      </c>
      <c r="G24" s="79">
        <f t="shared" ca="1" si="7"/>
        <v>576467.33600000001</v>
      </c>
      <c r="H24" s="79">
        <f t="shared" ca="1" si="7"/>
        <v>576467.33600000001</v>
      </c>
      <c r="I24" s="79">
        <f t="shared" ca="1" si="7"/>
        <v>576467.33600000001</v>
      </c>
      <c r="J24" s="79">
        <f t="shared" ca="1" si="7"/>
        <v>0</v>
      </c>
      <c r="K24" s="79">
        <f t="shared" ca="1" si="7"/>
        <v>0</v>
      </c>
      <c r="L24" s="79">
        <f t="shared" ca="1" si="7"/>
        <v>0</v>
      </c>
      <c r="M24" s="79">
        <f t="shared" ca="1" si="7"/>
        <v>0</v>
      </c>
      <c r="N24" s="79">
        <f ca="1">SUBTOTAL(109,N19:N23)</f>
        <v>0</v>
      </c>
      <c r="O24" s="79">
        <f t="shared" ref="O24:Y24" ca="1" si="8">SUBTOTAL(109,O19:O23)</f>
        <v>0</v>
      </c>
      <c r="P24" s="79">
        <f t="shared" ca="1" si="8"/>
        <v>0</v>
      </c>
      <c r="Q24" s="79">
        <f t="shared" ca="1" si="8"/>
        <v>0</v>
      </c>
      <c r="R24" s="79">
        <f t="shared" ca="1" si="8"/>
        <v>0</v>
      </c>
      <c r="S24" s="79">
        <f t="shared" ca="1" si="8"/>
        <v>0</v>
      </c>
      <c r="T24" s="79">
        <f t="shared" ca="1" si="8"/>
        <v>0</v>
      </c>
      <c r="U24" s="79">
        <f t="shared" ca="1" si="8"/>
        <v>0</v>
      </c>
      <c r="V24" s="79">
        <f t="shared" ca="1" si="8"/>
        <v>0</v>
      </c>
      <c r="W24" s="79">
        <f t="shared" ca="1" si="8"/>
        <v>0</v>
      </c>
      <c r="X24" s="79">
        <f t="shared" ca="1" si="8"/>
        <v>0</v>
      </c>
      <c r="Y24" s="79">
        <f t="shared" ca="1" si="8"/>
        <v>0</v>
      </c>
      <c r="Z24" s="79">
        <f t="shared" ref="Z24:AL24" ca="1" si="9">SUBTOTAL(109,Z19:Z23)</f>
        <v>0</v>
      </c>
      <c r="AA24" s="79">
        <f t="shared" ca="1" si="9"/>
        <v>0</v>
      </c>
      <c r="AB24" s="79">
        <f t="shared" ca="1" si="9"/>
        <v>0</v>
      </c>
      <c r="AC24" s="79">
        <f t="shared" ca="1" si="9"/>
        <v>0</v>
      </c>
      <c r="AD24" s="79">
        <f t="shared" ca="1" si="9"/>
        <v>0</v>
      </c>
      <c r="AE24" s="79">
        <f t="shared" ca="1" si="9"/>
        <v>0</v>
      </c>
      <c r="AF24" s="79">
        <f t="shared" ca="1" si="9"/>
        <v>0</v>
      </c>
      <c r="AG24" s="79">
        <f t="shared" ca="1" si="9"/>
        <v>0</v>
      </c>
      <c r="AH24" s="79">
        <f t="shared" ca="1" si="9"/>
        <v>0</v>
      </c>
      <c r="AI24" s="79">
        <f t="shared" ca="1" si="9"/>
        <v>0</v>
      </c>
      <c r="AJ24" s="79">
        <f t="shared" ca="1" si="9"/>
        <v>0</v>
      </c>
      <c r="AK24" s="79">
        <f t="shared" ca="1" si="9"/>
        <v>0</v>
      </c>
      <c r="AL24" s="79">
        <f t="shared" ca="1" si="9"/>
        <v>0</v>
      </c>
      <c r="AM24" s="79">
        <f ca="1">SUBTOTAL(109,AM19:AM23)</f>
        <v>3937739.2570000007</v>
      </c>
      <c r="AN24" s="130">
        <f t="shared" ca="1" si="6"/>
        <v>0.41773647619070819</v>
      </c>
      <c r="AW24" s="280"/>
      <c r="AX24" s="281"/>
      <c r="AY24" s="281"/>
      <c r="AZ24" s="280"/>
      <c r="BA24" s="280"/>
      <c r="BB24" s="280"/>
      <c r="BC24" s="280"/>
    </row>
    <row r="25" spans="1:55" s="203" customFormat="1" ht="23.25" customHeight="1">
      <c r="A25" s="89" t="s">
        <v>6</v>
      </c>
      <c r="B25" s="90" t="s">
        <v>9</v>
      </c>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131"/>
      <c r="AW25" s="282"/>
      <c r="AX25" s="283"/>
      <c r="AY25" s="283"/>
      <c r="AZ25" s="282"/>
      <c r="BA25" s="282"/>
      <c r="BB25" s="280"/>
      <c r="BC25" s="280"/>
    </row>
    <row r="26" spans="1:55" s="101" customFormat="1" ht="23.25" customHeight="1">
      <c r="A26" s="31" t="s">
        <v>98</v>
      </c>
      <c r="B26" s="13" t="s">
        <v>279</v>
      </c>
      <c r="C26" s="152">
        <f t="array" aca="1" ref="C26" ca="1">SUM((C$1&gt;='Gastos com Pessoal'!$E$113:$E$122)*(C$1&lt;='Gastos com Pessoal'!$F$113:$F$122)*INDIRECT(CONCATENATE("'Encargos e Benefícios'!",$AY26))*(IF('Gastos com Pessoal'!$G$113:$G$122&lt;=C$1,('Gastos com Pessoal'!$H$113:$H$122)+1,1))*(IF('Gastos com Pessoal'!$L$113:$L$122&lt;=C$1,('Gastos com Pessoal'!$M$113:$M$122)+1,1))*(IF('Gastos com Pessoal'!$Q$113:$Q$122&lt;=C$1,('Gastos com Pessoal'!$R$113:$R$122)+1,1)))</f>
        <v>936</v>
      </c>
      <c r="D26" s="152">
        <f t="array" aca="1" ref="D26" ca="1">SUM((D$1&gt;='Gastos com Pessoal'!$E$113:$E$122)*(D$1&lt;='Gastos com Pessoal'!$F$113:$F$122)*INDIRECT(CONCATENATE("'Encargos e Benefícios'!",$AY26))*(IF('Gastos com Pessoal'!$G$113:$G$122&lt;=D$1,('Gastos com Pessoal'!$H$113:$H$122)+1,1))*(IF('Gastos com Pessoal'!$L$113:$L$122&lt;=D$1,('Gastos com Pessoal'!$M$113:$M$122)+1,1))*(IF('Gastos com Pessoal'!$Q$113:$Q$122&lt;=D$1,('Gastos com Pessoal'!$R$113:$R$122)+1,1)))</f>
        <v>936</v>
      </c>
      <c r="E26" s="152">
        <f t="array" aca="1" ref="E26" ca="1">SUM((E$1&gt;='Gastos com Pessoal'!$E$113:$E$122)*(E$1&lt;='Gastos com Pessoal'!$F$113:$F$122)*INDIRECT(CONCATENATE("'Encargos e Benefícios'!",$AY26))*(IF('Gastos com Pessoal'!$G$113:$G$122&lt;=E$1,('Gastos com Pessoal'!$H$113:$H$122)+1,1))*(IF('Gastos com Pessoal'!$L$113:$L$122&lt;=E$1,('Gastos com Pessoal'!$M$113:$M$122)+1,1))*(IF('Gastos com Pessoal'!$Q$113:$Q$122&lt;=E$1,('Gastos com Pessoal'!$R$113:$R$122)+1,1)))</f>
        <v>936</v>
      </c>
      <c r="F26" s="152">
        <f t="array" aca="1" ref="F26" ca="1">SUM((F$1&gt;='Gastos com Pessoal'!$E$113:$E$122)*(F$1&lt;='Gastos com Pessoal'!$F$113:$F$122)*INDIRECT(CONCATENATE("'Encargos e Benefícios'!",$AY26))*(IF('Gastos com Pessoal'!$G$113:$G$122&lt;=F$1,('Gastos com Pessoal'!$H$113:$H$122)+1,1))*(IF('Gastos com Pessoal'!$L$113:$L$122&lt;=F$1,('Gastos com Pessoal'!$M$113:$M$122)+1,1))*(IF('Gastos com Pessoal'!$Q$113:$Q$122&lt;=F$1,('Gastos com Pessoal'!$R$113:$R$122)+1,1)))</f>
        <v>936</v>
      </c>
      <c r="G26" s="152">
        <f t="array" aca="1" ref="G26" ca="1">SUM((G$1&gt;='Gastos com Pessoal'!$E$113:$E$122)*(G$1&lt;='Gastos com Pessoal'!$F$113:$F$122)*INDIRECT(CONCATENATE("'Encargos e Benefícios'!",$AY26))*(IF('Gastos com Pessoal'!$G$113:$G$122&lt;=G$1,('Gastos com Pessoal'!$H$113:$H$122)+1,1))*(IF('Gastos com Pessoal'!$L$113:$L$122&lt;=G$1,('Gastos com Pessoal'!$M$113:$M$122)+1,1))*(IF('Gastos com Pessoal'!$Q$113:$Q$122&lt;=G$1,('Gastos com Pessoal'!$R$113:$R$122)+1,1)))</f>
        <v>936</v>
      </c>
      <c r="H26" s="152">
        <f t="array" aca="1" ref="H26" ca="1">SUM((H$1&gt;='Gastos com Pessoal'!$E$113:$E$122)*(H$1&lt;='Gastos com Pessoal'!$F$113:$F$122)*INDIRECT(CONCATENATE("'Encargos e Benefícios'!",$AY26))*(IF('Gastos com Pessoal'!$G$113:$G$122&lt;=H$1,('Gastos com Pessoal'!$H$113:$H$122)+1,1))*(IF('Gastos com Pessoal'!$L$113:$L$122&lt;=H$1,('Gastos com Pessoal'!$M$113:$M$122)+1,1))*(IF('Gastos com Pessoal'!$Q$113:$Q$122&lt;=H$1,('Gastos com Pessoal'!$R$113:$R$122)+1,1)))</f>
        <v>936</v>
      </c>
      <c r="I26" s="152">
        <f t="array" aca="1" ref="I26" ca="1">SUM((I$1&gt;='Gastos com Pessoal'!$E$113:$E$122)*(I$1&lt;='Gastos com Pessoal'!$F$113:$F$122)*INDIRECT(CONCATENATE("'Encargos e Benefícios'!",$AY26))*(IF('Gastos com Pessoal'!$G$113:$G$122&lt;=I$1,('Gastos com Pessoal'!$H$113:$H$122)+1,1))*(IF('Gastos com Pessoal'!$L$113:$L$122&lt;=I$1,('Gastos com Pessoal'!$M$113:$M$122)+1,1))*(IF('Gastos com Pessoal'!$Q$113:$Q$122&lt;=I$1,('Gastos com Pessoal'!$R$113:$R$122)+1,1)))</f>
        <v>936</v>
      </c>
      <c r="J26" s="152">
        <f t="array" aca="1" ref="J26" ca="1">SUM((J$1&gt;='Gastos com Pessoal'!$E$113:$E$122)*(J$1&lt;='Gastos com Pessoal'!$F$113:$F$122)*INDIRECT(CONCATENATE("'Encargos e Benefícios'!",$AY26))*(IF('Gastos com Pessoal'!$G$113:$G$122&lt;=J$1,('Gastos com Pessoal'!$H$113:$H$122)+1,1))*(IF('Gastos com Pessoal'!$L$113:$L$122&lt;=J$1,('Gastos com Pessoal'!$M$113:$M$122)+1,1))*(IF('Gastos com Pessoal'!$Q$113:$Q$122&lt;=J$1,('Gastos com Pessoal'!$R$113:$R$122)+1,1)))</f>
        <v>0</v>
      </c>
      <c r="K26" s="152">
        <f t="array" aca="1" ref="K26" ca="1">SUM((K$1&gt;='Gastos com Pessoal'!$E$113:$E$122)*(K$1&lt;='Gastos com Pessoal'!$F$113:$F$122)*INDIRECT(CONCATENATE("'Encargos e Benefícios'!",$AY26))*(IF('Gastos com Pessoal'!$G$113:$G$122&lt;=K$1,('Gastos com Pessoal'!$H$113:$H$122)+1,1))*(IF('Gastos com Pessoal'!$L$113:$L$122&lt;=K$1,('Gastos com Pessoal'!$M$113:$M$122)+1,1))*(IF('Gastos com Pessoal'!$Q$113:$Q$122&lt;=K$1,('Gastos com Pessoal'!$R$113:$R$122)+1,1)))</f>
        <v>0</v>
      </c>
      <c r="L26" s="152">
        <f t="array" aca="1" ref="L26" ca="1">SUM((L$1&gt;='Gastos com Pessoal'!$E$113:$E$122)*(L$1&lt;='Gastos com Pessoal'!$F$113:$F$122)*INDIRECT(CONCATENATE("'Encargos e Benefícios'!",$AY26))*(IF('Gastos com Pessoal'!$G$113:$G$122&lt;=L$1,('Gastos com Pessoal'!$H$113:$H$122)+1,1))*(IF('Gastos com Pessoal'!$L$113:$L$122&lt;=L$1,('Gastos com Pessoal'!$M$113:$M$122)+1,1))*(IF('Gastos com Pessoal'!$Q$113:$Q$122&lt;=L$1,('Gastos com Pessoal'!$R$113:$R$122)+1,1)))</f>
        <v>0</v>
      </c>
      <c r="M26" s="152">
        <f t="array" aca="1" ref="M26" ca="1">SUM((M$1&gt;='Gastos com Pessoal'!$E$113:$E$122)*(M$1&lt;='Gastos com Pessoal'!$F$113:$F$122)*INDIRECT(CONCATENATE("'Encargos e Benefícios'!",$AY26))*(IF('Gastos com Pessoal'!$G$113:$G$122&lt;=M$1,('Gastos com Pessoal'!$H$113:$H$122)+1,1))*(IF('Gastos com Pessoal'!$L$113:$L$122&lt;=M$1,('Gastos com Pessoal'!$M$113:$M$122)+1,1))*(IF('Gastos com Pessoal'!$Q$113:$Q$122&lt;=M$1,('Gastos com Pessoal'!$R$113:$R$122)+1,1)))</f>
        <v>0</v>
      </c>
      <c r="N26" s="152">
        <f t="array" aca="1" ref="N26" ca="1">SUM((N$1&gt;='Gastos com Pessoal'!$E$113:$E$122)*(N$1&lt;='Gastos com Pessoal'!$F$113:$F$122)*INDIRECT(CONCATENATE("'Encargos e Benefícios'!",$AY26))*(IF('Gastos com Pessoal'!$G$113:$G$122&lt;=N$1,('Gastos com Pessoal'!$H$113:$H$122)+1,1))*(IF('Gastos com Pessoal'!$L$113:$L$122&lt;=N$1,('Gastos com Pessoal'!$M$113:$M$122)+1,1))*(IF('Gastos com Pessoal'!$Q$113:$Q$122&lt;=N$1,('Gastos com Pessoal'!$R$113:$R$122)+1,1)))</f>
        <v>0</v>
      </c>
      <c r="O26" s="152">
        <f t="array" aca="1" ref="O26" ca="1">SUM((O$1&gt;='Gastos com Pessoal'!$E$113:$E$122)*(O$1&lt;='Gastos com Pessoal'!$F$113:$F$122)*INDIRECT(CONCATENATE("'Encargos e Benefícios'!",$AY26))*(IF('Gastos com Pessoal'!$G$113:$G$122&lt;=O$1,('Gastos com Pessoal'!$H$113:$H$122)+1,1))*(IF('Gastos com Pessoal'!$L$113:$L$122&lt;=O$1,('Gastos com Pessoal'!$M$113:$M$122)+1,1))*(IF('Gastos com Pessoal'!$Q$113:$Q$122&lt;=O$1,('Gastos com Pessoal'!$R$113:$R$122)+1,1)))</f>
        <v>0</v>
      </c>
      <c r="P26" s="152">
        <f t="array" aca="1" ref="P26" ca="1">SUM((P$1&gt;='Gastos com Pessoal'!$E$113:$E$122)*(P$1&lt;='Gastos com Pessoal'!$F$113:$F$122)*INDIRECT(CONCATENATE("'Encargos e Benefícios'!",$AY26))*(IF('Gastos com Pessoal'!$G$113:$G$122&lt;=P$1,('Gastos com Pessoal'!$H$113:$H$122)+1,1))*(IF('Gastos com Pessoal'!$L$113:$L$122&lt;=P$1,('Gastos com Pessoal'!$M$113:$M$122)+1,1))*(IF('Gastos com Pessoal'!$Q$113:$Q$122&lt;=P$1,('Gastos com Pessoal'!$R$113:$R$122)+1,1)))</f>
        <v>0</v>
      </c>
      <c r="Q26" s="152">
        <f t="array" aca="1" ref="Q26" ca="1">SUM((Q$1&gt;='Gastos com Pessoal'!$E$113:$E$122)*(Q$1&lt;='Gastos com Pessoal'!$F$113:$F$122)*INDIRECT(CONCATENATE("'Encargos e Benefícios'!",$AY26))*(IF('Gastos com Pessoal'!$G$113:$G$122&lt;=Q$1,('Gastos com Pessoal'!$H$113:$H$122)+1,1))*(IF('Gastos com Pessoal'!$L$113:$L$122&lt;=Q$1,('Gastos com Pessoal'!$M$113:$M$122)+1,1))*(IF('Gastos com Pessoal'!$Q$113:$Q$122&lt;=Q$1,('Gastos com Pessoal'!$R$113:$R$122)+1,1)))</f>
        <v>0</v>
      </c>
      <c r="R26" s="152">
        <f t="array" aca="1" ref="R26" ca="1">SUM((R$1&gt;='Gastos com Pessoal'!$E$113:$E$122)*(R$1&lt;='Gastos com Pessoal'!$F$113:$F$122)*INDIRECT(CONCATENATE("'Encargos e Benefícios'!",$AY26))*(IF('Gastos com Pessoal'!$G$113:$G$122&lt;=R$1,('Gastos com Pessoal'!$H$113:$H$122)+1,1))*(IF('Gastos com Pessoal'!$L$113:$L$122&lt;=R$1,('Gastos com Pessoal'!$M$113:$M$122)+1,1))*(IF('Gastos com Pessoal'!$Q$113:$Q$122&lt;=R$1,('Gastos com Pessoal'!$R$113:$R$122)+1,1)))</f>
        <v>0</v>
      </c>
      <c r="S26" s="152">
        <f t="array" aca="1" ref="S26" ca="1">SUM((S$1&gt;='Gastos com Pessoal'!$E$113:$E$122)*(S$1&lt;='Gastos com Pessoal'!$F$113:$F$122)*INDIRECT(CONCATENATE("'Encargos e Benefícios'!",$AY26))*(IF('Gastos com Pessoal'!$G$113:$G$122&lt;=S$1,('Gastos com Pessoal'!$H$113:$H$122)+1,1))*(IF('Gastos com Pessoal'!$L$113:$L$122&lt;=S$1,('Gastos com Pessoal'!$M$113:$M$122)+1,1))*(IF('Gastos com Pessoal'!$Q$113:$Q$122&lt;=S$1,('Gastos com Pessoal'!$R$113:$R$122)+1,1)))</f>
        <v>0</v>
      </c>
      <c r="T26" s="152">
        <f t="array" aca="1" ref="T26" ca="1">SUM((T$1&gt;='Gastos com Pessoal'!$E$113:$E$122)*(T$1&lt;='Gastos com Pessoal'!$F$113:$F$122)*INDIRECT(CONCATENATE("'Encargos e Benefícios'!",$AY26))*(IF('Gastos com Pessoal'!$G$113:$G$122&lt;=T$1,('Gastos com Pessoal'!$H$113:$H$122)+1,1))*(IF('Gastos com Pessoal'!$L$113:$L$122&lt;=T$1,('Gastos com Pessoal'!$M$113:$M$122)+1,1))*(IF('Gastos com Pessoal'!$Q$113:$Q$122&lt;=T$1,('Gastos com Pessoal'!$R$113:$R$122)+1,1)))</f>
        <v>0</v>
      </c>
      <c r="U26" s="152">
        <f t="array" aca="1" ref="U26" ca="1">SUM((U$1&gt;='Gastos com Pessoal'!$E$113:$E$122)*(U$1&lt;='Gastos com Pessoal'!$F$113:$F$122)*INDIRECT(CONCATENATE("'Encargos e Benefícios'!",$AY26))*(IF('Gastos com Pessoal'!$G$113:$G$122&lt;=U$1,('Gastos com Pessoal'!$H$113:$H$122)+1,1))*(IF('Gastos com Pessoal'!$L$113:$L$122&lt;=U$1,('Gastos com Pessoal'!$M$113:$M$122)+1,1))*(IF('Gastos com Pessoal'!$Q$113:$Q$122&lt;=U$1,('Gastos com Pessoal'!$R$113:$R$122)+1,1)))</f>
        <v>0</v>
      </c>
      <c r="V26" s="152">
        <f t="array" aca="1" ref="V26" ca="1">SUM((V$1&gt;='Gastos com Pessoal'!$E$113:$E$122)*(V$1&lt;='Gastos com Pessoal'!$F$113:$F$122)*INDIRECT(CONCATENATE("'Encargos e Benefícios'!",$AY26))*(IF('Gastos com Pessoal'!$G$113:$G$122&lt;=V$1,('Gastos com Pessoal'!$H$113:$H$122)+1,1))*(IF('Gastos com Pessoal'!$L$113:$L$122&lt;=V$1,('Gastos com Pessoal'!$M$113:$M$122)+1,1))*(IF('Gastos com Pessoal'!$Q$113:$Q$122&lt;=V$1,('Gastos com Pessoal'!$R$113:$R$122)+1,1)))</f>
        <v>0</v>
      </c>
      <c r="W26" s="152">
        <f t="array" aca="1" ref="W26" ca="1">SUM((W$1&gt;='Gastos com Pessoal'!$E$113:$E$122)*(W$1&lt;='Gastos com Pessoal'!$F$113:$F$122)*INDIRECT(CONCATENATE("'Encargos e Benefícios'!",$AY26))*(IF('Gastos com Pessoal'!$G$113:$G$122&lt;=W$1,('Gastos com Pessoal'!$H$113:$H$122)+1,1))*(IF('Gastos com Pessoal'!$L$113:$L$122&lt;=W$1,('Gastos com Pessoal'!$M$113:$M$122)+1,1))*(IF('Gastos com Pessoal'!$Q$113:$Q$122&lt;=W$1,('Gastos com Pessoal'!$R$113:$R$122)+1,1)))</f>
        <v>0</v>
      </c>
      <c r="X26" s="152">
        <f t="array" aca="1" ref="X26" ca="1">SUM((X$1&gt;='Gastos com Pessoal'!$E$113:$E$122)*(X$1&lt;='Gastos com Pessoal'!$F$113:$F$122)*INDIRECT(CONCATENATE("'Encargos e Benefícios'!",$AY26))*(IF('Gastos com Pessoal'!$G$113:$G$122&lt;=X$1,('Gastos com Pessoal'!$H$113:$H$122)+1,1))*(IF('Gastos com Pessoal'!$L$113:$L$122&lt;=X$1,('Gastos com Pessoal'!$M$113:$M$122)+1,1))*(IF('Gastos com Pessoal'!$Q$113:$Q$122&lt;=X$1,('Gastos com Pessoal'!$R$113:$R$122)+1,1)))</f>
        <v>0</v>
      </c>
      <c r="Y26" s="152">
        <f t="array" aca="1" ref="Y26" ca="1">SUM((Y$1&gt;='Gastos com Pessoal'!$E$113:$E$122)*(Y$1&lt;='Gastos com Pessoal'!$F$113:$F$122)*INDIRECT(CONCATENATE("'Encargos e Benefícios'!",$AY26))*(IF('Gastos com Pessoal'!$G$113:$G$122&lt;=Y$1,('Gastos com Pessoal'!$H$113:$H$122)+1,1))*(IF('Gastos com Pessoal'!$L$113:$L$122&lt;=Y$1,('Gastos com Pessoal'!$M$113:$M$122)+1,1))*(IF('Gastos com Pessoal'!$Q$113:$Q$122&lt;=Y$1,('Gastos com Pessoal'!$R$113:$R$122)+1,1)))</f>
        <v>0</v>
      </c>
      <c r="Z26" s="152">
        <f t="array" aca="1" ref="Z26" ca="1">SUM((Z$1&gt;='Gastos com Pessoal'!$E$113:$E$122)*(Z$1&lt;='Gastos com Pessoal'!$F$113:$F$122)*INDIRECT(CONCATENATE("'Encargos e Benefícios'!",$AY26))*(IF('Gastos com Pessoal'!$G$113:$G$122&lt;=Z$1,('Gastos com Pessoal'!$H$113:$H$122)+1,1))*(IF('Gastos com Pessoal'!$L$113:$L$122&lt;=Z$1,('Gastos com Pessoal'!$M$113:$M$122)+1,1))*(IF('Gastos com Pessoal'!$Q$113:$Q$122&lt;=Z$1,('Gastos com Pessoal'!$R$113:$R$122)+1,1)))</f>
        <v>0</v>
      </c>
      <c r="AA26" s="152">
        <f t="array" aca="1" ref="AA26" ca="1">SUM((AA$1&gt;='Gastos com Pessoal'!$E$113:$E$122)*(AA$1&lt;='Gastos com Pessoal'!$F$113:$F$122)*INDIRECT(CONCATENATE("'Encargos e Benefícios'!",$AY26))*(IF('Gastos com Pessoal'!$G$113:$G$122&lt;=AA$1,('Gastos com Pessoal'!$H$113:$H$122)+1,1))*(IF('Gastos com Pessoal'!$L$113:$L$122&lt;=AA$1,('Gastos com Pessoal'!$M$113:$M$122)+1,1))*(IF('Gastos com Pessoal'!$Q$113:$Q$122&lt;=AA$1,('Gastos com Pessoal'!$R$113:$R$122)+1,1)))</f>
        <v>0</v>
      </c>
      <c r="AB26" s="152">
        <f t="array" aca="1" ref="AB26" ca="1">SUM((AB$1&gt;='Gastos com Pessoal'!$E$113:$E$122)*(AB$1&lt;='Gastos com Pessoal'!$F$113:$F$122)*INDIRECT(CONCATENATE("'Encargos e Benefícios'!",$AY26))*(IF('Gastos com Pessoal'!$G$113:$G$122&lt;=AB$1,('Gastos com Pessoal'!$H$113:$H$122)+1,1))*(IF('Gastos com Pessoal'!$L$113:$L$122&lt;=AB$1,('Gastos com Pessoal'!$M$113:$M$122)+1,1))*(IF('Gastos com Pessoal'!$Q$113:$Q$122&lt;=AB$1,('Gastos com Pessoal'!$R$113:$R$122)+1,1)))</f>
        <v>0</v>
      </c>
      <c r="AC26" s="152">
        <f t="array" aca="1" ref="AC26" ca="1">SUM((AC$1&gt;='Gastos com Pessoal'!$E$113:$E$122)*(AC$1&lt;='Gastos com Pessoal'!$F$113:$F$122)*INDIRECT(CONCATENATE("'Encargos e Benefícios'!",$AY26))*(IF('Gastos com Pessoal'!$G$113:$G$122&lt;=AC$1,('Gastos com Pessoal'!$H$113:$H$122)+1,1))*(IF('Gastos com Pessoal'!$L$113:$L$122&lt;=AC$1,('Gastos com Pessoal'!$M$113:$M$122)+1,1))*(IF('Gastos com Pessoal'!$Q$113:$Q$122&lt;=AC$1,('Gastos com Pessoal'!$R$113:$R$122)+1,1)))</f>
        <v>0</v>
      </c>
      <c r="AD26" s="152">
        <f t="array" aca="1" ref="AD26" ca="1">SUM((AD$1&gt;='Gastos com Pessoal'!$E$113:$E$122)*(AD$1&lt;='Gastos com Pessoal'!$F$113:$F$122)*INDIRECT(CONCATENATE("'Encargos e Benefícios'!",$AY26))*(IF('Gastos com Pessoal'!$G$113:$G$122&lt;=AD$1,('Gastos com Pessoal'!$H$113:$H$122)+1,1))*(IF('Gastos com Pessoal'!$L$113:$L$122&lt;=AD$1,('Gastos com Pessoal'!$M$113:$M$122)+1,1))*(IF('Gastos com Pessoal'!$Q$113:$Q$122&lt;=AD$1,('Gastos com Pessoal'!$R$113:$R$122)+1,1)))</f>
        <v>0</v>
      </c>
      <c r="AE26" s="152">
        <f t="array" aca="1" ref="AE26" ca="1">SUM((AE$1&gt;='Gastos com Pessoal'!$E$113:$E$122)*(AE$1&lt;='Gastos com Pessoal'!$F$113:$F$122)*INDIRECT(CONCATENATE("'Encargos e Benefícios'!",$AY26))*(IF('Gastos com Pessoal'!$G$113:$G$122&lt;=AE$1,('Gastos com Pessoal'!$H$113:$H$122)+1,1))*(IF('Gastos com Pessoal'!$L$113:$L$122&lt;=AE$1,('Gastos com Pessoal'!$M$113:$M$122)+1,1))*(IF('Gastos com Pessoal'!$Q$113:$Q$122&lt;=AE$1,('Gastos com Pessoal'!$R$113:$R$122)+1,1)))</f>
        <v>0</v>
      </c>
      <c r="AF26" s="152">
        <f t="array" aca="1" ref="AF26" ca="1">SUM((AF$1&gt;='Gastos com Pessoal'!$E$113:$E$122)*(AF$1&lt;='Gastos com Pessoal'!$F$113:$F$122)*INDIRECT(CONCATENATE("'Encargos e Benefícios'!",$AY26))*(IF('Gastos com Pessoal'!$G$113:$G$122&lt;=AF$1,('Gastos com Pessoal'!$H$113:$H$122)+1,1))*(IF('Gastos com Pessoal'!$L$113:$L$122&lt;=AF$1,('Gastos com Pessoal'!$M$113:$M$122)+1,1))*(IF('Gastos com Pessoal'!$Q$113:$Q$122&lt;=AF$1,('Gastos com Pessoal'!$R$113:$R$122)+1,1)))</f>
        <v>0</v>
      </c>
      <c r="AG26" s="152">
        <f t="array" aca="1" ref="AG26" ca="1">SUM((AG$1&gt;='Gastos com Pessoal'!$E$113:$E$122)*(AG$1&lt;='Gastos com Pessoal'!$F$113:$F$122)*INDIRECT(CONCATENATE("'Encargos e Benefícios'!",$AY26))*(IF('Gastos com Pessoal'!$G$113:$G$122&lt;=AG$1,('Gastos com Pessoal'!$H$113:$H$122)+1,1))*(IF('Gastos com Pessoal'!$L$113:$L$122&lt;=AG$1,('Gastos com Pessoal'!$M$113:$M$122)+1,1))*(IF('Gastos com Pessoal'!$Q$113:$Q$122&lt;=AG$1,('Gastos com Pessoal'!$R$113:$R$122)+1,1)))</f>
        <v>0</v>
      </c>
      <c r="AH26" s="152">
        <f t="array" aca="1" ref="AH26" ca="1">SUM((AH$1&gt;='Gastos com Pessoal'!$E$113:$E$122)*(AH$1&lt;='Gastos com Pessoal'!$F$113:$F$122)*INDIRECT(CONCATENATE("'Encargos e Benefícios'!",$AY26))*(IF('Gastos com Pessoal'!$G$113:$G$122&lt;=AH$1,('Gastos com Pessoal'!$H$113:$H$122)+1,1))*(IF('Gastos com Pessoal'!$L$113:$L$122&lt;=AH$1,('Gastos com Pessoal'!$M$113:$M$122)+1,1))*(IF('Gastos com Pessoal'!$Q$113:$Q$122&lt;=AH$1,('Gastos com Pessoal'!$R$113:$R$122)+1,1)))</f>
        <v>0</v>
      </c>
      <c r="AI26" s="152">
        <f t="array" aca="1" ref="AI26" ca="1">SUM((AI$1&gt;='Gastos com Pessoal'!$E$113:$E$122)*(AI$1&lt;='Gastos com Pessoal'!$F$113:$F$122)*INDIRECT(CONCATENATE("'Encargos e Benefícios'!",$AY26))*(IF('Gastos com Pessoal'!$G$113:$G$122&lt;=AI$1,('Gastos com Pessoal'!$H$113:$H$122)+1,1))*(IF('Gastos com Pessoal'!$L$113:$L$122&lt;=AI$1,('Gastos com Pessoal'!$M$113:$M$122)+1,1))*(IF('Gastos com Pessoal'!$Q$113:$Q$122&lt;=AI$1,('Gastos com Pessoal'!$R$113:$R$122)+1,1)))</f>
        <v>0</v>
      </c>
      <c r="AJ26" s="152">
        <f t="array" aca="1" ref="AJ26" ca="1">SUM((AJ$1&gt;='Gastos com Pessoal'!$E$113:$E$122)*(AJ$1&lt;='Gastos com Pessoal'!$F$113:$F$122)*INDIRECT(CONCATENATE("'Encargos e Benefícios'!",$AY26))*(IF('Gastos com Pessoal'!$G$113:$G$122&lt;=AJ$1,('Gastos com Pessoal'!$H$113:$H$122)+1,1))*(IF('Gastos com Pessoal'!$L$113:$L$122&lt;=AJ$1,('Gastos com Pessoal'!$M$113:$M$122)+1,1))*(IF('Gastos com Pessoal'!$Q$113:$Q$122&lt;=AJ$1,('Gastos com Pessoal'!$R$113:$R$122)+1,1)))</f>
        <v>0</v>
      </c>
      <c r="AK26" s="152">
        <f t="array" aca="1" ref="AK26" ca="1">SUM((AK$1&gt;='Gastos com Pessoal'!$E$113:$E$122)*(AK$1&lt;='Gastos com Pessoal'!$F$113:$F$122)*INDIRECT(CONCATENATE("'Encargos e Benefícios'!",$AY26))*(IF('Gastos com Pessoal'!$G$113:$G$122&lt;=AK$1,('Gastos com Pessoal'!$H$113:$H$122)+1,1))*(IF('Gastos com Pessoal'!$L$113:$L$122&lt;=AK$1,('Gastos com Pessoal'!$M$113:$M$122)+1,1))*(IF('Gastos com Pessoal'!$Q$113:$Q$122&lt;=AK$1,('Gastos com Pessoal'!$R$113:$R$122)+1,1)))</f>
        <v>0</v>
      </c>
      <c r="AL26" s="152">
        <f t="array" aca="1" ref="AL26" ca="1">SUM((AL$1&gt;='Gastos com Pessoal'!$E$113:$E$122)*(AL$1&lt;='Gastos com Pessoal'!$F$113:$F$122)*INDIRECT(CONCATENATE("'Encargos e Benefícios'!",$AY26))*(IF('Gastos com Pessoal'!$G$113:$G$122&lt;=AL$1,('Gastos com Pessoal'!$H$113:$H$122)+1,1))*(IF('Gastos com Pessoal'!$L$113:$L$122&lt;=AL$1,('Gastos com Pessoal'!$M$113:$M$122)+1,1))*(IF('Gastos com Pessoal'!$Q$113:$Q$122&lt;=AL$1,('Gastos com Pessoal'!$R$113:$R$122)+1,1)))</f>
        <v>0</v>
      </c>
      <c r="AM26" s="147">
        <f ca="1">SUM(C26:AL26)</f>
        <v>6552</v>
      </c>
      <c r="AN26" s="159">
        <f ca="1">IF($AM$139=0,0,AM26/$AM$139)</f>
        <v>6.9507126129187465E-4</v>
      </c>
      <c r="AW26" s="280" t="s">
        <v>351</v>
      </c>
      <c r="AX26" s="281"/>
      <c r="AY26" s="281" t="s">
        <v>332</v>
      </c>
      <c r="AZ26" s="280"/>
      <c r="BA26" s="280"/>
      <c r="BB26" s="280"/>
      <c r="BC26" s="280"/>
    </row>
    <row r="27" spans="1:55" s="101" customFormat="1" ht="23.25" customHeight="1">
      <c r="A27" s="31" t="s">
        <v>277</v>
      </c>
      <c r="B27" s="13" t="s">
        <v>278</v>
      </c>
      <c r="C27" s="152">
        <f t="array" aca="1" ref="C27" ca="1">SUM((C$1&gt;='Gastos com Pessoal'!$E$113:$E$122)*(C$1&lt;='Gastos com Pessoal'!$F$113:$F$122)*INDIRECT(CONCATENATE("'Encargos e Benefícios'!",$AY27)))+SUM((C$1&gt;='Gastos com Pessoal'!$E$113:$E$122)*(C$1&lt;='Gastos com Pessoal'!$F$113:$F$122)*(IF('Gastos com Pessoal'!$G$113:$G$122&lt;=C$1,1,0))*INDIRECT(CONCATENATE("'Gastos com Pessoal'!",$BA27)))+SUM((C$1&gt;='Gastos com Pessoal'!$E$113:$E$122)*(C$1&lt;='Gastos com Pessoal'!$F$113:$F$122)*(IF('Gastos com Pessoal'!$L$113:$L$122&lt;=C$1,1,0))*INDIRECT(CONCATENATE("'Gastos com Pessoal'!",$BB27)))+SUM((C$1&gt;='Gastos com Pessoal'!$E$113:$E$122)*(C$1&lt;='Gastos com Pessoal'!$F$113:$F$122)*(IF('Gastos com Pessoal'!$Q$113:$Q$122&lt;=C$1,1,0))*INDIRECT(CONCATENATE("'Gastos com Pessoal'!",$BC27)))</f>
        <v>440</v>
      </c>
      <c r="D27" s="152">
        <f t="array" aca="1" ref="D27" ca="1">SUM((D$1&gt;='Gastos com Pessoal'!$E$113:$E$122)*(D$1&lt;='Gastos com Pessoal'!$F$113:$F$122)*INDIRECT(CONCATENATE("'Encargos e Benefícios'!",$AY27)))+SUM((D$1&gt;='Gastos com Pessoal'!$E$113:$E$122)*(D$1&lt;='Gastos com Pessoal'!$F$113:$F$122)*(IF('Gastos com Pessoal'!$G$113:$G$122&lt;=D$1,1,0))*INDIRECT(CONCATENATE("'Gastos com Pessoal'!",$BA27)))+SUM((D$1&gt;='Gastos com Pessoal'!$E$113:$E$122)*(D$1&lt;='Gastos com Pessoal'!$F$113:$F$122)*(IF('Gastos com Pessoal'!$L$113:$L$122&lt;=D$1,1,0))*INDIRECT(CONCATENATE("'Gastos com Pessoal'!",$BB27)))+SUM((D$1&gt;='Gastos com Pessoal'!$E$113:$E$122)*(D$1&lt;='Gastos com Pessoal'!$F$113:$F$122)*(IF('Gastos com Pessoal'!$Q$113:$Q$122&lt;=D$1,1,0))*INDIRECT(CONCATENATE("'Gastos com Pessoal'!",$BC27)))</f>
        <v>440</v>
      </c>
      <c r="E27" s="152">
        <f t="array" aca="1" ref="E27" ca="1">SUM((E$1&gt;='Gastos com Pessoal'!$E$113:$E$122)*(E$1&lt;='Gastos com Pessoal'!$F$113:$F$122)*INDIRECT(CONCATENATE("'Encargos e Benefícios'!",$AY27)))+SUM((E$1&gt;='Gastos com Pessoal'!$E$113:$E$122)*(E$1&lt;='Gastos com Pessoal'!$F$113:$F$122)*(IF('Gastos com Pessoal'!$G$113:$G$122&lt;=E$1,1,0))*INDIRECT(CONCATENATE("'Gastos com Pessoal'!",$BA27)))+SUM((E$1&gt;='Gastos com Pessoal'!$E$113:$E$122)*(E$1&lt;='Gastos com Pessoal'!$F$113:$F$122)*(IF('Gastos com Pessoal'!$L$113:$L$122&lt;=E$1,1,0))*INDIRECT(CONCATENATE("'Gastos com Pessoal'!",$BB27)))+SUM((E$1&gt;='Gastos com Pessoal'!$E$113:$E$122)*(E$1&lt;='Gastos com Pessoal'!$F$113:$F$122)*(IF('Gastos com Pessoal'!$Q$113:$Q$122&lt;=E$1,1,0))*INDIRECT(CONCATENATE("'Gastos com Pessoal'!",$BC27)))</f>
        <v>440</v>
      </c>
      <c r="F27" s="152">
        <f t="array" aca="1" ref="F27" ca="1">SUM((F$1&gt;='Gastos com Pessoal'!$E$113:$E$122)*(F$1&lt;='Gastos com Pessoal'!$F$113:$F$122)*INDIRECT(CONCATENATE("'Encargos e Benefícios'!",$AY27)))+SUM((F$1&gt;='Gastos com Pessoal'!$E$113:$E$122)*(F$1&lt;='Gastos com Pessoal'!$F$113:$F$122)*(IF('Gastos com Pessoal'!$G$113:$G$122&lt;=F$1,1,0))*INDIRECT(CONCATENATE("'Gastos com Pessoal'!",$BA27)))+SUM((F$1&gt;='Gastos com Pessoal'!$E$113:$E$122)*(F$1&lt;='Gastos com Pessoal'!$F$113:$F$122)*(IF('Gastos com Pessoal'!$L$113:$L$122&lt;=F$1,1,0))*INDIRECT(CONCATENATE("'Gastos com Pessoal'!",$BB27)))+SUM((F$1&gt;='Gastos com Pessoal'!$E$113:$E$122)*(F$1&lt;='Gastos com Pessoal'!$F$113:$F$122)*(IF('Gastos com Pessoal'!$Q$113:$Q$122&lt;=F$1,1,0))*INDIRECT(CONCATENATE("'Gastos com Pessoal'!",$BC27)))</f>
        <v>440</v>
      </c>
      <c r="G27" s="152">
        <f t="array" aca="1" ref="G27" ca="1">SUM((G$1&gt;='Gastos com Pessoal'!$E$113:$E$122)*(G$1&lt;='Gastos com Pessoal'!$F$113:$F$122)*INDIRECT(CONCATENATE("'Encargos e Benefícios'!",$AY27)))+SUM((G$1&gt;='Gastos com Pessoal'!$E$113:$E$122)*(G$1&lt;='Gastos com Pessoal'!$F$113:$F$122)*(IF('Gastos com Pessoal'!$G$113:$G$122&lt;=G$1,1,0))*INDIRECT(CONCATENATE("'Gastos com Pessoal'!",$BA27)))+SUM((G$1&gt;='Gastos com Pessoal'!$E$113:$E$122)*(G$1&lt;='Gastos com Pessoal'!$F$113:$F$122)*(IF('Gastos com Pessoal'!$L$113:$L$122&lt;=G$1,1,0))*INDIRECT(CONCATENATE("'Gastos com Pessoal'!",$BB27)))+SUM((G$1&gt;='Gastos com Pessoal'!$E$113:$E$122)*(G$1&lt;='Gastos com Pessoal'!$F$113:$F$122)*(IF('Gastos com Pessoal'!$Q$113:$Q$122&lt;=G$1,1,0))*INDIRECT(CONCATENATE("'Gastos com Pessoal'!",$BC27)))</f>
        <v>440</v>
      </c>
      <c r="H27" s="152">
        <f t="array" aca="1" ref="H27" ca="1">SUM((H$1&gt;='Gastos com Pessoal'!$E$113:$E$122)*(H$1&lt;='Gastos com Pessoal'!$F$113:$F$122)*INDIRECT(CONCATENATE("'Encargos e Benefícios'!",$AY27)))+SUM((H$1&gt;='Gastos com Pessoal'!$E$113:$E$122)*(H$1&lt;='Gastos com Pessoal'!$F$113:$F$122)*(IF('Gastos com Pessoal'!$G$113:$G$122&lt;=H$1,1,0))*INDIRECT(CONCATENATE("'Gastos com Pessoal'!",$BA27)))+SUM((H$1&gt;='Gastos com Pessoal'!$E$113:$E$122)*(H$1&lt;='Gastos com Pessoal'!$F$113:$F$122)*(IF('Gastos com Pessoal'!$L$113:$L$122&lt;=H$1,1,0))*INDIRECT(CONCATENATE("'Gastos com Pessoal'!",$BB27)))+SUM((H$1&gt;='Gastos com Pessoal'!$E$113:$E$122)*(H$1&lt;='Gastos com Pessoal'!$F$113:$F$122)*(IF('Gastos com Pessoal'!$Q$113:$Q$122&lt;=H$1,1,0))*INDIRECT(CONCATENATE("'Gastos com Pessoal'!",$BC27)))</f>
        <v>440</v>
      </c>
      <c r="I27" s="152">
        <f t="array" aca="1" ref="I27" ca="1">SUM((I$1&gt;='Gastos com Pessoal'!$E$113:$E$122)*(I$1&lt;='Gastos com Pessoal'!$F$113:$F$122)*INDIRECT(CONCATENATE("'Encargos e Benefícios'!",$AY27)))+SUM((I$1&gt;='Gastos com Pessoal'!$E$113:$E$122)*(I$1&lt;='Gastos com Pessoal'!$F$113:$F$122)*(IF('Gastos com Pessoal'!$G$113:$G$122&lt;=I$1,1,0))*INDIRECT(CONCATENATE("'Gastos com Pessoal'!",$BA27)))+SUM((I$1&gt;='Gastos com Pessoal'!$E$113:$E$122)*(I$1&lt;='Gastos com Pessoal'!$F$113:$F$122)*(IF('Gastos com Pessoal'!$L$113:$L$122&lt;=I$1,1,0))*INDIRECT(CONCATENATE("'Gastos com Pessoal'!",$BB27)))+SUM((I$1&gt;='Gastos com Pessoal'!$E$113:$E$122)*(I$1&lt;='Gastos com Pessoal'!$F$113:$F$122)*(IF('Gastos com Pessoal'!$Q$113:$Q$122&lt;=I$1,1,0))*INDIRECT(CONCATENATE("'Gastos com Pessoal'!",$BC27)))</f>
        <v>440</v>
      </c>
      <c r="J27" s="152">
        <f t="array" aca="1" ref="J27" ca="1">SUM((J$1&gt;='Gastos com Pessoal'!$E$113:$E$122)*(J$1&lt;='Gastos com Pessoal'!$F$113:$F$122)*INDIRECT(CONCATENATE("'Encargos e Benefícios'!",$AY27)))+SUM((J$1&gt;='Gastos com Pessoal'!$E$113:$E$122)*(J$1&lt;='Gastos com Pessoal'!$F$113:$F$122)*(IF('Gastos com Pessoal'!$G$113:$G$122&lt;=J$1,1,0))*INDIRECT(CONCATENATE("'Gastos com Pessoal'!",$BA27)))+SUM((J$1&gt;='Gastos com Pessoal'!$E$113:$E$122)*(J$1&lt;='Gastos com Pessoal'!$F$113:$F$122)*(IF('Gastos com Pessoal'!$L$113:$L$122&lt;=J$1,1,0))*INDIRECT(CONCATENATE("'Gastos com Pessoal'!",$BB27)))+SUM((J$1&gt;='Gastos com Pessoal'!$E$113:$E$122)*(J$1&lt;='Gastos com Pessoal'!$F$113:$F$122)*(IF('Gastos com Pessoal'!$Q$113:$Q$122&lt;=J$1,1,0))*INDIRECT(CONCATENATE("'Gastos com Pessoal'!",$BC27)))</f>
        <v>0</v>
      </c>
      <c r="K27" s="152">
        <f t="array" aca="1" ref="K27" ca="1">SUM((K$1&gt;='Gastos com Pessoal'!$E$113:$E$122)*(K$1&lt;='Gastos com Pessoal'!$F$113:$F$122)*INDIRECT(CONCATENATE("'Encargos e Benefícios'!",$AY27)))+SUM((K$1&gt;='Gastos com Pessoal'!$E$113:$E$122)*(K$1&lt;='Gastos com Pessoal'!$F$113:$F$122)*(IF('Gastos com Pessoal'!$G$113:$G$122&lt;=K$1,1,0))*INDIRECT(CONCATENATE("'Gastos com Pessoal'!",$BA27)))+SUM((K$1&gt;='Gastos com Pessoal'!$E$113:$E$122)*(K$1&lt;='Gastos com Pessoal'!$F$113:$F$122)*(IF('Gastos com Pessoal'!$L$113:$L$122&lt;=K$1,1,0))*INDIRECT(CONCATENATE("'Gastos com Pessoal'!",$BB27)))+SUM((K$1&gt;='Gastos com Pessoal'!$E$113:$E$122)*(K$1&lt;='Gastos com Pessoal'!$F$113:$F$122)*(IF('Gastos com Pessoal'!$Q$113:$Q$122&lt;=K$1,1,0))*INDIRECT(CONCATENATE("'Gastos com Pessoal'!",$BC27)))</f>
        <v>0</v>
      </c>
      <c r="L27" s="152">
        <f t="array" aca="1" ref="L27" ca="1">SUM((L$1&gt;='Gastos com Pessoal'!$E$113:$E$122)*(L$1&lt;='Gastos com Pessoal'!$F$113:$F$122)*INDIRECT(CONCATENATE("'Encargos e Benefícios'!",$AY27)))+SUM((L$1&gt;='Gastos com Pessoal'!$E$113:$E$122)*(L$1&lt;='Gastos com Pessoal'!$F$113:$F$122)*(IF('Gastos com Pessoal'!$G$113:$G$122&lt;=L$1,1,0))*INDIRECT(CONCATENATE("'Gastos com Pessoal'!",$BA27)))+SUM((L$1&gt;='Gastos com Pessoal'!$E$113:$E$122)*(L$1&lt;='Gastos com Pessoal'!$F$113:$F$122)*(IF('Gastos com Pessoal'!$L$113:$L$122&lt;=L$1,1,0))*INDIRECT(CONCATENATE("'Gastos com Pessoal'!",$BB27)))+SUM((L$1&gt;='Gastos com Pessoal'!$E$113:$E$122)*(L$1&lt;='Gastos com Pessoal'!$F$113:$F$122)*(IF('Gastos com Pessoal'!$Q$113:$Q$122&lt;=L$1,1,0))*INDIRECT(CONCATENATE("'Gastos com Pessoal'!",$BC27)))</f>
        <v>0</v>
      </c>
      <c r="M27" s="152">
        <f t="array" aca="1" ref="M27" ca="1">SUM((M$1&gt;='Gastos com Pessoal'!$E$113:$E$122)*(M$1&lt;='Gastos com Pessoal'!$F$113:$F$122)*INDIRECT(CONCATENATE("'Encargos e Benefícios'!",$AY27)))+SUM((M$1&gt;='Gastos com Pessoal'!$E$113:$E$122)*(M$1&lt;='Gastos com Pessoal'!$F$113:$F$122)*(IF('Gastos com Pessoal'!$G$113:$G$122&lt;=M$1,1,0))*INDIRECT(CONCATENATE("'Gastos com Pessoal'!",$BA27)))+SUM((M$1&gt;='Gastos com Pessoal'!$E$113:$E$122)*(M$1&lt;='Gastos com Pessoal'!$F$113:$F$122)*(IF('Gastos com Pessoal'!$L$113:$L$122&lt;=M$1,1,0))*INDIRECT(CONCATENATE("'Gastos com Pessoal'!",$BB27)))+SUM((M$1&gt;='Gastos com Pessoal'!$E$113:$E$122)*(M$1&lt;='Gastos com Pessoal'!$F$113:$F$122)*(IF('Gastos com Pessoal'!$Q$113:$Q$122&lt;=M$1,1,0))*INDIRECT(CONCATENATE("'Gastos com Pessoal'!",$BC27)))</f>
        <v>0</v>
      </c>
      <c r="N27" s="152">
        <f t="array" aca="1" ref="N27" ca="1">SUM((N$1&gt;='Gastos com Pessoal'!$E$113:$E$122)*(N$1&lt;='Gastos com Pessoal'!$F$113:$F$122)*INDIRECT(CONCATENATE("'Encargos e Benefícios'!",$AY27)))+SUM((N$1&gt;='Gastos com Pessoal'!$E$113:$E$122)*(N$1&lt;='Gastos com Pessoal'!$F$113:$F$122)*(IF('Gastos com Pessoal'!$G$113:$G$122&lt;=N$1,1,0))*INDIRECT(CONCATENATE("'Gastos com Pessoal'!",$BA27)))+SUM((N$1&gt;='Gastos com Pessoal'!$E$113:$E$122)*(N$1&lt;='Gastos com Pessoal'!$F$113:$F$122)*(IF('Gastos com Pessoal'!$L$113:$L$122&lt;=N$1,1,0))*INDIRECT(CONCATENATE("'Gastos com Pessoal'!",$BB27)))+SUM((N$1&gt;='Gastos com Pessoal'!$E$113:$E$122)*(N$1&lt;='Gastos com Pessoal'!$F$113:$F$122)*(IF('Gastos com Pessoal'!$Q$113:$Q$122&lt;=N$1,1,0))*INDIRECT(CONCATENATE("'Gastos com Pessoal'!",$BC27)))</f>
        <v>0</v>
      </c>
      <c r="O27" s="152">
        <f t="array" aca="1" ref="O27" ca="1">SUM((O$1&gt;='Gastos com Pessoal'!$E$113:$E$122)*(O$1&lt;='Gastos com Pessoal'!$F$113:$F$122)*INDIRECT(CONCATENATE("'Encargos e Benefícios'!",$AY27)))+SUM((O$1&gt;='Gastos com Pessoal'!$E$113:$E$122)*(O$1&lt;='Gastos com Pessoal'!$F$113:$F$122)*(IF('Gastos com Pessoal'!$G$113:$G$122&lt;=O$1,1,0))*INDIRECT(CONCATENATE("'Gastos com Pessoal'!",$BA27)))+SUM((O$1&gt;='Gastos com Pessoal'!$E$113:$E$122)*(O$1&lt;='Gastos com Pessoal'!$F$113:$F$122)*(IF('Gastos com Pessoal'!$L$113:$L$122&lt;=O$1,1,0))*INDIRECT(CONCATENATE("'Gastos com Pessoal'!",$BB27)))+SUM((O$1&gt;='Gastos com Pessoal'!$E$113:$E$122)*(O$1&lt;='Gastos com Pessoal'!$F$113:$F$122)*(IF('Gastos com Pessoal'!$Q$113:$Q$122&lt;=O$1,1,0))*INDIRECT(CONCATENATE("'Gastos com Pessoal'!",$BC27)))</f>
        <v>0</v>
      </c>
      <c r="P27" s="152">
        <f t="array" aca="1" ref="P27" ca="1">SUM((P$1&gt;='Gastos com Pessoal'!$E$113:$E$122)*(P$1&lt;='Gastos com Pessoal'!$F$113:$F$122)*INDIRECT(CONCATENATE("'Encargos e Benefícios'!",$AY27)))+SUM((P$1&gt;='Gastos com Pessoal'!$E$113:$E$122)*(P$1&lt;='Gastos com Pessoal'!$F$113:$F$122)*(IF('Gastos com Pessoal'!$G$113:$G$122&lt;=P$1,1,0))*INDIRECT(CONCATENATE("'Gastos com Pessoal'!",$BA27)))+SUM((P$1&gt;='Gastos com Pessoal'!$E$113:$E$122)*(P$1&lt;='Gastos com Pessoal'!$F$113:$F$122)*(IF('Gastos com Pessoal'!$L$113:$L$122&lt;=P$1,1,0))*INDIRECT(CONCATENATE("'Gastos com Pessoal'!",$BB27)))+SUM((P$1&gt;='Gastos com Pessoal'!$E$113:$E$122)*(P$1&lt;='Gastos com Pessoal'!$F$113:$F$122)*(IF('Gastos com Pessoal'!$Q$113:$Q$122&lt;=P$1,1,0))*INDIRECT(CONCATENATE("'Gastos com Pessoal'!",$BC27)))</f>
        <v>0</v>
      </c>
      <c r="Q27" s="152">
        <f t="array" aca="1" ref="Q27" ca="1">SUM((Q$1&gt;='Gastos com Pessoal'!$E$113:$E$122)*(Q$1&lt;='Gastos com Pessoal'!$F$113:$F$122)*INDIRECT(CONCATENATE("'Encargos e Benefícios'!",$AY27)))+SUM((Q$1&gt;='Gastos com Pessoal'!$E$113:$E$122)*(Q$1&lt;='Gastos com Pessoal'!$F$113:$F$122)*(IF('Gastos com Pessoal'!$G$113:$G$122&lt;=Q$1,1,0))*INDIRECT(CONCATENATE("'Gastos com Pessoal'!",$BA27)))+SUM((Q$1&gt;='Gastos com Pessoal'!$E$113:$E$122)*(Q$1&lt;='Gastos com Pessoal'!$F$113:$F$122)*(IF('Gastos com Pessoal'!$L$113:$L$122&lt;=Q$1,1,0))*INDIRECT(CONCATENATE("'Gastos com Pessoal'!",$BB27)))+SUM((Q$1&gt;='Gastos com Pessoal'!$E$113:$E$122)*(Q$1&lt;='Gastos com Pessoal'!$F$113:$F$122)*(IF('Gastos com Pessoal'!$Q$113:$Q$122&lt;=Q$1,1,0))*INDIRECT(CONCATENATE("'Gastos com Pessoal'!",$BC27)))</f>
        <v>0</v>
      </c>
      <c r="R27" s="152">
        <f t="array" aca="1" ref="R27" ca="1">SUM((R$1&gt;='Gastos com Pessoal'!$E$113:$E$122)*(R$1&lt;='Gastos com Pessoal'!$F$113:$F$122)*INDIRECT(CONCATENATE("'Encargos e Benefícios'!",$AY27)))+SUM((R$1&gt;='Gastos com Pessoal'!$E$113:$E$122)*(R$1&lt;='Gastos com Pessoal'!$F$113:$F$122)*(IF('Gastos com Pessoal'!$G$113:$G$122&lt;=R$1,1,0))*INDIRECT(CONCATENATE("'Gastos com Pessoal'!",$BA27)))+SUM((R$1&gt;='Gastos com Pessoal'!$E$113:$E$122)*(R$1&lt;='Gastos com Pessoal'!$F$113:$F$122)*(IF('Gastos com Pessoal'!$L$113:$L$122&lt;=R$1,1,0))*INDIRECT(CONCATENATE("'Gastos com Pessoal'!",$BB27)))+SUM((R$1&gt;='Gastos com Pessoal'!$E$113:$E$122)*(R$1&lt;='Gastos com Pessoal'!$F$113:$F$122)*(IF('Gastos com Pessoal'!$Q$113:$Q$122&lt;=R$1,1,0))*INDIRECT(CONCATENATE("'Gastos com Pessoal'!",$BC27)))</f>
        <v>0</v>
      </c>
      <c r="S27" s="152">
        <f t="array" aca="1" ref="S27" ca="1">SUM((S$1&gt;='Gastos com Pessoal'!$E$113:$E$122)*(S$1&lt;='Gastos com Pessoal'!$F$113:$F$122)*INDIRECT(CONCATENATE("'Encargos e Benefícios'!",$AY27)))+SUM((S$1&gt;='Gastos com Pessoal'!$E$113:$E$122)*(S$1&lt;='Gastos com Pessoal'!$F$113:$F$122)*(IF('Gastos com Pessoal'!$G$113:$G$122&lt;=S$1,1,0))*INDIRECT(CONCATENATE("'Gastos com Pessoal'!",$BA27)))+SUM((S$1&gt;='Gastos com Pessoal'!$E$113:$E$122)*(S$1&lt;='Gastos com Pessoal'!$F$113:$F$122)*(IF('Gastos com Pessoal'!$L$113:$L$122&lt;=S$1,1,0))*INDIRECT(CONCATENATE("'Gastos com Pessoal'!",$BB27)))+SUM((S$1&gt;='Gastos com Pessoal'!$E$113:$E$122)*(S$1&lt;='Gastos com Pessoal'!$F$113:$F$122)*(IF('Gastos com Pessoal'!$Q$113:$Q$122&lt;=S$1,1,0))*INDIRECT(CONCATENATE("'Gastos com Pessoal'!",$BC27)))</f>
        <v>0</v>
      </c>
      <c r="T27" s="152">
        <f t="array" aca="1" ref="T27" ca="1">SUM((T$1&gt;='Gastos com Pessoal'!$E$113:$E$122)*(T$1&lt;='Gastos com Pessoal'!$F$113:$F$122)*INDIRECT(CONCATENATE("'Encargos e Benefícios'!",$AY27)))+SUM((T$1&gt;='Gastos com Pessoal'!$E$113:$E$122)*(T$1&lt;='Gastos com Pessoal'!$F$113:$F$122)*(IF('Gastos com Pessoal'!$G$113:$G$122&lt;=T$1,1,0))*INDIRECT(CONCATENATE("'Gastos com Pessoal'!",$BA27)))+SUM((T$1&gt;='Gastos com Pessoal'!$E$113:$E$122)*(T$1&lt;='Gastos com Pessoal'!$F$113:$F$122)*(IF('Gastos com Pessoal'!$L$113:$L$122&lt;=T$1,1,0))*INDIRECT(CONCATENATE("'Gastos com Pessoal'!",$BB27)))+SUM((T$1&gt;='Gastos com Pessoal'!$E$113:$E$122)*(T$1&lt;='Gastos com Pessoal'!$F$113:$F$122)*(IF('Gastos com Pessoal'!$Q$113:$Q$122&lt;=T$1,1,0))*INDIRECT(CONCATENATE("'Gastos com Pessoal'!",$BC27)))</f>
        <v>0</v>
      </c>
      <c r="U27" s="152">
        <f t="array" aca="1" ref="U27" ca="1">SUM((U$1&gt;='Gastos com Pessoal'!$E$113:$E$122)*(U$1&lt;='Gastos com Pessoal'!$F$113:$F$122)*INDIRECT(CONCATENATE("'Encargos e Benefícios'!",$AY27)))+SUM((U$1&gt;='Gastos com Pessoal'!$E$113:$E$122)*(U$1&lt;='Gastos com Pessoal'!$F$113:$F$122)*(IF('Gastos com Pessoal'!$G$113:$G$122&lt;=U$1,1,0))*INDIRECT(CONCATENATE("'Gastos com Pessoal'!",$BA27)))+SUM((U$1&gt;='Gastos com Pessoal'!$E$113:$E$122)*(U$1&lt;='Gastos com Pessoal'!$F$113:$F$122)*(IF('Gastos com Pessoal'!$L$113:$L$122&lt;=U$1,1,0))*INDIRECT(CONCATENATE("'Gastos com Pessoal'!",$BB27)))+SUM((U$1&gt;='Gastos com Pessoal'!$E$113:$E$122)*(U$1&lt;='Gastos com Pessoal'!$F$113:$F$122)*(IF('Gastos com Pessoal'!$Q$113:$Q$122&lt;=U$1,1,0))*INDIRECT(CONCATENATE("'Gastos com Pessoal'!",$BC27)))</f>
        <v>0</v>
      </c>
      <c r="V27" s="152">
        <f t="array" aca="1" ref="V27" ca="1">SUM((V$1&gt;='Gastos com Pessoal'!$E$113:$E$122)*(V$1&lt;='Gastos com Pessoal'!$F$113:$F$122)*INDIRECT(CONCATENATE("'Encargos e Benefícios'!",$AY27)))+SUM((V$1&gt;='Gastos com Pessoal'!$E$113:$E$122)*(V$1&lt;='Gastos com Pessoal'!$F$113:$F$122)*(IF('Gastos com Pessoal'!$G$113:$G$122&lt;=V$1,1,0))*INDIRECT(CONCATENATE("'Gastos com Pessoal'!",$BA27)))+SUM((V$1&gt;='Gastos com Pessoal'!$E$113:$E$122)*(V$1&lt;='Gastos com Pessoal'!$F$113:$F$122)*(IF('Gastos com Pessoal'!$L$113:$L$122&lt;=V$1,1,0))*INDIRECT(CONCATENATE("'Gastos com Pessoal'!",$BB27)))+SUM((V$1&gt;='Gastos com Pessoal'!$E$113:$E$122)*(V$1&lt;='Gastos com Pessoal'!$F$113:$F$122)*(IF('Gastos com Pessoal'!$Q$113:$Q$122&lt;=V$1,1,0))*INDIRECT(CONCATENATE("'Gastos com Pessoal'!",$BC27)))</f>
        <v>0</v>
      </c>
      <c r="W27" s="152">
        <f t="array" aca="1" ref="W27" ca="1">SUM((W$1&gt;='Gastos com Pessoal'!$E$113:$E$122)*(W$1&lt;='Gastos com Pessoal'!$F$113:$F$122)*INDIRECT(CONCATENATE("'Encargos e Benefícios'!",$AY27)))+SUM((W$1&gt;='Gastos com Pessoal'!$E$113:$E$122)*(W$1&lt;='Gastos com Pessoal'!$F$113:$F$122)*(IF('Gastos com Pessoal'!$G$113:$G$122&lt;=W$1,1,0))*INDIRECT(CONCATENATE("'Gastos com Pessoal'!",$BA27)))+SUM((W$1&gt;='Gastos com Pessoal'!$E$113:$E$122)*(W$1&lt;='Gastos com Pessoal'!$F$113:$F$122)*(IF('Gastos com Pessoal'!$L$113:$L$122&lt;=W$1,1,0))*INDIRECT(CONCATENATE("'Gastos com Pessoal'!",$BB27)))+SUM((W$1&gt;='Gastos com Pessoal'!$E$113:$E$122)*(W$1&lt;='Gastos com Pessoal'!$F$113:$F$122)*(IF('Gastos com Pessoal'!$Q$113:$Q$122&lt;=W$1,1,0))*INDIRECT(CONCATENATE("'Gastos com Pessoal'!",$BC27)))</f>
        <v>0</v>
      </c>
      <c r="X27" s="152">
        <f t="array" aca="1" ref="X27" ca="1">SUM((X$1&gt;='Gastos com Pessoal'!$E$113:$E$122)*(X$1&lt;='Gastos com Pessoal'!$F$113:$F$122)*INDIRECT(CONCATENATE("'Encargos e Benefícios'!",$AY27)))+SUM((X$1&gt;='Gastos com Pessoal'!$E$113:$E$122)*(X$1&lt;='Gastos com Pessoal'!$F$113:$F$122)*(IF('Gastos com Pessoal'!$G$113:$G$122&lt;=X$1,1,0))*INDIRECT(CONCATENATE("'Gastos com Pessoal'!",$BA27)))+SUM((X$1&gt;='Gastos com Pessoal'!$E$113:$E$122)*(X$1&lt;='Gastos com Pessoal'!$F$113:$F$122)*(IF('Gastos com Pessoal'!$L$113:$L$122&lt;=X$1,1,0))*INDIRECT(CONCATENATE("'Gastos com Pessoal'!",$BB27)))+SUM((X$1&gt;='Gastos com Pessoal'!$E$113:$E$122)*(X$1&lt;='Gastos com Pessoal'!$F$113:$F$122)*(IF('Gastos com Pessoal'!$Q$113:$Q$122&lt;=X$1,1,0))*INDIRECT(CONCATENATE("'Gastos com Pessoal'!",$BC27)))</f>
        <v>0</v>
      </c>
      <c r="Y27" s="152">
        <f t="array" aca="1" ref="Y27" ca="1">SUM((Y$1&gt;='Gastos com Pessoal'!$E$113:$E$122)*(Y$1&lt;='Gastos com Pessoal'!$F$113:$F$122)*INDIRECT(CONCATENATE("'Encargos e Benefícios'!",$AY27)))+SUM((Y$1&gt;='Gastos com Pessoal'!$E$113:$E$122)*(Y$1&lt;='Gastos com Pessoal'!$F$113:$F$122)*(IF('Gastos com Pessoal'!$G$113:$G$122&lt;=Y$1,1,0))*INDIRECT(CONCATENATE("'Gastos com Pessoal'!",$BA27)))+SUM((Y$1&gt;='Gastos com Pessoal'!$E$113:$E$122)*(Y$1&lt;='Gastos com Pessoal'!$F$113:$F$122)*(IF('Gastos com Pessoal'!$L$113:$L$122&lt;=Y$1,1,0))*INDIRECT(CONCATENATE("'Gastos com Pessoal'!",$BB27)))+SUM((Y$1&gt;='Gastos com Pessoal'!$E$113:$E$122)*(Y$1&lt;='Gastos com Pessoal'!$F$113:$F$122)*(IF('Gastos com Pessoal'!$Q$113:$Q$122&lt;=Y$1,1,0))*INDIRECT(CONCATENATE("'Gastos com Pessoal'!",$BC27)))</f>
        <v>0</v>
      </c>
      <c r="Z27" s="152">
        <f t="array" aca="1" ref="Z27" ca="1">SUM((Z$1&gt;='Gastos com Pessoal'!$E$113:$E$122)*(Z$1&lt;='Gastos com Pessoal'!$F$113:$F$122)*INDIRECT(CONCATENATE("'Encargos e Benefícios'!",$AY27)))+SUM((Z$1&gt;='Gastos com Pessoal'!$E$113:$E$122)*(Z$1&lt;='Gastos com Pessoal'!$F$113:$F$122)*(IF('Gastos com Pessoal'!$G$113:$G$122&lt;=Z$1,1,0))*INDIRECT(CONCATENATE("'Gastos com Pessoal'!",$BA27)))+SUM((Z$1&gt;='Gastos com Pessoal'!$E$113:$E$122)*(Z$1&lt;='Gastos com Pessoal'!$F$113:$F$122)*(IF('Gastos com Pessoal'!$L$113:$L$122&lt;=Z$1,1,0))*INDIRECT(CONCATENATE("'Gastos com Pessoal'!",$BB27)))+SUM((Z$1&gt;='Gastos com Pessoal'!$E$113:$E$122)*(Z$1&lt;='Gastos com Pessoal'!$F$113:$F$122)*(IF('Gastos com Pessoal'!$Q$113:$Q$122&lt;=Z$1,1,0))*INDIRECT(CONCATENATE("'Gastos com Pessoal'!",$BC27)))</f>
        <v>0</v>
      </c>
      <c r="AA27" s="152">
        <f t="array" aca="1" ref="AA27" ca="1">SUM((AA$1&gt;='Gastos com Pessoal'!$E$113:$E$122)*(AA$1&lt;='Gastos com Pessoal'!$F$113:$F$122)*INDIRECT(CONCATENATE("'Encargos e Benefícios'!",$AY27)))+SUM((AA$1&gt;='Gastos com Pessoal'!$E$113:$E$122)*(AA$1&lt;='Gastos com Pessoal'!$F$113:$F$122)*(IF('Gastos com Pessoal'!$G$113:$G$122&lt;=AA$1,1,0))*INDIRECT(CONCATENATE("'Gastos com Pessoal'!",$BA27)))+SUM((AA$1&gt;='Gastos com Pessoal'!$E$113:$E$122)*(AA$1&lt;='Gastos com Pessoal'!$F$113:$F$122)*(IF('Gastos com Pessoal'!$L$113:$L$122&lt;=AA$1,1,0))*INDIRECT(CONCATENATE("'Gastos com Pessoal'!",$BB27)))+SUM((AA$1&gt;='Gastos com Pessoal'!$E$113:$E$122)*(AA$1&lt;='Gastos com Pessoal'!$F$113:$F$122)*(IF('Gastos com Pessoal'!$Q$113:$Q$122&lt;=AA$1,1,0))*INDIRECT(CONCATENATE("'Gastos com Pessoal'!",$BC27)))</f>
        <v>0</v>
      </c>
      <c r="AB27" s="152">
        <f t="array" aca="1" ref="AB27" ca="1">SUM((AB$1&gt;='Gastos com Pessoal'!$E$113:$E$122)*(AB$1&lt;='Gastos com Pessoal'!$F$113:$F$122)*INDIRECT(CONCATENATE("'Encargos e Benefícios'!",$AY27)))+SUM((AB$1&gt;='Gastos com Pessoal'!$E$113:$E$122)*(AB$1&lt;='Gastos com Pessoal'!$F$113:$F$122)*(IF('Gastos com Pessoal'!$G$113:$G$122&lt;=AB$1,1,0))*INDIRECT(CONCATENATE("'Gastos com Pessoal'!",$BA27)))+SUM((AB$1&gt;='Gastos com Pessoal'!$E$113:$E$122)*(AB$1&lt;='Gastos com Pessoal'!$F$113:$F$122)*(IF('Gastos com Pessoal'!$L$113:$L$122&lt;=AB$1,1,0))*INDIRECT(CONCATENATE("'Gastos com Pessoal'!",$BB27)))+SUM((AB$1&gt;='Gastos com Pessoal'!$E$113:$E$122)*(AB$1&lt;='Gastos com Pessoal'!$F$113:$F$122)*(IF('Gastos com Pessoal'!$Q$113:$Q$122&lt;=AB$1,1,0))*INDIRECT(CONCATENATE("'Gastos com Pessoal'!",$BC27)))</f>
        <v>0</v>
      </c>
      <c r="AC27" s="152">
        <f t="array" aca="1" ref="AC27" ca="1">SUM((AC$1&gt;='Gastos com Pessoal'!$E$113:$E$122)*(AC$1&lt;='Gastos com Pessoal'!$F$113:$F$122)*INDIRECT(CONCATENATE("'Encargos e Benefícios'!",$AY27)))+SUM((AC$1&gt;='Gastos com Pessoal'!$E$113:$E$122)*(AC$1&lt;='Gastos com Pessoal'!$F$113:$F$122)*(IF('Gastos com Pessoal'!$G$113:$G$122&lt;=AC$1,1,0))*INDIRECT(CONCATENATE("'Gastos com Pessoal'!",$BA27)))+SUM((AC$1&gt;='Gastos com Pessoal'!$E$113:$E$122)*(AC$1&lt;='Gastos com Pessoal'!$F$113:$F$122)*(IF('Gastos com Pessoal'!$L$113:$L$122&lt;=AC$1,1,0))*INDIRECT(CONCATENATE("'Gastos com Pessoal'!",$BB27)))+SUM((AC$1&gt;='Gastos com Pessoal'!$E$113:$E$122)*(AC$1&lt;='Gastos com Pessoal'!$F$113:$F$122)*(IF('Gastos com Pessoal'!$Q$113:$Q$122&lt;=AC$1,1,0))*INDIRECT(CONCATENATE("'Gastos com Pessoal'!",$BC27)))</f>
        <v>0</v>
      </c>
      <c r="AD27" s="152">
        <f t="array" aca="1" ref="AD27" ca="1">SUM((AD$1&gt;='Gastos com Pessoal'!$E$113:$E$122)*(AD$1&lt;='Gastos com Pessoal'!$F$113:$F$122)*INDIRECT(CONCATENATE("'Encargos e Benefícios'!",$AY27)))+SUM((AD$1&gt;='Gastos com Pessoal'!$E$113:$E$122)*(AD$1&lt;='Gastos com Pessoal'!$F$113:$F$122)*(IF('Gastos com Pessoal'!$G$113:$G$122&lt;=AD$1,1,0))*INDIRECT(CONCATENATE("'Gastos com Pessoal'!",$BA27)))+SUM((AD$1&gt;='Gastos com Pessoal'!$E$113:$E$122)*(AD$1&lt;='Gastos com Pessoal'!$F$113:$F$122)*(IF('Gastos com Pessoal'!$L$113:$L$122&lt;=AD$1,1,0))*INDIRECT(CONCATENATE("'Gastos com Pessoal'!",$BB27)))+SUM((AD$1&gt;='Gastos com Pessoal'!$E$113:$E$122)*(AD$1&lt;='Gastos com Pessoal'!$F$113:$F$122)*(IF('Gastos com Pessoal'!$Q$113:$Q$122&lt;=AD$1,1,0))*INDIRECT(CONCATENATE("'Gastos com Pessoal'!",$BC27)))</f>
        <v>0</v>
      </c>
      <c r="AE27" s="152">
        <f t="array" aca="1" ref="AE27" ca="1">SUM((AE$1&gt;='Gastos com Pessoal'!$E$113:$E$122)*(AE$1&lt;='Gastos com Pessoal'!$F$113:$F$122)*INDIRECT(CONCATENATE("'Encargos e Benefícios'!",$AY27)))+SUM((AE$1&gt;='Gastos com Pessoal'!$E$113:$E$122)*(AE$1&lt;='Gastos com Pessoal'!$F$113:$F$122)*(IF('Gastos com Pessoal'!$G$113:$G$122&lt;=AE$1,1,0))*INDIRECT(CONCATENATE("'Gastos com Pessoal'!",$BA27)))+SUM((AE$1&gt;='Gastos com Pessoal'!$E$113:$E$122)*(AE$1&lt;='Gastos com Pessoal'!$F$113:$F$122)*(IF('Gastos com Pessoal'!$L$113:$L$122&lt;=AE$1,1,0))*INDIRECT(CONCATENATE("'Gastos com Pessoal'!",$BB27)))+SUM((AE$1&gt;='Gastos com Pessoal'!$E$113:$E$122)*(AE$1&lt;='Gastos com Pessoal'!$F$113:$F$122)*(IF('Gastos com Pessoal'!$Q$113:$Q$122&lt;=AE$1,1,0))*INDIRECT(CONCATENATE("'Gastos com Pessoal'!",$BC27)))</f>
        <v>0</v>
      </c>
      <c r="AF27" s="152">
        <f t="array" aca="1" ref="AF27" ca="1">SUM((AF$1&gt;='Gastos com Pessoal'!$E$113:$E$122)*(AF$1&lt;='Gastos com Pessoal'!$F$113:$F$122)*INDIRECT(CONCATENATE("'Encargos e Benefícios'!",$AY27)))+SUM((AF$1&gt;='Gastos com Pessoal'!$E$113:$E$122)*(AF$1&lt;='Gastos com Pessoal'!$F$113:$F$122)*(IF('Gastos com Pessoal'!$G$113:$G$122&lt;=AF$1,1,0))*INDIRECT(CONCATENATE("'Gastos com Pessoal'!",$BA27)))+SUM((AF$1&gt;='Gastos com Pessoal'!$E$113:$E$122)*(AF$1&lt;='Gastos com Pessoal'!$F$113:$F$122)*(IF('Gastos com Pessoal'!$L$113:$L$122&lt;=AF$1,1,0))*INDIRECT(CONCATENATE("'Gastos com Pessoal'!",$BB27)))+SUM((AF$1&gt;='Gastos com Pessoal'!$E$113:$E$122)*(AF$1&lt;='Gastos com Pessoal'!$F$113:$F$122)*(IF('Gastos com Pessoal'!$Q$113:$Q$122&lt;=AF$1,1,0))*INDIRECT(CONCATENATE("'Gastos com Pessoal'!",$BC27)))</f>
        <v>0</v>
      </c>
      <c r="AG27" s="152">
        <f t="array" aca="1" ref="AG27" ca="1">SUM((AG$1&gt;='Gastos com Pessoal'!$E$113:$E$122)*(AG$1&lt;='Gastos com Pessoal'!$F$113:$F$122)*INDIRECT(CONCATENATE("'Encargos e Benefícios'!",$AY27)))+SUM((AG$1&gt;='Gastos com Pessoal'!$E$113:$E$122)*(AG$1&lt;='Gastos com Pessoal'!$F$113:$F$122)*(IF('Gastos com Pessoal'!$G$113:$G$122&lt;=AG$1,1,0))*INDIRECT(CONCATENATE("'Gastos com Pessoal'!",$BA27)))+SUM((AG$1&gt;='Gastos com Pessoal'!$E$113:$E$122)*(AG$1&lt;='Gastos com Pessoal'!$F$113:$F$122)*(IF('Gastos com Pessoal'!$L$113:$L$122&lt;=AG$1,1,0))*INDIRECT(CONCATENATE("'Gastos com Pessoal'!",$BB27)))+SUM((AG$1&gt;='Gastos com Pessoal'!$E$113:$E$122)*(AG$1&lt;='Gastos com Pessoal'!$F$113:$F$122)*(IF('Gastos com Pessoal'!$Q$113:$Q$122&lt;=AG$1,1,0))*INDIRECT(CONCATENATE("'Gastos com Pessoal'!",$BC27)))</f>
        <v>0</v>
      </c>
      <c r="AH27" s="152">
        <f t="array" aca="1" ref="AH27" ca="1">SUM((AH$1&gt;='Gastos com Pessoal'!$E$113:$E$122)*(AH$1&lt;='Gastos com Pessoal'!$F$113:$F$122)*INDIRECT(CONCATENATE("'Encargos e Benefícios'!",$AY27)))+SUM((AH$1&gt;='Gastos com Pessoal'!$E$113:$E$122)*(AH$1&lt;='Gastos com Pessoal'!$F$113:$F$122)*(IF('Gastos com Pessoal'!$G$113:$G$122&lt;=AH$1,1,0))*INDIRECT(CONCATENATE("'Gastos com Pessoal'!",$BA27)))+SUM((AH$1&gt;='Gastos com Pessoal'!$E$113:$E$122)*(AH$1&lt;='Gastos com Pessoal'!$F$113:$F$122)*(IF('Gastos com Pessoal'!$L$113:$L$122&lt;=AH$1,1,0))*INDIRECT(CONCATENATE("'Gastos com Pessoal'!",$BB27)))+SUM((AH$1&gt;='Gastos com Pessoal'!$E$113:$E$122)*(AH$1&lt;='Gastos com Pessoal'!$F$113:$F$122)*(IF('Gastos com Pessoal'!$Q$113:$Q$122&lt;=AH$1,1,0))*INDIRECT(CONCATENATE("'Gastos com Pessoal'!",$BC27)))</f>
        <v>0</v>
      </c>
      <c r="AI27" s="152">
        <f t="array" aca="1" ref="AI27" ca="1">SUM((AI$1&gt;='Gastos com Pessoal'!$E$113:$E$122)*(AI$1&lt;='Gastos com Pessoal'!$F$113:$F$122)*INDIRECT(CONCATENATE("'Encargos e Benefícios'!",$AY27)))+SUM((AI$1&gt;='Gastos com Pessoal'!$E$113:$E$122)*(AI$1&lt;='Gastos com Pessoal'!$F$113:$F$122)*(IF('Gastos com Pessoal'!$G$113:$G$122&lt;=AI$1,1,0))*INDIRECT(CONCATENATE("'Gastos com Pessoal'!",$BA27)))+SUM((AI$1&gt;='Gastos com Pessoal'!$E$113:$E$122)*(AI$1&lt;='Gastos com Pessoal'!$F$113:$F$122)*(IF('Gastos com Pessoal'!$L$113:$L$122&lt;=AI$1,1,0))*INDIRECT(CONCATENATE("'Gastos com Pessoal'!",$BB27)))+SUM((AI$1&gt;='Gastos com Pessoal'!$E$113:$E$122)*(AI$1&lt;='Gastos com Pessoal'!$F$113:$F$122)*(IF('Gastos com Pessoal'!$Q$113:$Q$122&lt;=AI$1,1,0))*INDIRECT(CONCATENATE("'Gastos com Pessoal'!",$BC27)))</f>
        <v>0</v>
      </c>
      <c r="AJ27" s="152">
        <f t="array" aca="1" ref="AJ27" ca="1">SUM((AJ$1&gt;='Gastos com Pessoal'!$E$113:$E$122)*(AJ$1&lt;='Gastos com Pessoal'!$F$113:$F$122)*INDIRECT(CONCATENATE("'Encargos e Benefícios'!",$AY27)))+SUM((AJ$1&gt;='Gastos com Pessoal'!$E$113:$E$122)*(AJ$1&lt;='Gastos com Pessoal'!$F$113:$F$122)*(IF('Gastos com Pessoal'!$G$113:$G$122&lt;=AJ$1,1,0))*INDIRECT(CONCATENATE("'Gastos com Pessoal'!",$BA27)))+SUM((AJ$1&gt;='Gastos com Pessoal'!$E$113:$E$122)*(AJ$1&lt;='Gastos com Pessoal'!$F$113:$F$122)*(IF('Gastos com Pessoal'!$L$113:$L$122&lt;=AJ$1,1,0))*INDIRECT(CONCATENATE("'Gastos com Pessoal'!",$BB27)))+SUM((AJ$1&gt;='Gastos com Pessoal'!$E$113:$E$122)*(AJ$1&lt;='Gastos com Pessoal'!$F$113:$F$122)*(IF('Gastos com Pessoal'!$Q$113:$Q$122&lt;=AJ$1,1,0))*INDIRECT(CONCATENATE("'Gastos com Pessoal'!",$BC27)))</f>
        <v>0</v>
      </c>
      <c r="AK27" s="152">
        <f t="array" aca="1" ref="AK27" ca="1">SUM((AK$1&gt;='Gastos com Pessoal'!$E$113:$E$122)*(AK$1&lt;='Gastos com Pessoal'!$F$113:$F$122)*INDIRECT(CONCATENATE("'Encargos e Benefícios'!",$AY27)))+SUM((AK$1&gt;='Gastos com Pessoal'!$E$113:$E$122)*(AK$1&lt;='Gastos com Pessoal'!$F$113:$F$122)*(IF('Gastos com Pessoal'!$G$113:$G$122&lt;=AK$1,1,0))*INDIRECT(CONCATENATE("'Gastos com Pessoal'!",$BA27)))+SUM((AK$1&gt;='Gastos com Pessoal'!$E$113:$E$122)*(AK$1&lt;='Gastos com Pessoal'!$F$113:$F$122)*(IF('Gastos com Pessoal'!$L$113:$L$122&lt;=AK$1,1,0))*INDIRECT(CONCATENATE("'Gastos com Pessoal'!",$BB27)))+SUM((AK$1&gt;='Gastos com Pessoal'!$E$113:$E$122)*(AK$1&lt;='Gastos com Pessoal'!$F$113:$F$122)*(IF('Gastos com Pessoal'!$Q$113:$Q$122&lt;=AK$1,1,0))*INDIRECT(CONCATENATE("'Gastos com Pessoal'!",$BC27)))</f>
        <v>0</v>
      </c>
      <c r="AL27" s="152">
        <f t="array" aca="1" ref="AL27" ca="1">SUM((AL$1&gt;='Gastos com Pessoal'!$E$113:$E$122)*(AL$1&lt;='Gastos com Pessoal'!$F$113:$F$122)*INDIRECT(CONCATENATE("'Encargos e Benefícios'!",$AY27)))+SUM((AL$1&gt;='Gastos com Pessoal'!$E$113:$E$122)*(AL$1&lt;='Gastos com Pessoal'!$F$113:$F$122)*(IF('Gastos com Pessoal'!$G$113:$G$122&lt;=AL$1,1,0))*INDIRECT(CONCATENATE("'Gastos com Pessoal'!",$BA27)))+SUM((AL$1&gt;='Gastos com Pessoal'!$E$113:$E$122)*(AL$1&lt;='Gastos com Pessoal'!$F$113:$F$122)*(IF('Gastos com Pessoal'!$L$113:$L$122&lt;=AL$1,1,0))*INDIRECT(CONCATENATE("'Gastos com Pessoal'!",$BB27)))+SUM((AL$1&gt;='Gastos com Pessoal'!$E$113:$E$122)*(AL$1&lt;='Gastos com Pessoal'!$F$113:$F$122)*(IF('Gastos com Pessoal'!$Q$113:$Q$122&lt;=AL$1,1,0))*INDIRECT(CONCATENATE("'Gastos com Pessoal'!",$BC27)))</f>
        <v>0</v>
      </c>
      <c r="AM27" s="147">
        <f ca="1">SUM(C27:AL27)</f>
        <v>3080</v>
      </c>
      <c r="AN27" s="159">
        <f ca="1">IF($AM$139=0,0,AM27/$AM$139)</f>
        <v>3.2674290060729153E-4</v>
      </c>
      <c r="AW27" s="280" t="s">
        <v>374</v>
      </c>
      <c r="AX27" s="281"/>
      <c r="AY27" s="281" t="s">
        <v>334</v>
      </c>
      <c r="AZ27" s="280"/>
      <c r="BA27" s="280" t="str">
        <f ca="1">IF(ISNA('Gastos com Pessoal'!AV9),"$ZZ$113:$ZZ$122",'Gastos com Pessoal'!AV9)</f>
        <v>$I$113:$I$122</v>
      </c>
      <c r="BB27" s="280" t="str">
        <f ca="1">IF(ISNA('Gastos com Pessoal'!AZ9),"$ZZ$113:$ZZ$122",'Gastos com Pessoal'!AZ9)</f>
        <v>$N$113:$N$122</v>
      </c>
      <c r="BC27" s="280" t="str">
        <f ca="1">IF(ISNA('Gastos com Pessoal'!BD9),"$ZZ$113:$ZZ$122",'Gastos com Pessoal'!BD9)</f>
        <v>$ZZ$113:$ZZ$122</v>
      </c>
    </row>
    <row r="28" spans="1:55" s="101" customFormat="1" ht="23.25" customHeight="1">
      <c r="A28" s="77"/>
      <c r="B28" s="78" t="s">
        <v>101</v>
      </c>
      <c r="C28" s="79">
        <f ca="1">SUBTOTAL(109,C26:C27)</f>
        <v>1376</v>
      </c>
      <c r="D28" s="79">
        <f t="shared" ref="D28:AL28" ca="1" si="10">SUBTOTAL(109,D26:D27)</f>
        <v>1376</v>
      </c>
      <c r="E28" s="79">
        <f t="shared" ca="1" si="10"/>
        <v>1376</v>
      </c>
      <c r="F28" s="79">
        <f t="shared" ca="1" si="10"/>
        <v>1376</v>
      </c>
      <c r="G28" s="79">
        <f t="shared" ca="1" si="10"/>
        <v>1376</v>
      </c>
      <c r="H28" s="79">
        <f t="shared" ca="1" si="10"/>
        <v>1376</v>
      </c>
      <c r="I28" s="79">
        <f t="shared" ca="1" si="10"/>
        <v>1376</v>
      </c>
      <c r="J28" s="79">
        <f t="shared" ca="1" si="10"/>
        <v>0</v>
      </c>
      <c r="K28" s="79">
        <f t="shared" ca="1" si="10"/>
        <v>0</v>
      </c>
      <c r="L28" s="79">
        <f t="shared" ca="1" si="10"/>
        <v>0</v>
      </c>
      <c r="M28" s="79">
        <f t="shared" ca="1" si="10"/>
        <v>0</v>
      </c>
      <c r="N28" s="79">
        <f t="shared" ca="1" si="10"/>
        <v>0</v>
      </c>
      <c r="O28" s="79">
        <f t="shared" ca="1" si="10"/>
        <v>0</v>
      </c>
      <c r="P28" s="79">
        <f t="shared" ca="1" si="10"/>
        <v>0</v>
      </c>
      <c r="Q28" s="79">
        <f t="shared" ca="1" si="10"/>
        <v>0</v>
      </c>
      <c r="R28" s="79">
        <f t="shared" ca="1" si="10"/>
        <v>0</v>
      </c>
      <c r="S28" s="79">
        <f t="shared" ca="1" si="10"/>
        <v>0</v>
      </c>
      <c r="T28" s="79">
        <f t="shared" ca="1" si="10"/>
        <v>0</v>
      </c>
      <c r="U28" s="79">
        <f t="shared" ca="1" si="10"/>
        <v>0</v>
      </c>
      <c r="V28" s="79">
        <f t="shared" ca="1" si="10"/>
        <v>0</v>
      </c>
      <c r="W28" s="79">
        <f t="shared" ca="1" si="10"/>
        <v>0</v>
      </c>
      <c r="X28" s="79">
        <f t="shared" ca="1" si="10"/>
        <v>0</v>
      </c>
      <c r="Y28" s="79">
        <f t="shared" ca="1" si="10"/>
        <v>0</v>
      </c>
      <c r="Z28" s="79">
        <f t="shared" ca="1" si="10"/>
        <v>0</v>
      </c>
      <c r="AA28" s="79">
        <f t="shared" ca="1" si="10"/>
        <v>0</v>
      </c>
      <c r="AB28" s="79">
        <f t="shared" ca="1" si="10"/>
        <v>0</v>
      </c>
      <c r="AC28" s="79">
        <f t="shared" ca="1" si="10"/>
        <v>0</v>
      </c>
      <c r="AD28" s="79">
        <f t="shared" ca="1" si="10"/>
        <v>0</v>
      </c>
      <c r="AE28" s="79">
        <f t="shared" ca="1" si="10"/>
        <v>0</v>
      </c>
      <c r="AF28" s="79">
        <f t="shared" ca="1" si="10"/>
        <v>0</v>
      </c>
      <c r="AG28" s="79">
        <f t="shared" ca="1" si="10"/>
        <v>0</v>
      </c>
      <c r="AH28" s="79">
        <f t="shared" ca="1" si="10"/>
        <v>0</v>
      </c>
      <c r="AI28" s="79">
        <f t="shared" ca="1" si="10"/>
        <v>0</v>
      </c>
      <c r="AJ28" s="79">
        <f t="shared" ca="1" si="10"/>
        <v>0</v>
      </c>
      <c r="AK28" s="79">
        <f t="shared" ca="1" si="10"/>
        <v>0</v>
      </c>
      <c r="AL28" s="79">
        <f t="shared" ca="1" si="10"/>
        <v>0</v>
      </c>
      <c r="AM28" s="79">
        <f ca="1">SUBTOTAL(109,AM26:AM26)</f>
        <v>6552</v>
      </c>
      <c r="AN28" s="130">
        <f ca="1">IF($AM$139=0,0,AM28/$AM$139)</f>
        <v>6.9507126129187465E-4</v>
      </c>
      <c r="AW28" s="280"/>
      <c r="AX28" s="281"/>
      <c r="AY28" s="281"/>
      <c r="AZ28" s="280"/>
      <c r="BA28" s="280"/>
      <c r="BB28" s="280"/>
      <c r="BC28" s="280"/>
    </row>
    <row r="29" spans="1:55" s="101" customFormat="1" ht="23.25" customHeight="1">
      <c r="A29" s="75" t="s">
        <v>7</v>
      </c>
      <c r="B29" s="90" t="s">
        <v>30</v>
      </c>
      <c r="C29" s="249"/>
      <c r="D29" s="249"/>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131"/>
      <c r="AW29" s="280"/>
      <c r="AX29" s="281" t="s">
        <v>340</v>
      </c>
      <c r="AY29" s="281"/>
      <c r="AZ29" s="280"/>
      <c r="BA29" s="280"/>
      <c r="BB29" s="280"/>
      <c r="BC29" s="280"/>
    </row>
    <row r="30" spans="1:55" s="101" customFormat="1" ht="23.25" customHeight="1">
      <c r="A30" s="31" t="s">
        <v>99</v>
      </c>
      <c r="B30" s="13" t="s">
        <v>282</v>
      </c>
      <c r="C30" s="152">
        <f t="array" aca="1" ref="C30" ca="1">SUM((C$1&gt;='Gastos com Pessoal'!$E$7:$E$106)*(C$1&lt;='Gastos com Pessoal'!$F$7:$F$106)*INDIRECT(CONCATENATE("'Encargos e Benefícios'!",$AX30))*(IF('Gastos com Pessoal'!$G$7:$G$106&lt;=C$1,('Gastos com Pessoal'!$H$7:$H$106)+1,1))*(IF('Gastos com Pessoal'!$L$7:$L$106&lt;=C$1,('Gastos com Pessoal'!$M$7:$M$106)+1,1))*(IF('Gastos com Pessoal'!$Q$7:$Q$106&lt;=C$1,('Gastos com Pessoal'!$R$7:$R$106)+1,1)))</f>
        <v>31463.384582361112</v>
      </c>
      <c r="D30" s="152">
        <f t="array" aca="1" ref="D30" ca="1">SUM((D$1&gt;='Gastos com Pessoal'!$E$7:$E$106)*(D$1&lt;='Gastos com Pessoal'!$F$7:$F$106)*INDIRECT(CONCATENATE("'Encargos e Benefícios'!",$AX30))*(IF('Gastos com Pessoal'!$G$7:$G$106&lt;=D$1,('Gastos com Pessoal'!$H$7:$H$106)+1,1))*(IF('Gastos com Pessoal'!$L$7:$L$106&lt;=D$1,('Gastos com Pessoal'!$M$7:$M$106)+1,1))*(IF('Gastos com Pessoal'!$Q$7:$Q$106&lt;=D$1,('Gastos com Pessoal'!$R$7:$R$106)+1,1)))</f>
        <v>37870.701378888887</v>
      </c>
      <c r="E30" s="152">
        <f t="array" aca="1" ref="E30" ca="1">SUM((E$1&gt;='Gastos com Pessoal'!$E$7:$E$106)*(E$1&lt;='Gastos com Pessoal'!$F$7:$F$106)*INDIRECT(CONCATENATE("'Encargos e Benefícios'!",$AX30))*(IF('Gastos com Pessoal'!$G$7:$G$106&lt;=E$1,('Gastos com Pessoal'!$H$7:$H$106)+1,1))*(IF('Gastos com Pessoal'!$L$7:$L$106&lt;=E$1,('Gastos com Pessoal'!$M$7:$M$106)+1,1))*(IF('Gastos com Pessoal'!$Q$7:$Q$106&lt;=E$1,('Gastos com Pessoal'!$R$7:$R$106)+1,1)))</f>
        <v>37870.701378888887</v>
      </c>
      <c r="F30" s="152">
        <f t="array" aca="1" ref="F30" ca="1">SUM((F$1&gt;='Gastos com Pessoal'!$E$7:$E$106)*(F$1&lt;='Gastos com Pessoal'!$F$7:$F$106)*INDIRECT(CONCATENATE("'Encargos e Benefícios'!",$AX30))*(IF('Gastos com Pessoal'!$G$7:$G$106&lt;=F$1,('Gastos com Pessoal'!$H$7:$H$106)+1,1))*(IF('Gastos com Pessoal'!$L$7:$L$106&lt;=F$1,('Gastos com Pessoal'!$M$7:$M$106)+1,1))*(IF('Gastos com Pessoal'!$Q$7:$Q$106&lt;=F$1,('Gastos com Pessoal'!$R$7:$R$106)+1,1)))</f>
        <v>37870.701378888887</v>
      </c>
      <c r="G30" s="152">
        <f t="array" aca="1" ref="G30" ca="1">SUM((G$1&gt;='Gastos com Pessoal'!$E$7:$E$106)*(G$1&lt;='Gastos com Pessoal'!$F$7:$F$106)*INDIRECT(CONCATENATE("'Encargos e Benefícios'!",$AX30))*(IF('Gastos com Pessoal'!$G$7:$G$106&lt;=G$1,('Gastos com Pessoal'!$H$7:$H$106)+1,1))*(IF('Gastos com Pessoal'!$L$7:$L$106&lt;=G$1,('Gastos com Pessoal'!$M$7:$M$106)+1,1))*(IF('Gastos com Pessoal'!$Q$7:$Q$106&lt;=G$1,('Gastos com Pessoal'!$R$7:$R$106)+1,1)))</f>
        <v>37870.701378888887</v>
      </c>
      <c r="H30" s="152">
        <f t="array" aca="1" ref="H30" ca="1">SUM((H$1&gt;='Gastos com Pessoal'!$E$7:$E$106)*(H$1&lt;='Gastos com Pessoal'!$F$7:$F$106)*INDIRECT(CONCATENATE("'Encargos e Benefícios'!",$AX30))*(IF('Gastos com Pessoal'!$G$7:$G$106&lt;=H$1,('Gastos com Pessoal'!$H$7:$H$106)+1,1))*(IF('Gastos com Pessoal'!$L$7:$L$106&lt;=H$1,('Gastos com Pessoal'!$M$7:$M$106)+1,1))*(IF('Gastos com Pessoal'!$Q$7:$Q$106&lt;=H$1,('Gastos com Pessoal'!$R$7:$R$106)+1,1)))</f>
        <v>37870.701378888887</v>
      </c>
      <c r="I30" s="152">
        <f t="array" aca="1" ref="I30" ca="1">SUM((I$1&gt;='Gastos com Pessoal'!$E$7:$E$106)*(I$1&lt;='Gastos com Pessoal'!$F$7:$F$106)*INDIRECT(CONCATENATE("'Encargos e Benefícios'!",$AX30))*(IF('Gastos com Pessoal'!$G$7:$G$106&lt;=I$1,('Gastos com Pessoal'!$H$7:$H$106)+1,1))*(IF('Gastos com Pessoal'!$L$7:$L$106&lt;=I$1,('Gastos com Pessoal'!$M$7:$M$106)+1,1))*(IF('Gastos com Pessoal'!$Q$7:$Q$106&lt;=I$1,('Gastos com Pessoal'!$R$7:$R$106)+1,1)))</f>
        <v>37870.701378888887</v>
      </c>
      <c r="J30" s="152">
        <f t="array" aca="1" ref="J30" ca="1">SUM((J$1&gt;='Gastos com Pessoal'!$E$7:$E$106)*(J$1&lt;='Gastos com Pessoal'!$F$7:$F$106)*INDIRECT(CONCATENATE("'Encargos e Benefícios'!",$AX30))*(IF('Gastos com Pessoal'!$G$7:$G$106&lt;=J$1,('Gastos com Pessoal'!$H$7:$H$106)+1,1))*(IF('Gastos com Pessoal'!$L$7:$L$106&lt;=J$1,('Gastos com Pessoal'!$M$7:$M$106)+1,1))*(IF('Gastos com Pessoal'!$Q$7:$Q$106&lt;=J$1,('Gastos com Pessoal'!$R$7:$R$106)+1,1)))</f>
        <v>0</v>
      </c>
      <c r="K30" s="152">
        <f t="array" aca="1" ref="K30" ca="1">SUM((K$1&gt;='Gastos com Pessoal'!$E$7:$E$106)*(K$1&lt;='Gastos com Pessoal'!$F$7:$F$106)*INDIRECT(CONCATENATE("'Encargos e Benefícios'!",$AX30))*(IF('Gastos com Pessoal'!$G$7:$G$106&lt;=K$1,('Gastos com Pessoal'!$H$7:$H$106)+1,1))*(IF('Gastos com Pessoal'!$L$7:$L$106&lt;=K$1,('Gastos com Pessoal'!$M$7:$M$106)+1,1))*(IF('Gastos com Pessoal'!$Q$7:$Q$106&lt;=K$1,('Gastos com Pessoal'!$R$7:$R$106)+1,1)))</f>
        <v>0</v>
      </c>
      <c r="L30" s="152">
        <f t="array" aca="1" ref="L30" ca="1">SUM((L$1&gt;='Gastos com Pessoal'!$E$7:$E$106)*(L$1&lt;='Gastos com Pessoal'!$F$7:$F$106)*INDIRECT(CONCATENATE("'Encargos e Benefícios'!",$AX30))*(IF('Gastos com Pessoal'!$G$7:$G$106&lt;=L$1,('Gastos com Pessoal'!$H$7:$H$106)+1,1))*(IF('Gastos com Pessoal'!$L$7:$L$106&lt;=L$1,('Gastos com Pessoal'!$M$7:$M$106)+1,1))*(IF('Gastos com Pessoal'!$Q$7:$Q$106&lt;=L$1,('Gastos com Pessoal'!$R$7:$R$106)+1,1)))</f>
        <v>0</v>
      </c>
      <c r="M30" s="152">
        <f t="array" aca="1" ref="M30" ca="1">SUM((M$1&gt;='Gastos com Pessoal'!$E$7:$E$106)*(M$1&lt;='Gastos com Pessoal'!$F$7:$F$106)*INDIRECT(CONCATENATE("'Encargos e Benefícios'!",$AX30))*(IF('Gastos com Pessoal'!$G$7:$G$106&lt;=M$1,('Gastos com Pessoal'!$H$7:$H$106)+1,1))*(IF('Gastos com Pessoal'!$L$7:$L$106&lt;=M$1,('Gastos com Pessoal'!$M$7:$M$106)+1,1))*(IF('Gastos com Pessoal'!$Q$7:$Q$106&lt;=M$1,('Gastos com Pessoal'!$R$7:$R$106)+1,1)))</f>
        <v>0</v>
      </c>
      <c r="N30" s="152">
        <f t="array" aca="1" ref="N30" ca="1">SUM((N$1&gt;='Gastos com Pessoal'!$E$7:$E$106)*(N$1&lt;='Gastos com Pessoal'!$F$7:$F$106)*INDIRECT(CONCATENATE("'Encargos e Benefícios'!",$AX30))*(IF('Gastos com Pessoal'!$G$7:$G$106&lt;=N$1,('Gastos com Pessoal'!$H$7:$H$106)+1,1))*(IF('Gastos com Pessoal'!$L$7:$L$106&lt;=N$1,('Gastos com Pessoal'!$M$7:$M$106)+1,1))*(IF('Gastos com Pessoal'!$Q$7:$Q$106&lt;=N$1,('Gastos com Pessoal'!$R$7:$R$106)+1,1)))</f>
        <v>0</v>
      </c>
      <c r="O30" s="152">
        <f t="array" aca="1" ref="O30" ca="1">SUM((O$1&gt;='Gastos com Pessoal'!$E$7:$E$106)*(O$1&lt;='Gastos com Pessoal'!$F$7:$F$106)*INDIRECT(CONCATENATE("'Encargos e Benefícios'!",$AX30))*(IF('Gastos com Pessoal'!$G$7:$G$106&lt;=O$1,('Gastos com Pessoal'!$H$7:$H$106)+1,1))*(IF('Gastos com Pessoal'!$L$7:$L$106&lt;=O$1,('Gastos com Pessoal'!$M$7:$M$106)+1,1))*(IF('Gastos com Pessoal'!$Q$7:$Q$106&lt;=O$1,('Gastos com Pessoal'!$R$7:$R$106)+1,1)))</f>
        <v>0</v>
      </c>
      <c r="P30" s="152">
        <f t="array" aca="1" ref="P30" ca="1">SUM((P$1&gt;='Gastos com Pessoal'!$E$7:$E$106)*(P$1&lt;='Gastos com Pessoal'!$F$7:$F$106)*INDIRECT(CONCATENATE("'Encargos e Benefícios'!",$AX30))*(IF('Gastos com Pessoal'!$G$7:$G$106&lt;=P$1,('Gastos com Pessoal'!$H$7:$H$106)+1,1))*(IF('Gastos com Pessoal'!$L$7:$L$106&lt;=P$1,('Gastos com Pessoal'!$M$7:$M$106)+1,1))*(IF('Gastos com Pessoal'!$Q$7:$Q$106&lt;=P$1,('Gastos com Pessoal'!$R$7:$R$106)+1,1)))</f>
        <v>0</v>
      </c>
      <c r="Q30" s="152">
        <f t="array" aca="1" ref="Q30" ca="1">SUM((Q$1&gt;='Gastos com Pessoal'!$E$7:$E$106)*(Q$1&lt;='Gastos com Pessoal'!$F$7:$F$106)*INDIRECT(CONCATENATE("'Encargos e Benefícios'!",$AX30))*(IF('Gastos com Pessoal'!$G$7:$G$106&lt;=Q$1,('Gastos com Pessoal'!$H$7:$H$106)+1,1))*(IF('Gastos com Pessoal'!$L$7:$L$106&lt;=Q$1,('Gastos com Pessoal'!$M$7:$M$106)+1,1))*(IF('Gastos com Pessoal'!$Q$7:$Q$106&lt;=Q$1,('Gastos com Pessoal'!$R$7:$R$106)+1,1)))</f>
        <v>0</v>
      </c>
      <c r="R30" s="152">
        <f t="array" aca="1" ref="R30" ca="1">SUM((R$1&gt;='Gastos com Pessoal'!$E$7:$E$106)*(R$1&lt;='Gastos com Pessoal'!$F$7:$F$106)*INDIRECT(CONCATENATE("'Encargos e Benefícios'!",$AX30))*(IF('Gastos com Pessoal'!$G$7:$G$106&lt;=R$1,('Gastos com Pessoal'!$H$7:$H$106)+1,1))*(IF('Gastos com Pessoal'!$L$7:$L$106&lt;=R$1,('Gastos com Pessoal'!$M$7:$M$106)+1,1))*(IF('Gastos com Pessoal'!$Q$7:$Q$106&lt;=R$1,('Gastos com Pessoal'!$R$7:$R$106)+1,1)))</f>
        <v>0</v>
      </c>
      <c r="S30" s="152">
        <f t="array" aca="1" ref="S30" ca="1">SUM((S$1&gt;='Gastos com Pessoal'!$E$7:$E$106)*(S$1&lt;='Gastos com Pessoal'!$F$7:$F$106)*INDIRECT(CONCATENATE("'Encargos e Benefícios'!",$AX30))*(IF('Gastos com Pessoal'!$G$7:$G$106&lt;=S$1,('Gastos com Pessoal'!$H$7:$H$106)+1,1))*(IF('Gastos com Pessoal'!$L$7:$L$106&lt;=S$1,('Gastos com Pessoal'!$M$7:$M$106)+1,1))*(IF('Gastos com Pessoal'!$Q$7:$Q$106&lt;=S$1,('Gastos com Pessoal'!$R$7:$R$106)+1,1)))</f>
        <v>0</v>
      </c>
      <c r="T30" s="152">
        <f t="array" aca="1" ref="T30" ca="1">SUM((T$1&gt;='Gastos com Pessoal'!$E$7:$E$106)*(T$1&lt;='Gastos com Pessoal'!$F$7:$F$106)*INDIRECT(CONCATENATE("'Encargos e Benefícios'!",$AX30))*(IF('Gastos com Pessoal'!$G$7:$G$106&lt;=T$1,('Gastos com Pessoal'!$H$7:$H$106)+1,1))*(IF('Gastos com Pessoal'!$L$7:$L$106&lt;=T$1,('Gastos com Pessoal'!$M$7:$M$106)+1,1))*(IF('Gastos com Pessoal'!$Q$7:$Q$106&lt;=T$1,('Gastos com Pessoal'!$R$7:$R$106)+1,1)))</f>
        <v>0</v>
      </c>
      <c r="U30" s="152">
        <f t="array" aca="1" ref="U30" ca="1">SUM((U$1&gt;='Gastos com Pessoal'!$E$7:$E$106)*(U$1&lt;='Gastos com Pessoal'!$F$7:$F$106)*INDIRECT(CONCATENATE("'Encargos e Benefícios'!",$AX30))*(IF('Gastos com Pessoal'!$G$7:$G$106&lt;=U$1,('Gastos com Pessoal'!$H$7:$H$106)+1,1))*(IF('Gastos com Pessoal'!$L$7:$L$106&lt;=U$1,('Gastos com Pessoal'!$M$7:$M$106)+1,1))*(IF('Gastos com Pessoal'!$Q$7:$Q$106&lt;=U$1,('Gastos com Pessoal'!$R$7:$R$106)+1,1)))</f>
        <v>0</v>
      </c>
      <c r="V30" s="152">
        <f t="array" aca="1" ref="V30" ca="1">SUM((V$1&gt;='Gastos com Pessoal'!$E$7:$E$106)*(V$1&lt;='Gastos com Pessoal'!$F$7:$F$106)*INDIRECT(CONCATENATE("'Encargos e Benefícios'!",$AX30))*(IF('Gastos com Pessoal'!$G$7:$G$106&lt;=V$1,('Gastos com Pessoal'!$H$7:$H$106)+1,1))*(IF('Gastos com Pessoal'!$L$7:$L$106&lt;=V$1,('Gastos com Pessoal'!$M$7:$M$106)+1,1))*(IF('Gastos com Pessoal'!$Q$7:$Q$106&lt;=V$1,('Gastos com Pessoal'!$R$7:$R$106)+1,1)))</f>
        <v>0</v>
      </c>
      <c r="W30" s="152">
        <f t="array" aca="1" ref="W30" ca="1">SUM((W$1&gt;='Gastos com Pessoal'!$E$7:$E$106)*(W$1&lt;='Gastos com Pessoal'!$F$7:$F$106)*INDIRECT(CONCATENATE("'Encargos e Benefícios'!",$AX30))*(IF('Gastos com Pessoal'!$G$7:$G$106&lt;=W$1,('Gastos com Pessoal'!$H$7:$H$106)+1,1))*(IF('Gastos com Pessoal'!$L$7:$L$106&lt;=W$1,('Gastos com Pessoal'!$M$7:$M$106)+1,1))*(IF('Gastos com Pessoal'!$Q$7:$Q$106&lt;=W$1,('Gastos com Pessoal'!$R$7:$R$106)+1,1)))</f>
        <v>0</v>
      </c>
      <c r="X30" s="152">
        <f t="array" aca="1" ref="X30" ca="1">SUM((X$1&gt;='Gastos com Pessoal'!$E$7:$E$106)*(X$1&lt;='Gastos com Pessoal'!$F$7:$F$106)*INDIRECT(CONCATENATE("'Encargos e Benefícios'!",$AX30))*(IF('Gastos com Pessoal'!$G$7:$G$106&lt;=X$1,('Gastos com Pessoal'!$H$7:$H$106)+1,1))*(IF('Gastos com Pessoal'!$L$7:$L$106&lt;=X$1,('Gastos com Pessoal'!$M$7:$M$106)+1,1))*(IF('Gastos com Pessoal'!$Q$7:$Q$106&lt;=X$1,('Gastos com Pessoal'!$R$7:$R$106)+1,1)))</f>
        <v>0</v>
      </c>
      <c r="Y30" s="152">
        <f t="array" aca="1" ref="Y30" ca="1">SUM((Y$1&gt;='Gastos com Pessoal'!$E$7:$E$106)*(Y$1&lt;='Gastos com Pessoal'!$F$7:$F$106)*INDIRECT(CONCATENATE("'Encargos e Benefícios'!",$AX30))*(IF('Gastos com Pessoal'!$G$7:$G$106&lt;=Y$1,('Gastos com Pessoal'!$H$7:$H$106)+1,1))*(IF('Gastos com Pessoal'!$L$7:$L$106&lt;=Y$1,('Gastos com Pessoal'!$M$7:$M$106)+1,1))*(IF('Gastos com Pessoal'!$Q$7:$Q$106&lt;=Y$1,('Gastos com Pessoal'!$R$7:$R$106)+1,1)))</f>
        <v>0</v>
      </c>
      <c r="Z30" s="152">
        <f t="array" aca="1" ref="Z30" ca="1">SUM((Z$1&gt;='Gastos com Pessoal'!$E$7:$E$106)*(Z$1&lt;='Gastos com Pessoal'!$F$7:$F$106)*INDIRECT(CONCATENATE("'Encargos e Benefícios'!",$AX30))*(IF('Gastos com Pessoal'!$G$7:$G$106&lt;=Z$1,('Gastos com Pessoal'!$H$7:$H$106)+1,1))*(IF('Gastos com Pessoal'!$L$7:$L$106&lt;=Z$1,('Gastos com Pessoal'!$M$7:$M$106)+1,1))*(IF('Gastos com Pessoal'!$Q$7:$Q$106&lt;=Z$1,('Gastos com Pessoal'!$R$7:$R$106)+1,1)))</f>
        <v>0</v>
      </c>
      <c r="AA30" s="152">
        <f t="array" aca="1" ref="AA30" ca="1">SUM((AA$1&gt;='Gastos com Pessoal'!$E$7:$E$106)*(AA$1&lt;='Gastos com Pessoal'!$F$7:$F$106)*INDIRECT(CONCATENATE("'Encargos e Benefícios'!",$AX30))*(IF('Gastos com Pessoal'!$G$7:$G$106&lt;=AA$1,('Gastos com Pessoal'!$H$7:$H$106)+1,1))*(IF('Gastos com Pessoal'!$L$7:$L$106&lt;=AA$1,('Gastos com Pessoal'!$M$7:$M$106)+1,1))*(IF('Gastos com Pessoal'!$Q$7:$Q$106&lt;=AA$1,('Gastos com Pessoal'!$R$7:$R$106)+1,1)))</f>
        <v>0</v>
      </c>
      <c r="AB30" s="152">
        <f t="array" aca="1" ref="AB30" ca="1">SUM((AB$1&gt;='Gastos com Pessoal'!$E$7:$E$106)*(AB$1&lt;='Gastos com Pessoal'!$F$7:$F$106)*INDIRECT(CONCATENATE("'Encargos e Benefícios'!",$AX30))*(IF('Gastos com Pessoal'!$G$7:$G$106&lt;=AB$1,('Gastos com Pessoal'!$H$7:$H$106)+1,1))*(IF('Gastos com Pessoal'!$L$7:$L$106&lt;=AB$1,('Gastos com Pessoal'!$M$7:$M$106)+1,1))*(IF('Gastos com Pessoal'!$Q$7:$Q$106&lt;=AB$1,('Gastos com Pessoal'!$R$7:$R$106)+1,1)))</f>
        <v>0</v>
      </c>
      <c r="AC30" s="152">
        <f t="array" aca="1" ref="AC30" ca="1">SUM((AC$1&gt;='Gastos com Pessoal'!$E$7:$E$106)*(AC$1&lt;='Gastos com Pessoal'!$F$7:$F$106)*INDIRECT(CONCATENATE("'Encargos e Benefícios'!",$AX30))*(IF('Gastos com Pessoal'!$G$7:$G$106&lt;=AC$1,('Gastos com Pessoal'!$H$7:$H$106)+1,1))*(IF('Gastos com Pessoal'!$L$7:$L$106&lt;=AC$1,('Gastos com Pessoal'!$M$7:$M$106)+1,1))*(IF('Gastos com Pessoal'!$Q$7:$Q$106&lt;=AC$1,('Gastos com Pessoal'!$R$7:$R$106)+1,1)))</f>
        <v>0</v>
      </c>
      <c r="AD30" s="152">
        <f t="array" aca="1" ref="AD30" ca="1">SUM((AD$1&gt;='Gastos com Pessoal'!$E$7:$E$106)*(AD$1&lt;='Gastos com Pessoal'!$F$7:$F$106)*INDIRECT(CONCATENATE("'Encargos e Benefícios'!",$AX30))*(IF('Gastos com Pessoal'!$G$7:$G$106&lt;=AD$1,('Gastos com Pessoal'!$H$7:$H$106)+1,1))*(IF('Gastos com Pessoal'!$L$7:$L$106&lt;=AD$1,('Gastos com Pessoal'!$M$7:$M$106)+1,1))*(IF('Gastos com Pessoal'!$Q$7:$Q$106&lt;=AD$1,('Gastos com Pessoal'!$R$7:$R$106)+1,1)))</f>
        <v>0</v>
      </c>
      <c r="AE30" s="152">
        <f t="array" aca="1" ref="AE30" ca="1">SUM((AE$1&gt;='Gastos com Pessoal'!$E$7:$E$106)*(AE$1&lt;='Gastos com Pessoal'!$F$7:$F$106)*INDIRECT(CONCATENATE("'Encargos e Benefícios'!",$AX30))*(IF('Gastos com Pessoal'!$G$7:$G$106&lt;=AE$1,('Gastos com Pessoal'!$H$7:$H$106)+1,1))*(IF('Gastos com Pessoal'!$L$7:$L$106&lt;=AE$1,('Gastos com Pessoal'!$M$7:$M$106)+1,1))*(IF('Gastos com Pessoal'!$Q$7:$Q$106&lt;=AE$1,('Gastos com Pessoal'!$R$7:$R$106)+1,1)))</f>
        <v>0</v>
      </c>
      <c r="AF30" s="152">
        <f t="array" aca="1" ref="AF30" ca="1">SUM((AF$1&gt;='Gastos com Pessoal'!$E$7:$E$106)*(AF$1&lt;='Gastos com Pessoal'!$F$7:$F$106)*INDIRECT(CONCATENATE("'Encargos e Benefícios'!",$AX30))*(IF('Gastos com Pessoal'!$G$7:$G$106&lt;=AF$1,('Gastos com Pessoal'!$H$7:$H$106)+1,1))*(IF('Gastos com Pessoal'!$L$7:$L$106&lt;=AF$1,('Gastos com Pessoal'!$M$7:$M$106)+1,1))*(IF('Gastos com Pessoal'!$Q$7:$Q$106&lt;=AF$1,('Gastos com Pessoal'!$R$7:$R$106)+1,1)))</f>
        <v>0</v>
      </c>
      <c r="AG30" s="152">
        <f t="array" aca="1" ref="AG30" ca="1">SUM((AG$1&gt;='Gastos com Pessoal'!$E$7:$E$106)*(AG$1&lt;='Gastos com Pessoal'!$F$7:$F$106)*INDIRECT(CONCATENATE("'Encargos e Benefícios'!",$AX30))*(IF('Gastos com Pessoal'!$G$7:$G$106&lt;=AG$1,('Gastos com Pessoal'!$H$7:$H$106)+1,1))*(IF('Gastos com Pessoal'!$L$7:$L$106&lt;=AG$1,('Gastos com Pessoal'!$M$7:$M$106)+1,1))*(IF('Gastos com Pessoal'!$Q$7:$Q$106&lt;=AG$1,('Gastos com Pessoal'!$R$7:$R$106)+1,1)))</f>
        <v>0</v>
      </c>
      <c r="AH30" s="152">
        <f t="array" aca="1" ref="AH30" ca="1">SUM((AH$1&gt;='Gastos com Pessoal'!$E$7:$E$106)*(AH$1&lt;='Gastos com Pessoal'!$F$7:$F$106)*INDIRECT(CONCATENATE("'Encargos e Benefícios'!",$AX30))*(IF('Gastos com Pessoal'!$G$7:$G$106&lt;=AH$1,('Gastos com Pessoal'!$H$7:$H$106)+1,1))*(IF('Gastos com Pessoal'!$L$7:$L$106&lt;=AH$1,('Gastos com Pessoal'!$M$7:$M$106)+1,1))*(IF('Gastos com Pessoal'!$Q$7:$Q$106&lt;=AH$1,('Gastos com Pessoal'!$R$7:$R$106)+1,1)))</f>
        <v>0</v>
      </c>
      <c r="AI30" s="152">
        <f t="array" aca="1" ref="AI30" ca="1">SUM((AI$1&gt;='Gastos com Pessoal'!$E$7:$E$106)*(AI$1&lt;='Gastos com Pessoal'!$F$7:$F$106)*INDIRECT(CONCATENATE("'Encargos e Benefícios'!",$AX30))*(IF('Gastos com Pessoal'!$G$7:$G$106&lt;=AI$1,('Gastos com Pessoal'!$H$7:$H$106)+1,1))*(IF('Gastos com Pessoal'!$L$7:$L$106&lt;=AI$1,('Gastos com Pessoal'!$M$7:$M$106)+1,1))*(IF('Gastos com Pessoal'!$Q$7:$Q$106&lt;=AI$1,('Gastos com Pessoal'!$R$7:$R$106)+1,1)))</f>
        <v>0</v>
      </c>
      <c r="AJ30" s="152">
        <f t="array" aca="1" ref="AJ30" ca="1">SUM((AJ$1&gt;='Gastos com Pessoal'!$E$7:$E$106)*(AJ$1&lt;='Gastos com Pessoal'!$F$7:$F$106)*INDIRECT(CONCATENATE("'Encargos e Benefícios'!",$AX30))*(IF('Gastos com Pessoal'!$G$7:$G$106&lt;=AJ$1,('Gastos com Pessoal'!$H$7:$H$106)+1,1))*(IF('Gastos com Pessoal'!$L$7:$L$106&lt;=AJ$1,('Gastos com Pessoal'!$M$7:$M$106)+1,1))*(IF('Gastos com Pessoal'!$Q$7:$Q$106&lt;=AJ$1,('Gastos com Pessoal'!$R$7:$R$106)+1,1)))</f>
        <v>0</v>
      </c>
      <c r="AK30" s="152">
        <f t="array" aca="1" ref="AK30" ca="1">SUM((AK$1&gt;='Gastos com Pessoal'!$E$7:$E$106)*(AK$1&lt;='Gastos com Pessoal'!$F$7:$F$106)*INDIRECT(CONCATENATE("'Encargos e Benefícios'!",$AX30))*(IF('Gastos com Pessoal'!$G$7:$G$106&lt;=AK$1,('Gastos com Pessoal'!$H$7:$H$106)+1,1))*(IF('Gastos com Pessoal'!$L$7:$L$106&lt;=AK$1,('Gastos com Pessoal'!$M$7:$M$106)+1,1))*(IF('Gastos com Pessoal'!$Q$7:$Q$106&lt;=AK$1,('Gastos com Pessoal'!$R$7:$R$106)+1,1)))</f>
        <v>0</v>
      </c>
      <c r="AL30" s="152">
        <f t="array" aca="1" ref="AL30" ca="1">SUM((AL$1&gt;='Gastos com Pessoal'!$E$7:$E$106)*(AL$1&lt;='Gastos com Pessoal'!$F$7:$F$106)*INDIRECT(CONCATENATE("'Encargos e Benefícios'!",$AX30))*(IF('Gastos com Pessoal'!$G$7:$G$106&lt;=AL$1,('Gastos com Pessoal'!$H$7:$H$106)+1,1))*(IF('Gastos com Pessoal'!$L$7:$L$106&lt;=AL$1,('Gastos com Pessoal'!$M$7:$M$106)+1,1))*(IF('Gastos com Pessoal'!$Q$7:$Q$106&lt;=AL$1,('Gastos com Pessoal'!$R$7:$R$106)+1,1)))</f>
        <v>0</v>
      </c>
      <c r="AM30" s="147">
        <f t="shared" ref="AM30:AM41" ca="1" si="11">SUM(C30:AL30)</f>
        <v>258687.59285569444</v>
      </c>
      <c r="AN30" s="159">
        <f t="shared" ref="AN30:AN42" ca="1" si="12">IF($AM$139=0,0,AM30/$AM$139)</f>
        <v>2.7442965727528464E-2</v>
      </c>
      <c r="AW30" s="280" t="s">
        <v>351</v>
      </c>
      <c r="AX30" s="281" t="s">
        <v>323</v>
      </c>
      <c r="AY30" s="281"/>
      <c r="AZ30" s="280"/>
      <c r="BA30" s="280"/>
      <c r="BB30" s="280"/>
      <c r="BC30" s="280"/>
    </row>
    <row r="31" spans="1:55" s="101" customFormat="1" ht="23.25" customHeight="1">
      <c r="A31" s="31" t="s">
        <v>176</v>
      </c>
      <c r="B31" s="13" t="s">
        <v>20</v>
      </c>
      <c r="C31" s="152">
        <f t="array" aca="1" ref="C31" ca="1">SUM((C$1&gt;='Gastos com Pessoal'!$E$7:$E$106)*(C$1&lt;='Gastos com Pessoal'!$F$7:$F$106)*INDIRECT(CONCATENATE("'Encargos e Benefícios'!",$AX31))*(IF('Gastos com Pessoal'!$G$7:$G$106&lt;=C$1,('Gastos com Pessoal'!$H$7:$H$106)+1,1))*(IF('Gastos com Pessoal'!$L$7:$L$106&lt;=C$1,('Gastos com Pessoal'!$M$7:$M$106)+1,1))*(IF('Gastos com Pessoal'!$Q$7:$Q$106&lt;=C$1,('Gastos com Pessoal'!$R$7:$R$106)+1,1)))</f>
        <v>0</v>
      </c>
      <c r="D31" s="152">
        <f t="array" aca="1" ref="D31" ca="1">SUM((D$1&gt;='Gastos com Pessoal'!$E$7:$E$106)*(D$1&lt;='Gastos com Pessoal'!$F$7:$F$106)*INDIRECT(CONCATENATE("'Encargos e Benefícios'!",$AX31))*(IF('Gastos com Pessoal'!$G$7:$G$106&lt;=D$1,('Gastos com Pessoal'!$H$7:$H$106)+1,1))*(IF('Gastos com Pessoal'!$L$7:$L$106&lt;=D$1,('Gastos com Pessoal'!$M$7:$M$106)+1,1))*(IF('Gastos com Pessoal'!$Q$7:$Q$106&lt;=D$1,('Gastos com Pessoal'!$R$7:$R$106)+1,1)))</f>
        <v>0</v>
      </c>
      <c r="E31" s="152">
        <f t="array" aca="1" ref="E31" ca="1">SUM((E$1&gt;='Gastos com Pessoal'!$E$7:$E$106)*(E$1&lt;='Gastos com Pessoal'!$F$7:$F$106)*INDIRECT(CONCATENATE("'Encargos e Benefícios'!",$AX31))*(IF('Gastos com Pessoal'!$G$7:$G$106&lt;=E$1,('Gastos com Pessoal'!$H$7:$H$106)+1,1))*(IF('Gastos com Pessoal'!$L$7:$L$106&lt;=E$1,('Gastos com Pessoal'!$M$7:$M$106)+1,1))*(IF('Gastos com Pessoal'!$Q$7:$Q$106&lt;=E$1,('Gastos com Pessoal'!$R$7:$R$106)+1,1)))</f>
        <v>0</v>
      </c>
      <c r="F31" s="152">
        <f t="array" aca="1" ref="F31" ca="1">SUM((F$1&gt;='Gastos com Pessoal'!$E$7:$E$106)*(F$1&lt;='Gastos com Pessoal'!$F$7:$F$106)*INDIRECT(CONCATENATE("'Encargos e Benefícios'!",$AX31))*(IF('Gastos com Pessoal'!$G$7:$G$106&lt;=F$1,('Gastos com Pessoal'!$H$7:$H$106)+1,1))*(IF('Gastos com Pessoal'!$L$7:$L$106&lt;=F$1,('Gastos com Pessoal'!$M$7:$M$106)+1,1))*(IF('Gastos com Pessoal'!$Q$7:$Q$106&lt;=F$1,('Gastos com Pessoal'!$R$7:$R$106)+1,1)))</f>
        <v>0</v>
      </c>
      <c r="G31" s="152">
        <f t="array" aca="1" ref="G31" ca="1">SUM((G$1&gt;='Gastos com Pessoal'!$E$7:$E$106)*(G$1&lt;='Gastos com Pessoal'!$F$7:$F$106)*INDIRECT(CONCATENATE("'Encargos e Benefícios'!",$AX31))*(IF('Gastos com Pessoal'!$G$7:$G$106&lt;=G$1,('Gastos com Pessoal'!$H$7:$H$106)+1,1))*(IF('Gastos com Pessoal'!$L$7:$L$106&lt;=G$1,('Gastos com Pessoal'!$M$7:$M$106)+1,1))*(IF('Gastos com Pessoal'!$Q$7:$Q$106&lt;=G$1,('Gastos com Pessoal'!$R$7:$R$106)+1,1)))</f>
        <v>0</v>
      </c>
      <c r="H31" s="152">
        <f t="array" aca="1" ref="H31" ca="1">SUM((H$1&gt;='Gastos com Pessoal'!$E$7:$E$106)*(H$1&lt;='Gastos com Pessoal'!$F$7:$F$106)*INDIRECT(CONCATENATE("'Encargos e Benefícios'!",$AX31))*(IF('Gastos com Pessoal'!$G$7:$G$106&lt;=H$1,('Gastos com Pessoal'!$H$7:$H$106)+1,1))*(IF('Gastos com Pessoal'!$L$7:$L$106&lt;=H$1,('Gastos com Pessoal'!$M$7:$M$106)+1,1))*(IF('Gastos com Pessoal'!$Q$7:$Q$106&lt;=H$1,('Gastos com Pessoal'!$R$7:$R$106)+1,1)))</f>
        <v>0</v>
      </c>
      <c r="I31" s="152">
        <f t="array" aca="1" ref="I31" ca="1">SUM((I$1&gt;='Gastos com Pessoal'!$E$7:$E$106)*(I$1&lt;='Gastos com Pessoal'!$F$7:$F$106)*INDIRECT(CONCATENATE("'Encargos e Benefícios'!",$AX31))*(IF('Gastos com Pessoal'!$G$7:$G$106&lt;=I$1,('Gastos com Pessoal'!$H$7:$H$106)+1,1))*(IF('Gastos com Pessoal'!$L$7:$L$106&lt;=I$1,('Gastos com Pessoal'!$M$7:$M$106)+1,1))*(IF('Gastos com Pessoal'!$Q$7:$Q$106&lt;=I$1,('Gastos com Pessoal'!$R$7:$R$106)+1,1)))</f>
        <v>0</v>
      </c>
      <c r="J31" s="152">
        <f t="array" aca="1" ref="J31" ca="1">SUM((J$1&gt;='Gastos com Pessoal'!$E$7:$E$106)*(J$1&lt;='Gastos com Pessoal'!$F$7:$F$106)*INDIRECT(CONCATENATE("'Encargos e Benefícios'!",$AX31))*(IF('Gastos com Pessoal'!$G$7:$G$106&lt;=J$1,('Gastos com Pessoal'!$H$7:$H$106)+1,1))*(IF('Gastos com Pessoal'!$L$7:$L$106&lt;=J$1,('Gastos com Pessoal'!$M$7:$M$106)+1,1))*(IF('Gastos com Pessoal'!$Q$7:$Q$106&lt;=J$1,('Gastos com Pessoal'!$R$7:$R$106)+1,1)))</f>
        <v>0</v>
      </c>
      <c r="K31" s="152">
        <f t="array" aca="1" ref="K31" ca="1">SUM((K$1&gt;='Gastos com Pessoal'!$E$7:$E$106)*(K$1&lt;='Gastos com Pessoal'!$F$7:$F$106)*INDIRECT(CONCATENATE("'Encargos e Benefícios'!",$AX31))*(IF('Gastos com Pessoal'!$G$7:$G$106&lt;=K$1,('Gastos com Pessoal'!$H$7:$H$106)+1,1))*(IF('Gastos com Pessoal'!$L$7:$L$106&lt;=K$1,('Gastos com Pessoal'!$M$7:$M$106)+1,1))*(IF('Gastos com Pessoal'!$Q$7:$Q$106&lt;=K$1,('Gastos com Pessoal'!$R$7:$R$106)+1,1)))</f>
        <v>0</v>
      </c>
      <c r="L31" s="152">
        <f t="array" aca="1" ref="L31" ca="1">SUM((L$1&gt;='Gastos com Pessoal'!$E$7:$E$106)*(L$1&lt;='Gastos com Pessoal'!$F$7:$F$106)*INDIRECT(CONCATENATE("'Encargos e Benefícios'!",$AX31))*(IF('Gastos com Pessoal'!$G$7:$G$106&lt;=L$1,('Gastos com Pessoal'!$H$7:$H$106)+1,1))*(IF('Gastos com Pessoal'!$L$7:$L$106&lt;=L$1,('Gastos com Pessoal'!$M$7:$M$106)+1,1))*(IF('Gastos com Pessoal'!$Q$7:$Q$106&lt;=L$1,('Gastos com Pessoal'!$R$7:$R$106)+1,1)))</f>
        <v>0</v>
      </c>
      <c r="M31" s="152">
        <f t="array" aca="1" ref="M31" ca="1">SUM((M$1&gt;='Gastos com Pessoal'!$E$7:$E$106)*(M$1&lt;='Gastos com Pessoal'!$F$7:$F$106)*INDIRECT(CONCATENATE("'Encargos e Benefícios'!",$AX31))*(IF('Gastos com Pessoal'!$G$7:$G$106&lt;=M$1,('Gastos com Pessoal'!$H$7:$H$106)+1,1))*(IF('Gastos com Pessoal'!$L$7:$L$106&lt;=M$1,('Gastos com Pessoal'!$M$7:$M$106)+1,1))*(IF('Gastos com Pessoal'!$Q$7:$Q$106&lt;=M$1,('Gastos com Pessoal'!$R$7:$R$106)+1,1)))</f>
        <v>0</v>
      </c>
      <c r="N31" s="152">
        <f t="array" aca="1" ref="N31" ca="1">SUM((N$1&gt;='Gastos com Pessoal'!$E$7:$E$106)*(N$1&lt;='Gastos com Pessoal'!$F$7:$F$106)*INDIRECT(CONCATENATE("'Encargos e Benefícios'!",$AX31))*(IF('Gastos com Pessoal'!$G$7:$G$106&lt;=N$1,('Gastos com Pessoal'!$H$7:$H$106)+1,1))*(IF('Gastos com Pessoal'!$L$7:$L$106&lt;=N$1,('Gastos com Pessoal'!$M$7:$M$106)+1,1))*(IF('Gastos com Pessoal'!$Q$7:$Q$106&lt;=N$1,('Gastos com Pessoal'!$R$7:$R$106)+1,1)))</f>
        <v>0</v>
      </c>
      <c r="O31" s="152">
        <f t="array" aca="1" ref="O31" ca="1">SUM((O$1&gt;='Gastos com Pessoal'!$E$7:$E$106)*(O$1&lt;='Gastos com Pessoal'!$F$7:$F$106)*INDIRECT(CONCATENATE("'Encargos e Benefícios'!",$AX31))*(IF('Gastos com Pessoal'!$G$7:$G$106&lt;=O$1,('Gastos com Pessoal'!$H$7:$H$106)+1,1))*(IF('Gastos com Pessoal'!$L$7:$L$106&lt;=O$1,('Gastos com Pessoal'!$M$7:$M$106)+1,1))*(IF('Gastos com Pessoal'!$Q$7:$Q$106&lt;=O$1,('Gastos com Pessoal'!$R$7:$R$106)+1,1)))</f>
        <v>0</v>
      </c>
      <c r="P31" s="152">
        <f t="array" aca="1" ref="P31" ca="1">SUM((P$1&gt;='Gastos com Pessoal'!$E$7:$E$106)*(P$1&lt;='Gastos com Pessoal'!$F$7:$F$106)*INDIRECT(CONCATENATE("'Encargos e Benefícios'!",$AX31))*(IF('Gastos com Pessoal'!$G$7:$G$106&lt;=P$1,('Gastos com Pessoal'!$H$7:$H$106)+1,1))*(IF('Gastos com Pessoal'!$L$7:$L$106&lt;=P$1,('Gastos com Pessoal'!$M$7:$M$106)+1,1))*(IF('Gastos com Pessoal'!$Q$7:$Q$106&lt;=P$1,('Gastos com Pessoal'!$R$7:$R$106)+1,1)))</f>
        <v>0</v>
      </c>
      <c r="Q31" s="152">
        <f t="array" aca="1" ref="Q31" ca="1">SUM((Q$1&gt;='Gastos com Pessoal'!$E$7:$E$106)*(Q$1&lt;='Gastos com Pessoal'!$F$7:$F$106)*INDIRECT(CONCATENATE("'Encargos e Benefícios'!",$AX31))*(IF('Gastos com Pessoal'!$G$7:$G$106&lt;=Q$1,('Gastos com Pessoal'!$H$7:$H$106)+1,1))*(IF('Gastos com Pessoal'!$L$7:$L$106&lt;=Q$1,('Gastos com Pessoal'!$M$7:$M$106)+1,1))*(IF('Gastos com Pessoal'!$Q$7:$Q$106&lt;=Q$1,('Gastos com Pessoal'!$R$7:$R$106)+1,1)))</f>
        <v>0</v>
      </c>
      <c r="R31" s="152">
        <f t="array" aca="1" ref="R31" ca="1">SUM((R$1&gt;='Gastos com Pessoal'!$E$7:$E$106)*(R$1&lt;='Gastos com Pessoal'!$F$7:$F$106)*INDIRECT(CONCATENATE("'Encargos e Benefícios'!",$AX31))*(IF('Gastos com Pessoal'!$G$7:$G$106&lt;=R$1,('Gastos com Pessoal'!$H$7:$H$106)+1,1))*(IF('Gastos com Pessoal'!$L$7:$L$106&lt;=R$1,('Gastos com Pessoal'!$M$7:$M$106)+1,1))*(IF('Gastos com Pessoal'!$Q$7:$Q$106&lt;=R$1,('Gastos com Pessoal'!$R$7:$R$106)+1,1)))</f>
        <v>0</v>
      </c>
      <c r="S31" s="152">
        <f t="array" aca="1" ref="S31" ca="1">SUM((S$1&gt;='Gastos com Pessoal'!$E$7:$E$106)*(S$1&lt;='Gastos com Pessoal'!$F$7:$F$106)*INDIRECT(CONCATENATE("'Encargos e Benefícios'!",$AX31))*(IF('Gastos com Pessoal'!$G$7:$G$106&lt;=S$1,('Gastos com Pessoal'!$H$7:$H$106)+1,1))*(IF('Gastos com Pessoal'!$L$7:$L$106&lt;=S$1,('Gastos com Pessoal'!$M$7:$M$106)+1,1))*(IF('Gastos com Pessoal'!$Q$7:$Q$106&lt;=S$1,('Gastos com Pessoal'!$R$7:$R$106)+1,1)))</f>
        <v>0</v>
      </c>
      <c r="T31" s="152">
        <f t="array" aca="1" ref="T31" ca="1">SUM((T$1&gt;='Gastos com Pessoal'!$E$7:$E$106)*(T$1&lt;='Gastos com Pessoal'!$F$7:$F$106)*INDIRECT(CONCATENATE("'Encargos e Benefícios'!",$AX31))*(IF('Gastos com Pessoal'!$G$7:$G$106&lt;=T$1,('Gastos com Pessoal'!$H$7:$H$106)+1,1))*(IF('Gastos com Pessoal'!$L$7:$L$106&lt;=T$1,('Gastos com Pessoal'!$M$7:$M$106)+1,1))*(IF('Gastos com Pessoal'!$Q$7:$Q$106&lt;=T$1,('Gastos com Pessoal'!$R$7:$R$106)+1,1)))</f>
        <v>0</v>
      </c>
      <c r="U31" s="152">
        <f t="array" aca="1" ref="U31" ca="1">SUM((U$1&gt;='Gastos com Pessoal'!$E$7:$E$106)*(U$1&lt;='Gastos com Pessoal'!$F$7:$F$106)*INDIRECT(CONCATENATE("'Encargos e Benefícios'!",$AX31))*(IF('Gastos com Pessoal'!$G$7:$G$106&lt;=U$1,('Gastos com Pessoal'!$H$7:$H$106)+1,1))*(IF('Gastos com Pessoal'!$L$7:$L$106&lt;=U$1,('Gastos com Pessoal'!$M$7:$M$106)+1,1))*(IF('Gastos com Pessoal'!$Q$7:$Q$106&lt;=U$1,('Gastos com Pessoal'!$R$7:$R$106)+1,1)))</f>
        <v>0</v>
      </c>
      <c r="V31" s="152">
        <f t="array" aca="1" ref="V31" ca="1">SUM((V$1&gt;='Gastos com Pessoal'!$E$7:$E$106)*(V$1&lt;='Gastos com Pessoal'!$F$7:$F$106)*INDIRECT(CONCATENATE("'Encargos e Benefícios'!",$AX31))*(IF('Gastos com Pessoal'!$G$7:$G$106&lt;=V$1,('Gastos com Pessoal'!$H$7:$H$106)+1,1))*(IF('Gastos com Pessoal'!$L$7:$L$106&lt;=V$1,('Gastos com Pessoal'!$M$7:$M$106)+1,1))*(IF('Gastos com Pessoal'!$Q$7:$Q$106&lt;=V$1,('Gastos com Pessoal'!$R$7:$R$106)+1,1)))</f>
        <v>0</v>
      </c>
      <c r="W31" s="152">
        <f t="array" aca="1" ref="W31" ca="1">SUM((W$1&gt;='Gastos com Pessoal'!$E$7:$E$106)*(W$1&lt;='Gastos com Pessoal'!$F$7:$F$106)*INDIRECT(CONCATENATE("'Encargos e Benefícios'!",$AX31))*(IF('Gastos com Pessoal'!$G$7:$G$106&lt;=W$1,('Gastos com Pessoal'!$H$7:$H$106)+1,1))*(IF('Gastos com Pessoal'!$L$7:$L$106&lt;=W$1,('Gastos com Pessoal'!$M$7:$M$106)+1,1))*(IF('Gastos com Pessoal'!$Q$7:$Q$106&lt;=W$1,('Gastos com Pessoal'!$R$7:$R$106)+1,1)))</f>
        <v>0</v>
      </c>
      <c r="X31" s="152">
        <f t="array" aca="1" ref="X31" ca="1">SUM((X$1&gt;='Gastos com Pessoal'!$E$7:$E$106)*(X$1&lt;='Gastos com Pessoal'!$F$7:$F$106)*INDIRECT(CONCATENATE("'Encargos e Benefícios'!",$AX31))*(IF('Gastos com Pessoal'!$G$7:$G$106&lt;=X$1,('Gastos com Pessoal'!$H$7:$H$106)+1,1))*(IF('Gastos com Pessoal'!$L$7:$L$106&lt;=X$1,('Gastos com Pessoal'!$M$7:$M$106)+1,1))*(IF('Gastos com Pessoal'!$Q$7:$Q$106&lt;=X$1,('Gastos com Pessoal'!$R$7:$R$106)+1,1)))</f>
        <v>0</v>
      </c>
      <c r="Y31" s="152">
        <f t="array" aca="1" ref="Y31" ca="1">SUM((Y$1&gt;='Gastos com Pessoal'!$E$7:$E$106)*(Y$1&lt;='Gastos com Pessoal'!$F$7:$F$106)*INDIRECT(CONCATENATE("'Encargos e Benefícios'!",$AX31))*(IF('Gastos com Pessoal'!$G$7:$G$106&lt;=Y$1,('Gastos com Pessoal'!$H$7:$H$106)+1,1))*(IF('Gastos com Pessoal'!$L$7:$L$106&lt;=Y$1,('Gastos com Pessoal'!$M$7:$M$106)+1,1))*(IF('Gastos com Pessoal'!$Q$7:$Q$106&lt;=Y$1,('Gastos com Pessoal'!$R$7:$R$106)+1,1)))</f>
        <v>0</v>
      </c>
      <c r="Z31" s="152">
        <f t="array" aca="1" ref="Z31" ca="1">SUM((Z$1&gt;='Gastos com Pessoal'!$E$7:$E$106)*(Z$1&lt;='Gastos com Pessoal'!$F$7:$F$106)*INDIRECT(CONCATENATE("'Encargos e Benefícios'!",$AX31))*(IF('Gastos com Pessoal'!$G$7:$G$106&lt;=Z$1,('Gastos com Pessoal'!$H$7:$H$106)+1,1))*(IF('Gastos com Pessoal'!$L$7:$L$106&lt;=Z$1,('Gastos com Pessoal'!$M$7:$M$106)+1,1))*(IF('Gastos com Pessoal'!$Q$7:$Q$106&lt;=Z$1,('Gastos com Pessoal'!$R$7:$R$106)+1,1)))</f>
        <v>0</v>
      </c>
      <c r="AA31" s="152">
        <f t="array" aca="1" ref="AA31" ca="1">SUM((AA$1&gt;='Gastos com Pessoal'!$E$7:$E$106)*(AA$1&lt;='Gastos com Pessoal'!$F$7:$F$106)*INDIRECT(CONCATENATE("'Encargos e Benefícios'!",$AX31))*(IF('Gastos com Pessoal'!$G$7:$G$106&lt;=AA$1,('Gastos com Pessoal'!$H$7:$H$106)+1,1))*(IF('Gastos com Pessoal'!$L$7:$L$106&lt;=AA$1,('Gastos com Pessoal'!$M$7:$M$106)+1,1))*(IF('Gastos com Pessoal'!$Q$7:$Q$106&lt;=AA$1,('Gastos com Pessoal'!$R$7:$R$106)+1,1)))</f>
        <v>0</v>
      </c>
      <c r="AB31" s="152">
        <f t="array" aca="1" ref="AB31" ca="1">SUM((AB$1&gt;='Gastos com Pessoal'!$E$7:$E$106)*(AB$1&lt;='Gastos com Pessoal'!$F$7:$F$106)*INDIRECT(CONCATENATE("'Encargos e Benefícios'!",$AX31))*(IF('Gastos com Pessoal'!$G$7:$G$106&lt;=AB$1,('Gastos com Pessoal'!$H$7:$H$106)+1,1))*(IF('Gastos com Pessoal'!$L$7:$L$106&lt;=AB$1,('Gastos com Pessoal'!$M$7:$M$106)+1,1))*(IF('Gastos com Pessoal'!$Q$7:$Q$106&lt;=AB$1,('Gastos com Pessoal'!$R$7:$R$106)+1,1)))</f>
        <v>0</v>
      </c>
      <c r="AC31" s="152">
        <f t="array" aca="1" ref="AC31" ca="1">SUM((AC$1&gt;='Gastos com Pessoal'!$E$7:$E$106)*(AC$1&lt;='Gastos com Pessoal'!$F$7:$F$106)*INDIRECT(CONCATENATE("'Encargos e Benefícios'!",$AX31))*(IF('Gastos com Pessoal'!$G$7:$G$106&lt;=AC$1,('Gastos com Pessoal'!$H$7:$H$106)+1,1))*(IF('Gastos com Pessoal'!$L$7:$L$106&lt;=AC$1,('Gastos com Pessoal'!$M$7:$M$106)+1,1))*(IF('Gastos com Pessoal'!$Q$7:$Q$106&lt;=AC$1,('Gastos com Pessoal'!$R$7:$R$106)+1,1)))</f>
        <v>0</v>
      </c>
      <c r="AD31" s="152">
        <f t="array" aca="1" ref="AD31" ca="1">SUM((AD$1&gt;='Gastos com Pessoal'!$E$7:$E$106)*(AD$1&lt;='Gastos com Pessoal'!$F$7:$F$106)*INDIRECT(CONCATENATE("'Encargos e Benefícios'!",$AX31))*(IF('Gastos com Pessoal'!$G$7:$G$106&lt;=AD$1,('Gastos com Pessoal'!$H$7:$H$106)+1,1))*(IF('Gastos com Pessoal'!$L$7:$L$106&lt;=AD$1,('Gastos com Pessoal'!$M$7:$M$106)+1,1))*(IF('Gastos com Pessoal'!$Q$7:$Q$106&lt;=AD$1,('Gastos com Pessoal'!$R$7:$R$106)+1,1)))</f>
        <v>0</v>
      </c>
      <c r="AE31" s="152">
        <f t="array" aca="1" ref="AE31" ca="1">SUM((AE$1&gt;='Gastos com Pessoal'!$E$7:$E$106)*(AE$1&lt;='Gastos com Pessoal'!$F$7:$F$106)*INDIRECT(CONCATENATE("'Encargos e Benefícios'!",$AX31))*(IF('Gastos com Pessoal'!$G$7:$G$106&lt;=AE$1,('Gastos com Pessoal'!$H$7:$H$106)+1,1))*(IF('Gastos com Pessoal'!$L$7:$L$106&lt;=AE$1,('Gastos com Pessoal'!$M$7:$M$106)+1,1))*(IF('Gastos com Pessoal'!$Q$7:$Q$106&lt;=AE$1,('Gastos com Pessoal'!$R$7:$R$106)+1,1)))</f>
        <v>0</v>
      </c>
      <c r="AF31" s="152">
        <f t="array" aca="1" ref="AF31" ca="1">SUM((AF$1&gt;='Gastos com Pessoal'!$E$7:$E$106)*(AF$1&lt;='Gastos com Pessoal'!$F$7:$F$106)*INDIRECT(CONCATENATE("'Encargos e Benefícios'!",$AX31))*(IF('Gastos com Pessoal'!$G$7:$G$106&lt;=AF$1,('Gastos com Pessoal'!$H$7:$H$106)+1,1))*(IF('Gastos com Pessoal'!$L$7:$L$106&lt;=AF$1,('Gastos com Pessoal'!$M$7:$M$106)+1,1))*(IF('Gastos com Pessoal'!$Q$7:$Q$106&lt;=AF$1,('Gastos com Pessoal'!$R$7:$R$106)+1,1)))</f>
        <v>0</v>
      </c>
      <c r="AG31" s="152">
        <f t="array" aca="1" ref="AG31" ca="1">SUM((AG$1&gt;='Gastos com Pessoal'!$E$7:$E$106)*(AG$1&lt;='Gastos com Pessoal'!$F$7:$F$106)*INDIRECT(CONCATENATE("'Encargos e Benefícios'!",$AX31))*(IF('Gastos com Pessoal'!$G$7:$G$106&lt;=AG$1,('Gastos com Pessoal'!$H$7:$H$106)+1,1))*(IF('Gastos com Pessoal'!$L$7:$L$106&lt;=AG$1,('Gastos com Pessoal'!$M$7:$M$106)+1,1))*(IF('Gastos com Pessoal'!$Q$7:$Q$106&lt;=AG$1,('Gastos com Pessoal'!$R$7:$R$106)+1,1)))</f>
        <v>0</v>
      </c>
      <c r="AH31" s="152">
        <f t="array" aca="1" ref="AH31" ca="1">SUM((AH$1&gt;='Gastos com Pessoal'!$E$7:$E$106)*(AH$1&lt;='Gastos com Pessoal'!$F$7:$F$106)*INDIRECT(CONCATENATE("'Encargos e Benefícios'!",$AX31))*(IF('Gastos com Pessoal'!$G$7:$G$106&lt;=AH$1,('Gastos com Pessoal'!$H$7:$H$106)+1,1))*(IF('Gastos com Pessoal'!$L$7:$L$106&lt;=AH$1,('Gastos com Pessoal'!$M$7:$M$106)+1,1))*(IF('Gastos com Pessoal'!$Q$7:$Q$106&lt;=AH$1,('Gastos com Pessoal'!$R$7:$R$106)+1,1)))</f>
        <v>0</v>
      </c>
      <c r="AI31" s="152">
        <f t="array" aca="1" ref="AI31" ca="1">SUM((AI$1&gt;='Gastos com Pessoal'!$E$7:$E$106)*(AI$1&lt;='Gastos com Pessoal'!$F$7:$F$106)*INDIRECT(CONCATENATE("'Encargos e Benefícios'!",$AX31))*(IF('Gastos com Pessoal'!$G$7:$G$106&lt;=AI$1,('Gastos com Pessoal'!$H$7:$H$106)+1,1))*(IF('Gastos com Pessoal'!$L$7:$L$106&lt;=AI$1,('Gastos com Pessoal'!$M$7:$M$106)+1,1))*(IF('Gastos com Pessoal'!$Q$7:$Q$106&lt;=AI$1,('Gastos com Pessoal'!$R$7:$R$106)+1,1)))</f>
        <v>0</v>
      </c>
      <c r="AJ31" s="152">
        <f t="array" aca="1" ref="AJ31" ca="1">SUM((AJ$1&gt;='Gastos com Pessoal'!$E$7:$E$106)*(AJ$1&lt;='Gastos com Pessoal'!$F$7:$F$106)*INDIRECT(CONCATENATE("'Encargos e Benefícios'!",$AX31))*(IF('Gastos com Pessoal'!$G$7:$G$106&lt;=AJ$1,('Gastos com Pessoal'!$H$7:$H$106)+1,1))*(IF('Gastos com Pessoal'!$L$7:$L$106&lt;=AJ$1,('Gastos com Pessoal'!$M$7:$M$106)+1,1))*(IF('Gastos com Pessoal'!$Q$7:$Q$106&lt;=AJ$1,('Gastos com Pessoal'!$R$7:$R$106)+1,1)))</f>
        <v>0</v>
      </c>
      <c r="AK31" s="152">
        <f t="array" aca="1" ref="AK31" ca="1">SUM((AK$1&gt;='Gastos com Pessoal'!$E$7:$E$106)*(AK$1&lt;='Gastos com Pessoal'!$F$7:$F$106)*INDIRECT(CONCATENATE("'Encargos e Benefícios'!",$AX31))*(IF('Gastos com Pessoal'!$G$7:$G$106&lt;=AK$1,('Gastos com Pessoal'!$H$7:$H$106)+1,1))*(IF('Gastos com Pessoal'!$L$7:$L$106&lt;=AK$1,('Gastos com Pessoal'!$M$7:$M$106)+1,1))*(IF('Gastos com Pessoal'!$Q$7:$Q$106&lt;=AK$1,('Gastos com Pessoal'!$R$7:$R$106)+1,1)))</f>
        <v>0</v>
      </c>
      <c r="AL31" s="152">
        <f t="array" aca="1" ref="AL31" ca="1">SUM((AL$1&gt;='Gastos com Pessoal'!$E$7:$E$106)*(AL$1&lt;='Gastos com Pessoal'!$F$7:$F$106)*INDIRECT(CONCATENATE("'Encargos e Benefícios'!",$AX31))*(IF('Gastos com Pessoal'!$G$7:$G$106&lt;=AL$1,('Gastos com Pessoal'!$H$7:$H$106)+1,1))*(IF('Gastos com Pessoal'!$L$7:$L$106&lt;=AL$1,('Gastos com Pessoal'!$M$7:$M$106)+1,1))*(IF('Gastos com Pessoal'!$Q$7:$Q$106&lt;=AL$1,('Gastos com Pessoal'!$R$7:$R$106)+1,1)))</f>
        <v>0</v>
      </c>
      <c r="AM31" s="147">
        <f t="shared" ca="1" si="11"/>
        <v>0</v>
      </c>
      <c r="AN31" s="159">
        <f t="shared" ca="1" si="12"/>
        <v>0</v>
      </c>
      <c r="AW31" s="280" t="s">
        <v>351</v>
      </c>
      <c r="AX31" s="281" t="s">
        <v>324</v>
      </c>
      <c r="AY31" s="281"/>
      <c r="AZ31" s="280"/>
      <c r="BA31" s="280"/>
      <c r="BB31" s="280"/>
      <c r="BC31" s="280"/>
    </row>
    <row r="32" spans="1:55" s="101" customFormat="1" ht="23.25" customHeight="1">
      <c r="A32" s="31" t="s">
        <v>265</v>
      </c>
      <c r="B32" s="13" t="s">
        <v>60</v>
      </c>
      <c r="C32" s="152">
        <f t="array" aca="1" ref="C32" ca="1">SUM((C$1&gt;='Gastos com Pessoal'!$E$7:$E$106)*(C$1&lt;='Gastos com Pessoal'!$F$7:$F$106)*INDIRECT(CONCATENATE("'Encargos e Benefícios'!",$AX32))*(IF('Gastos com Pessoal'!$G$7:$G$106&lt;=C$1,('Gastos com Pessoal'!$H$7:$H$106)+1,1))*(IF('Gastos com Pessoal'!$L$7:$L$106&lt;=C$1,('Gastos com Pessoal'!$M$7:$M$106)+1,1))*(IF('Gastos com Pessoal'!$Q$7:$Q$106&lt;=C$1,('Gastos com Pessoal'!$R$7:$R$106)+1,1)))</f>
        <v>45764.923028888879</v>
      </c>
      <c r="D32" s="152">
        <f t="array" aca="1" ref="D32" ca="1">SUM((D$1&gt;='Gastos com Pessoal'!$E$7:$E$106)*(D$1&lt;='Gastos com Pessoal'!$F$7:$F$106)*INDIRECT(CONCATENATE("'Encargos e Benefícios'!",$AX32))*(IF('Gastos com Pessoal'!$G$7:$G$106&lt;=D$1,('Gastos com Pessoal'!$H$7:$H$106)+1,1))*(IF('Gastos com Pessoal'!$L$7:$L$106&lt;=D$1,('Gastos com Pessoal'!$M$7:$M$106)+1,1))*(IF('Gastos com Pessoal'!$Q$7:$Q$106&lt;=D$1,('Gastos com Pessoal'!$R$7:$R$106)+1,1)))</f>
        <v>55084.656551111118</v>
      </c>
      <c r="E32" s="152">
        <f t="array" aca="1" ref="E32" ca="1">SUM((E$1&gt;='Gastos com Pessoal'!$E$7:$E$106)*(E$1&lt;='Gastos com Pessoal'!$F$7:$F$106)*INDIRECT(CONCATENATE("'Encargos e Benefícios'!",$AX32))*(IF('Gastos com Pessoal'!$G$7:$G$106&lt;=E$1,('Gastos com Pessoal'!$H$7:$H$106)+1,1))*(IF('Gastos com Pessoal'!$L$7:$L$106&lt;=E$1,('Gastos com Pessoal'!$M$7:$M$106)+1,1))*(IF('Gastos com Pessoal'!$Q$7:$Q$106&lt;=E$1,('Gastos com Pessoal'!$R$7:$R$106)+1,1)))</f>
        <v>55084.656551111118</v>
      </c>
      <c r="F32" s="152">
        <f t="array" aca="1" ref="F32" ca="1">SUM((F$1&gt;='Gastos com Pessoal'!$E$7:$E$106)*(F$1&lt;='Gastos com Pessoal'!$F$7:$F$106)*INDIRECT(CONCATENATE("'Encargos e Benefícios'!",$AX32))*(IF('Gastos com Pessoal'!$G$7:$G$106&lt;=F$1,('Gastos com Pessoal'!$H$7:$H$106)+1,1))*(IF('Gastos com Pessoal'!$L$7:$L$106&lt;=F$1,('Gastos com Pessoal'!$M$7:$M$106)+1,1))*(IF('Gastos com Pessoal'!$Q$7:$Q$106&lt;=F$1,('Gastos com Pessoal'!$R$7:$R$106)+1,1)))</f>
        <v>55084.656551111118</v>
      </c>
      <c r="G32" s="152">
        <f t="array" aca="1" ref="G32" ca="1">SUM((G$1&gt;='Gastos com Pessoal'!$E$7:$E$106)*(G$1&lt;='Gastos com Pessoal'!$F$7:$F$106)*INDIRECT(CONCATENATE("'Encargos e Benefícios'!",$AX32))*(IF('Gastos com Pessoal'!$G$7:$G$106&lt;=G$1,('Gastos com Pessoal'!$H$7:$H$106)+1,1))*(IF('Gastos com Pessoal'!$L$7:$L$106&lt;=G$1,('Gastos com Pessoal'!$M$7:$M$106)+1,1))*(IF('Gastos com Pessoal'!$Q$7:$Q$106&lt;=G$1,('Gastos com Pessoal'!$R$7:$R$106)+1,1)))</f>
        <v>55084.656551111118</v>
      </c>
      <c r="H32" s="152">
        <f t="array" aca="1" ref="H32" ca="1">SUM((H$1&gt;='Gastos com Pessoal'!$E$7:$E$106)*(H$1&lt;='Gastos com Pessoal'!$F$7:$F$106)*INDIRECT(CONCATENATE("'Encargos e Benefícios'!",$AX32))*(IF('Gastos com Pessoal'!$G$7:$G$106&lt;=H$1,('Gastos com Pessoal'!$H$7:$H$106)+1,1))*(IF('Gastos com Pessoal'!$L$7:$L$106&lt;=H$1,('Gastos com Pessoal'!$M$7:$M$106)+1,1))*(IF('Gastos com Pessoal'!$Q$7:$Q$106&lt;=H$1,('Gastos com Pessoal'!$R$7:$R$106)+1,1)))</f>
        <v>55084.656551111118</v>
      </c>
      <c r="I32" s="152">
        <f t="array" aca="1" ref="I32" ca="1">SUM((I$1&gt;='Gastos com Pessoal'!$E$7:$E$106)*(I$1&lt;='Gastos com Pessoal'!$F$7:$F$106)*INDIRECT(CONCATENATE("'Encargos e Benefícios'!",$AX32))*(IF('Gastos com Pessoal'!$G$7:$G$106&lt;=I$1,('Gastos com Pessoal'!$H$7:$H$106)+1,1))*(IF('Gastos com Pessoal'!$L$7:$L$106&lt;=I$1,('Gastos com Pessoal'!$M$7:$M$106)+1,1))*(IF('Gastos com Pessoal'!$Q$7:$Q$106&lt;=I$1,('Gastos com Pessoal'!$R$7:$R$106)+1,1)))</f>
        <v>55084.656551111118</v>
      </c>
      <c r="J32" s="152">
        <f t="array" aca="1" ref="J32" ca="1">SUM((J$1&gt;='Gastos com Pessoal'!$E$7:$E$106)*(J$1&lt;='Gastos com Pessoal'!$F$7:$F$106)*INDIRECT(CONCATENATE("'Encargos e Benefícios'!",$AX32))*(IF('Gastos com Pessoal'!$G$7:$G$106&lt;=J$1,('Gastos com Pessoal'!$H$7:$H$106)+1,1))*(IF('Gastos com Pessoal'!$L$7:$L$106&lt;=J$1,('Gastos com Pessoal'!$M$7:$M$106)+1,1))*(IF('Gastos com Pessoal'!$Q$7:$Q$106&lt;=J$1,('Gastos com Pessoal'!$R$7:$R$106)+1,1)))</f>
        <v>0</v>
      </c>
      <c r="K32" s="152">
        <f t="array" aca="1" ref="K32" ca="1">SUM((K$1&gt;='Gastos com Pessoal'!$E$7:$E$106)*(K$1&lt;='Gastos com Pessoal'!$F$7:$F$106)*INDIRECT(CONCATENATE("'Encargos e Benefícios'!",$AX32))*(IF('Gastos com Pessoal'!$G$7:$G$106&lt;=K$1,('Gastos com Pessoal'!$H$7:$H$106)+1,1))*(IF('Gastos com Pessoal'!$L$7:$L$106&lt;=K$1,('Gastos com Pessoal'!$M$7:$M$106)+1,1))*(IF('Gastos com Pessoal'!$Q$7:$Q$106&lt;=K$1,('Gastos com Pessoal'!$R$7:$R$106)+1,1)))</f>
        <v>0</v>
      </c>
      <c r="L32" s="152">
        <f t="array" aca="1" ref="L32" ca="1">SUM((L$1&gt;='Gastos com Pessoal'!$E$7:$E$106)*(L$1&lt;='Gastos com Pessoal'!$F$7:$F$106)*INDIRECT(CONCATENATE("'Encargos e Benefícios'!",$AX32))*(IF('Gastos com Pessoal'!$G$7:$G$106&lt;=L$1,('Gastos com Pessoal'!$H$7:$H$106)+1,1))*(IF('Gastos com Pessoal'!$L$7:$L$106&lt;=L$1,('Gastos com Pessoal'!$M$7:$M$106)+1,1))*(IF('Gastos com Pessoal'!$Q$7:$Q$106&lt;=L$1,('Gastos com Pessoal'!$R$7:$R$106)+1,1)))</f>
        <v>0</v>
      </c>
      <c r="M32" s="152">
        <f t="array" aca="1" ref="M32" ca="1">SUM((M$1&gt;='Gastos com Pessoal'!$E$7:$E$106)*(M$1&lt;='Gastos com Pessoal'!$F$7:$F$106)*INDIRECT(CONCATENATE("'Encargos e Benefícios'!",$AX32))*(IF('Gastos com Pessoal'!$G$7:$G$106&lt;=M$1,('Gastos com Pessoal'!$H$7:$H$106)+1,1))*(IF('Gastos com Pessoal'!$L$7:$L$106&lt;=M$1,('Gastos com Pessoal'!$M$7:$M$106)+1,1))*(IF('Gastos com Pessoal'!$Q$7:$Q$106&lt;=M$1,('Gastos com Pessoal'!$R$7:$R$106)+1,1)))</f>
        <v>0</v>
      </c>
      <c r="N32" s="152">
        <f t="array" aca="1" ref="N32" ca="1">SUM((N$1&gt;='Gastos com Pessoal'!$E$7:$E$106)*(N$1&lt;='Gastos com Pessoal'!$F$7:$F$106)*INDIRECT(CONCATENATE("'Encargos e Benefícios'!",$AX32))*(IF('Gastos com Pessoal'!$G$7:$G$106&lt;=N$1,('Gastos com Pessoal'!$H$7:$H$106)+1,1))*(IF('Gastos com Pessoal'!$L$7:$L$106&lt;=N$1,('Gastos com Pessoal'!$M$7:$M$106)+1,1))*(IF('Gastos com Pessoal'!$Q$7:$Q$106&lt;=N$1,('Gastos com Pessoal'!$R$7:$R$106)+1,1)))</f>
        <v>0</v>
      </c>
      <c r="O32" s="152">
        <f t="array" aca="1" ref="O32" ca="1">SUM((O$1&gt;='Gastos com Pessoal'!$E$7:$E$106)*(O$1&lt;='Gastos com Pessoal'!$F$7:$F$106)*INDIRECT(CONCATENATE("'Encargos e Benefícios'!",$AX32))*(IF('Gastos com Pessoal'!$G$7:$G$106&lt;=O$1,('Gastos com Pessoal'!$H$7:$H$106)+1,1))*(IF('Gastos com Pessoal'!$L$7:$L$106&lt;=O$1,('Gastos com Pessoal'!$M$7:$M$106)+1,1))*(IF('Gastos com Pessoal'!$Q$7:$Q$106&lt;=O$1,('Gastos com Pessoal'!$R$7:$R$106)+1,1)))</f>
        <v>0</v>
      </c>
      <c r="P32" s="152">
        <f t="array" aca="1" ref="P32" ca="1">SUM((P$1&gt;='Gastos com Pessoal'!$E$7:$E$106)*(P$1&lt;='Gastos com Pessoal'!$F$7:$F$106)*INDIRECT(CONCATENATE("'Encargos e Benefícios'!",$AX32))*(IF('Gastos com Pessoal'!$G$7:$G$106&lt;=P$1,('Gastos com Pessoal'!$H$7:$H$106)+1,1))*(IF('Gastos com Pessoal'!$L$7:$L$106&lt;=P$1,('Gastos com Pessoal'!$M$7:$M$106)+1,1))*(IF('Gastos com Pessoal'!$Q$7:$Q$106&lt;=P$1,('Gastos com Pessoal'!$R$7:$R$106)+1,1)))</f>
        <v>0</v>
      </c>
      <c r="Q32" s="152">
        <f t="array" aca="1" ref="Q32" ca="1">SUM((Q$1&gt;='Gastos com Pessoal'!$E$7:$E$106)*(Q$1&lt;='Gastos com Pessoal'!$F$7:$F$106)*INDIRECT(CONCATENATE("'Encargos e Benefícios'!",$AX32))*(IF('Gastos com Pessoal'!$G$7:$G$106&lt;=Q$1,('Gastos com Pessoal'!$H$7:$H$106)+1,1))*(IF('Gastos com Pessoal'!$L$7:$L$106&lt;=Q$1,('Gastos com Pessoal'!$M$7:$M$106)+1,1))*(IF('Gastos com Pessoal'!$Q$7:$Q$106&lt;=Q$1,('Gastos com Pessoal'!$R$7:$R$106)+1,1)))</f>
        <v>0</v>
      </c>
      <c r="R32" s="152">
        <f t="array" aca="1" ref="R32" ca="1">SUM((R$1&gt;='Gastos com Pessoal'!$E$7:$E$106)*(R$1&lt;='Gastos com Pessoal'!$F$7:$F$106)*INDIRECT(CONCATENATE("'Encargos e Benefícios'!",$AX32))*(IF('Gastos com Pessoal'!$G$7:$G$106&lt;=R$1,('Gastos com Pessoal'!$H$7:$H$106)+1,1))*(IF('Gastos com Pessoal'!$L$7:$L$106&lt;=R$1,('Gastos com Pessoal'!$M$7:$M$106)+1,1))*(IF('Gastos com Pessoal'!$Q$7:$Q$106&lt;=R$1,('Gastos com Pessoal'!$R$7:$R$106)+1,1)))</f>
        <v>0</v>
      </c>
      <c r="S32" s="152">
        <f t="array" aca="1" ref="S32" ca="1">SUM((S$1&gt;='Gastos com Pessoal'!$E$7:$E$106)*(S$1&lt;='Gastos com Pessoal'!$F$7:$F$106)*INDIRECT(CONCATENATE("'Encargos e Benefícios'!",$AX32))*(IF('Gastos com Pessoal'!$G$7:$G$106&lt;=S$1,('Gastos com Pessoal'!$H$7:$H$106)+1,1))*(IF('Gastos com Pessoal'!$L$7:$L$106&lt;=S$1,('Gastos com Pessoal'!$M$7:$M$106)+1,1))*(IF('Gastos com Pessoal'!$Q$7:$Q$106&lt;=S$1,('Gastos com Pessoal'!$R$7:$R$106)+1,1)))</f>
        <v>0</v>
      </c>
      <c r="T32" s="152">
        <f t="array" aca="1" ref="T32" ca="1">SUM((T$1&gt;='Gastos com Pessoal'!$E$7:$E$106)*(T$1&lt;='Gastos com Pessoal'!$F$7:$F$106)*INDIRECT(CONCATENATE("'Encargos e Benefícios'!",$AX32))*(IF('Gastos com Pessoal'!$G$7:$G$106&lt;=T$1,('Gastos com Pessoal'!$H$7:$H$106)+1,1))*(IF('Gastos com Pessoal'!$L$7:$L$106&lt;=T$1,('Gastos com Pessoal'!$M$7:$M$106)+1,1))*(IF('Gastos com Pessoal'!$Q$7:$Q$106&lt;=T$1,('Gastos com Pessoal'!$R$7:$R$106)+1,1)))</f>
        <v>0</v>
      </c>
      <c r="U32" s="152">
        <f t="array" aca="1" ref="U32" ca="1">SUM((U$1&gt;='Gastos com Pessoal'!$E$7:$E$106)*(U$1&lt;='Gastos com Pessoal'!$F$7:$F$106)*INDIRECT(CONCATENATE("'Encargos e Benefícios'!",$AX32))*(IF('Gastos com Pessoal'!$G$7:$G$106&lt;=U$1,('Gastos com Pessoal'!$H$7:$H$106)+1,1))*(IF('Gastos com Pessoal'!$L$7:$L$106&lt;=U$1,('Gastos com Pessoal'!$M$7:$M$106)+1,1))*(IF('Gastos com Pessoal'!$Q$7:$Q$106&lt;=U$1,('Gastos com Pessoal'!$R$7:$R$106)+1,1)))</f>
        <v>0</v>
      </c>
      <c r="V32" s="152">
        <f t="array" aca="1" ref="V32" ca="1">SUM((V$1&gt;='Gastos com Pessoal'!$E$7:$E$106)*(V$1&lt;='Gastos com Pessoal'!$F$7:$F$106)*INDIRECT(CONCATENATE("'Encargos e Benefícios'!",$AX32))*(IF('Gastos com Pessoal'!$G$7:$G$106&lt;=V$1,('Gastos com Pessoal'!$H$7:$H$106)+1,1))*(IF('Gastos com Pessoal'!$L$7:$L$106&lt;=V$1,('Gastos com Pessoal'!$M$7:$M$106)+1,1))*(IF('Gastos com Pessoal'!$Q$7:$Q$106&lt;=V$1,('Gastos com Pessoal'!$R$7:$R$106)+1,1)))</f>
        <v>0</v>
      </c>
      <c r="W32" s="152">
        <f t="array" aca="1" ref="W32" ca="1">SUM((W$1&gt;='Gastos com Pessoal'!$E$7:$E$106)*(W$1&lt;='Gastos com Pessoal'!$F$7:$F$106)*INDIRECT(CONCATENATE("'Encargos e Benefícios'!",$AX32))*(IF('Gastos com Pessoal'!$G$7:$G$106&lt;=W$1,('Gastos com Pessoal'!$H$7:$H$106)+1,1))*(IF('Gastos com Pessoal'!$L$7:$L$106&lt;=W$1,('Gastos com Pessoal'!$M$7:$M$106)+1,1))*(IF('Gastos com Pessoal'!$Q$7:$Q$106&lt;=W$1,('Gastos com Pessoal'!$R$7:$R$106)+1,1)))</f>
        <v>0</v>
      </c>
      <c r="X32" s="152">
        <f t="array" aca="1" ref="X32" ca="1">SUM((X$1&gt;='Gastos com Pessoal'!$E$7:$E$106)*(X$1&lt;='Gastos com Pessoal'!$F$7:$F$106)*INDIRECT(CONCATENATE("'Encargos e Benefícios'!",$AX32))*(IF('Gastos com Pessoal'!$G$7:$G$106&lt;=X$1,('Gastos com Pessoal'!$H$7:$H$106)+1,1))*(IF('Gastos com Pessoal'!$L$7:$L$106&lt;=X$1,('Gastos com Pessoal'!$M$7:$M$106)+1,1))*(IF('Gastos com Pessoal'!$Q$7:$Q$106&lt;=X$1,('Gastos com Pessoal'!$R$7:$R$106)+1,1)))</f>
        <v>0</v>
      </c>
      <c r="Y32" s="152">
        <f t="array" aca="1" ref="Y32" ca="1">SUM((Y$1&gt;='Gastos com Pessoal'!$E$7:$E$106)*(Y$1&lt;='Gastos com Pessoal'!$F$7:$F$106)*INDIRECT(CONCATENATE("'Encargos e Benefícios'!",$AX32))*(IF('Gastos com Pessoal'!$G$7:$G$106&lt;=Y$1,('Gastos com Pessoal'!$H$7:$H$106)+1,1))*(IF('Gastos com Pessoal'!$L$7:$L$106&lt;=Y$1,('Gastos com Pessoal'!$M$7:$M$106)+1,1))*(IF('Gastos com Pessoal'!$Q$7:$Q$106&lt;=Y$1,('Gastos com Pessoal'!$R$7:$R$106)+1,1)))</f>
        <v>0</v>
      </c>
      <c r="Z32" s="152">
        <f t="array" aca="1" ref="Z32" ca="1">SUM((Z$1&gt;='Gastos com Pessoal'!$E$7:$E$106)*(Z$1&lt;='Gastos com Pessoal'!$F$7:$F$106)*INDIRECT(CONCATENATE("'Encargos e Benefícios'!",$AX32))*(IF('Gastos com Pessoal'!$G$7:$G$106&lt;=Z$1,('Gastos com Pessoal'!$H$7:$H$106)+1,1))*(IF('Gastos com Pessoal'!$L$7:$L$106&lt;=Z$1,('Gastos com Pessoal'!$M$7:$M$106)+1,1))*(IF('Gastos com Pessoal'!$Q$7:$Q$106&lt;=Z$1,('Gastos com Pessoal'!$R$7:$R$106)+1,1)))</f>
        <v>0</v>
      </c>
      <c r="AA32" s="152">
        <f t="array" aca="1" ref="AA32" ca="1">SUM((AA$1&gt;='Gastos com Pessoal'!$E$7:$E$106)*(AA$1&lt;='Gastos com Pessoal'!$F$7:$F$106)*INDIRECT(CONCATENATE("'Encargos e Benefícios'!",$AX32))*(IF('Gastos com Pessoal'!$G$7:$G$106&lt;=AA$1,('Gastos com Pessoal'!$H$7:$H$106)+1,1))*(IF('Gastos com Pessoal'!$L$7:$L$106&lt;=AA$1,('Gastos com Pessoal'!$M$7:$M$106)+1,1))*(IF('Gastos com Pessoal'!$Q$7:$Q$106&lt;=AA$1,('Gastos com Pessoal'!$R$7:$R$106)+1,1)))</f>
        <v>0</v>
      </c>
      <c r="AB32" s="152">
        <f t="array" aca="1" ref="AB32" ca="1">SUM((AB$1&gt;='Gastos com Pessoal'!$E$7:$E$106)*(AB$1&lt;='Gastos com Pessoal'!$F$7:$F$106)*INDIRECT(CONCATENATE("'Encargos e Benefícios'!",$AX32))*(IF('Gastos com Pessoal'!$G$7:$G$106&lt;=AB$1,('Gastos com Pessoal'!$H$7:$H$106)+1,1))*(IF('Gastos com Pessoal'!$L$7:$L$106&lt;=AB$1,('Gastos com Pessoal'!$M$7:$M$106)+1,1))*(IF('Gastos com Pessoal'!$Q$7:$Q$106&lt;=AB$1,('Gastos com Pessoal'!$R$7:$R$106)+1,1)))</f>
        <v>0</v>
      </c>
      <c r="AC32" s="152">
        <f t="array" aca="1" ref="AC32" ca="1">SUM((AC$1&gt;='Gastos com Pessoal'!$E$7:$E$106)*(AC$1&lt;='Gastos com Pessoal'!$F$7:$F$106)*INDIRECT(CONCATENATE("'Encargos e Benefícios'!",$AX32))*(IF('Gastos com Pessoal'!$G$7:$G$106&lt;=AC$1,('Gastos com Pessoal'!$H$7:$H$106)+1,1))*(IF('Gastos com Pessoal'!$L$7:$L$106&lt;=AC$1,('Gastos com Pessoal'!$M$7:$M$106)+1,1))*(IF('Gastos com Pessoal'!$Q$7:$Q$106&lt;=AC$1,('Gastos com Pessoal'!$R$7:$R$106)+1,1)))</f>
        <v>0</v>
      </c>
      <c r="AD32" s="152">
        <f t="array" aca="1" ref="AD32" ca="1">SUM((AD$1&gt;='Gastos com Pessoal'!$E$7:$E$106)*(AD$1&lt;='Gastos com Pessoal'!$F$7:$F$106)*INDIRECT(CONCATENATE("'Encargos e Benefícios'!",$AX32))*(IF('Gastos com Pessoal'!$G$7:$G$106&lt;=AD$1,('Gastos com Pessoal'!$H$7:$H$106)+1,1))*(IF('Gastos com Pessoal'!$L$7:$L$106&lt;=AD$1,('Gastos com Pessoal'!$M$7:$M$106)+1,1))*(IF('Gastos com Pessoal'!$Q$7:$Q$106&lt;=AD$1,('Gastos com Pessoal'!$R$7:$R$106)+1,1)))</f>
        <v>0</v>
      </c>
      <c r="AE32" s="152">
        <f t="array" aca="1" ref="AE32" ca="1">SUM((AE$1&gt;='Gastos com Pessoal'!$E$7:$E$106)*(AE$1&lt;='Gastos com Pessoal'!$F$7:$F$106)*INDIRECT(CONCATENATE("'Encargos e Benefícios'!",$AX32))*(IF('Gastos com Pessoal'!$G$7:$G$106&lt;=AE$1,('Gastos com Pessoal'!$H$7:$H$106)+1,1))*(IF('Gastos com Pessoal'!$L$7:$L$106&lt;=AE$1,('Gastos com Pessoal'!$M$7:$M$106)+1,1))*(IF('Gastos com Pessoal'!$Q$7:$Q$106&lt;=AE$1,('Gastos com Pessoal'!$R$7:$R$106)+1,1)))</f>
        <v>0</v>
      </c>
      <c r="AF32" s="152">
        <f t="array" aca="1" ref="AF32" ca="1">SUM((AF$1&gt;='Gastos com Pessoal'!$E$7:$E$106)*(AF$1&lt;='Gastos com Pessoal'!$F$7:$F$106)*INDIRECT(CONCATENATE("'Encargos e Benefícios'!",$AX32))*(IF('Gastos com Pessoal'!$G$7:$G$106&lt;=AF$1,('Gastos com Pessoal'!$H$7:$H$106)+1,1))*(IF('Gastos com Pessoal'!$L$7:$L$106&lt;=AF$1,('Gastos com Pessoal'!$M$7:$M$106)+1,1))*(IF('Gastos com Pessoal'!$Q$7:$Q$106&lt;=AF$1,('Gastos com Pessoal'!$R$7:$R$106)+1,1)))</f>
        <v>0</v>
      </c>
      <c r="AG32" s="152">
        <f t="array" aca="1" ref="AG32" ca="1">SUM((AG$1&gt;='Gastos com Pessoal'!$E$7:$E$106)*(AG$1&lt;='Gastos com Pessoal'!$F$7:$F$106)*INDIRECT(CONCATENATE("'Encargos e Benefícios'!",$AX32))*(IF('Gastos com Pessoal'!$G$7:$G$106&lt;=AG$1,('Gastos com Pessoal'!$H$7:$H$106)+1,1))*(IF('Gastos com Pessoal'!$L$7:$L$106&lt;=AG$1,('Gastos com Pessoal'!$M$7:$M$106)+1,1))*(IF('Gastos com Pessoal'!$Q$7:$Q$106&lt;=AG$1,('Gastos com Pessoal'!$R$7:$R$106)+1,1)))</f>
        <v>0</v>
      </c>
      <c r="AH32" s="152">
        <f t="array" aca="1" ref="AH32" ca="1">SUM((AH$1&gt;='Gastos com Pessoal'!$E$7:$E$106)*(AH$1&lt;='Gastos com Pessoal'!$F$7:$F$106)*INDIRECT(CONCATENATE("'Encargos e Benefícios'!",$AX32))*(IF('Gastos com Pessoal'!$G$7:$G$106&lt;=AH$1,('Gastos com Pessoal'!$H$7:$H$106)+1,1))*(IF('Gastos com Pessoal'!$L$7:$L$106&lt;=AH$1,('Gastos com Pessoal'!$M$7:$M$106)+1,1))*(IF('Gastos com Pessoal'!$Q$7:$Q$106&lt;=AH$1,('Gastos com Pessoal'!$R$7:$R$106)+1,1)))</f>
        <v>0</v>
      </c>
      <c r="AI32" s="152">
        <f t="array" aca="1" ref="AI32" ca="1">SUM((AI$1&gt;='Gastos com Pessoal'!$E$7:$E$106)*(AI$1&lt;='Gastos com Pessoal'!$F$7:$F$106)*INDIRECT(CONCATENATE("'Encargos e Benefícios'!",$AX32))*(IF('Gastos com Pessoal'!$G$7:$G$106&lt;=AI$1,('Gastos com Pessoal'!$H$7:$H$106)+1,1))*(IF('Gastos com Pessoal'!$L$7:$L$106&lt;=AI$1,('Gastos com Pessoal'!$M$7:$M$106)+1,1))*(IF('Gastos com Pessoal'!$Q$7:$Q$106&lt;=AI$1,('Gastos com Pessoal'!$R$7:$R$106)+1,1)))</f>
        <v>0</v>
      </c>
      <c r="AJ32" s="152">
        <f t="array" aca="1" ref="AJ32" ca="1">SUM((AJ$1&gt;='Gastos com Pessoal'!$E$7:$E$106)*(AJ$1&lt;='Gastos com Pessoal'!$F$7:$F$106)*INDIRECT(CONCATENATE("'Encargos e Benefícios'!",$AX32))*(IF('Gastos com Pessoal'!$G$7:$G$106&lt;=AJ$1,('Gastos com Pessoal'!$H$7:$H$106)+1,1))*(IF('Gastos com Pessoal'!$L$7:$L$106&lt;=AJ$1,('Gastos com Pessoal'!$M$7:$M$106)+1,1))*(IF('Gastos com Pessoal'!$Q$7:$Q$106&lt;=AJ$1,('Gastos com Pessoal'!$R$7:$R$106)+1,1)))</f>
        <v>0</v>
      </c>
      <c r="AK32" s="152">
        <f t="array" aca="1" ref="AK32" ca="1">SUM((AK$1&gt;='Gastos com Pessoal'!$E$7:$E$106)*(AK$1&lt;='Gastos com Pessoal'!$F$7:$F$106)*INDIRECT(CONCATENATE("'Encargos e Benefícios'!",$AX32))*(IF('Gastos com Pessoal'!$G$7:$G$106&lt;=AK$1,('Gastos com Pessoal'!$H$7:$H$106)+1,1))*(IF('Gastos com Pessoal'!$L$7:$L$106&lt;=AK$1,('Gastos com Pessoal'!$M$7:$M$106)+1,1))*(IF('Gastos com Pessoal'!$Q$7:$Q$106&lt;=AK$1,('Gastos com Pessoal'!$R$7:$R$106)+1,1)))</f>
        <v>0</v>
      </c>
      <c r="AL32" s="152">
        <f t="array" aca="1" ref="AL32" ca="1">SUM((AL$1&gt;='Gastos com Pessoal'!$E$7:$E$106)*(AL$1&lt;='Gastos com Pessoal'!$F$7:$F$106)*INDIRECT(CONCATENATE("'Encargos e Benefícios'!",$AX32))*(IF('Gastos com Pessoal'!$G$7:$G$106&lt;=AL$1,('Gastos com Pessoal'!$H$7:$H$106)+1,1))*(IF('Gastos com Pessoal'!$L$7:$L$106&lt;=AL$1,('Gastos com Pessoal'!$M$7:$M$106)+1,1))*(IF('Gastos com Pessoal'!$Q$7:$Q$106&lt;=AL$1,('Gastos com Pessoal'!$R$7:$R$106)+1,1)))</f>
        <v>0</v>
      </c>
      <c r="AM32" s="147">
        <f t="shared" ca="1" si="11"/>
        <v>376272.8623355556</v>
      </c>
      <c r="AN32" s="159">
        <f t="shared" ca="1" si="12"/>
        <v>3.9917041058223225E-2</v>
      </c>
      <c r="AW32" s="280" t="s">
        <v>351</v>
      </c>
      <c r="AX32" s="281" t="s">
        <v>325</v>
      </c>
      <c r="AY32" s="281"/>
      <c r="AZ32" s="280"/>
      <c r="BA32" s="280"/>
      <c r="BB32" s="280"/>
      <c r="BC32" s="280"/>
    </row>
    <row r="33" spans="1:57" s="101" customFormat="1" ht="23.25" customHeight="1">
      <c r="A33" s="31" t="s">
        <v>266</v>
      </c>
      <c r="B33" s="13" t="s">
        <v>61</v>
      </c>
      <c r="C33" s="152">
        <f t="array" aca="1" ref="C33" ca="1">SUM((C$1&gt;='Gastos com Pessoal'!$E$7:$E$106)*(C$1&lt;='Gastos com Pessoal'!$F$7:$F$106)*INDIRECT(CONCATENATE("'Encargos e Benefícios'!",$AX33))*(IF('Gastos com Pessoal'!$G$7:$G$106&lt;=C$1,('Gastos com Pessoal'!$H$7:$H$106)+1,1))*(IF('Gastos com Pessoal'!$L$7:$L$106&lt;=C$1,('Gastos com Pessoal'!$M$7:$M$106)+1,1))*(IF('Gastos com Pessoal'!$Q$7:$Q$106&lt;=C$1,('Gastos com Pessoal'!$R$7:$R$106)+1,1)))</f>
        <v>22882.46151444444</v>
      </c>
      <c r="D33" s="152">
        <f t="array" aca="1" ref="D33" ca="1">SUM((D$1&gt;='Gastos com Pessoal'!$E$7:$E$106)*(D$1&lt;='Gastos com Pessoal'!$F$7:$F$106)*INDIRECT(CONCATENATE("'Encargos e Benefícios'!",$AX33))*(IF('Gastos com Pessoal'!$G$7:$G$106&lt;=D$1,('Gastos com Pessoal'!$H$7:$H$106)+1,1))*(IF('Gastos com Pessoal'!$L$7:$L$106&lt;=D$1,('Gastos com Pessoal'!$M$7:$M$106)+1,1))*(IF('Gastos com Pessoal'!$Q$7:$Q$106&lt;=D$1,('Gastos com Pessoal'!$R$7:$R$106)+1,1)))</f>
        <v>27542.328275555559</v>
      </c>
      <c r="E33" s="152">
        <f t="array" aca="1" ref="E33" ca="1">SUM((E$1&gt;='Gastos com Pessoal'!$E$7:$E$106)*(E$1&lt;='Gastos com Pessoal'!$F$7:$F$106)*INDIRECT(CONCATENATE("'Encargos e Benefícios'!",$AX33))*(IF('Gastos com Pessoal'!$G$7:$G$106&lt;=E$1,('Gastos com Pessoal'!$H$7:$H$106)+1,1))*(IF('Gastos com Pessoal'!$L$7:$L$106&lt;=E$1,('Gastos com Pessoal'!$M$7:$M$106)+1,1))*(IF('Gastos com Pessoal'!$Q$7:$Q$106&lt;=E$1,('Gastos com Pessoal'!$R$7:$R$106)+1,1)))</f>
        <v>27542.328275555559</v>
      </c>
      <c r="F33" s="152">
        <f t="array" aca="1" ref="F33" ca="1">SUM((F$1&gt;='Gastos com Pessoal'!$E$7:$E$106)*(F$1&lt;='Gastos com Pessoal'!$F$7:$F$106)*INDIRECT(CONCATENATE("'Encargos e Benefícios'!",$AX33))*(IF('Gastos com Pessoal'!$G$7:$G$106&lt;=F$1,('Gastos com Pessoal'!$H$7:$H$106)+1,1))*(IF('Gastos com Pessoal'!$L$7:$L$106&lt;=F$1,('Gastos com Pessoal'!$M$7:$M$106)+1,1))*(IF('Gastos com Pessoal'!$Q$7:$Q$106&lt;=F$1,('Gastos com Pessoal'!$R$7:$R$106)+1,1)))</f>
        <v>27542.328275555559</v>
      </c>
      <c r="G33" s="152">
        <f t="array" aca="1" ref="G33" ca="1">SUM((G$1&gt;='Gastos com Pessoal'!$E$7:$E$106)*(G$1&lt;='Gastos com Pessoal'!$F$7:$F$106)*INDIRECT(CONCATENATE("'Encargos e Benefícios'!",$AX33))*(IF('Gastos com Pessoal'!$G$7:$G$106&lt;=G$1,('Gastos com Pessoal'!$H$7:$H$106)+1,1))*(IF('Gastos com Pessoal'!$L$7:$L$106&lt;=G$1,('Gastos com Pessoal'!$M$7:$M$106)+1,1))*(IF('Gastos com Pessoal'!$Q$7:$Q$106&lt;=G$1,('Gastos com Pessoal'!$R$7:$R$106)+1,1)))</f>
        <v>27542.328275555559</v>
      </c>
      <c r="H33" s="152">
        <f t="array" aca="1" ref="H33" ca="1">SUM((H$1&gt;='Gastos com Pessoal'!$E$7:$E$106)*(H$1&lt;='Gastos com Pessoal'!$F$7:$F$106)*INDIRECT(CONCATENATE("'Encargos e Benefícios'!",$AX33))*(IF('Gastos com Pessoal'!$G$7:$G$106&lt;=H$1,('Gastos com Pessoal'!$H$7:$H$106)+1,1))*(IF('Gastos com Pessoal'!$L$7:$L$106&lt;=H$1,('Gastos com Pessoal'!$M$7:$M$106)+1,1))*(IF('Gastos com Pessoal'!$Q$7:$Q$106&lt;=H$1,('Gastos com Pessoal'!$R$7:$R$106)+1,1)))</f>
        <v>27542.328275555559</v>
      </c>
      <c r="I33" s="152">
        <f t="array" aca="1" ref="I33" ca="1">SUM((I$1&gt;='Gastos com Pessoal'!$E$7:$E$106)*(I$1&lt;='Gastos com Pessoal'!$F$7:$F$106)*INDIRECT(CONCATENATE("'Encargos e Benefícios'!",$AX33))*(IF('Gastos com Pessoal'!$G$7:$G$106&lt;=I$1,('Gastos com Pessoal'!$H$7:$H$106)+1,1))*(IF('Gastos com Pessoal'!$L$7:$L$106&lt;=I$1,('Gastos com Pessoal'!$M$7:$M$106)+1,1))*(IF('Gastos com Pessoal'!$Q$7:$Q$106&lt;=I$1,('Gastos com Pessoal'!$R$7:$R$106)+1,1)))</f>
        <v>27542.328275555559</v>
      </c>
      <c r="J33" s="152">
        <f t="array" aca="1" ref="J33" ca="1">SUM((J$1&gt;='Gastos com Pessoal'!$E$7:$E$106)*(J$1&lt;='Gastos com Pessoal'!$F$7:$F$106)*INDIRECT(CONCATENATE("'Encargos e Benefícios'!",$AX33))*(IF('Gastos com Pessoal'!$G$7:$G$106&lt;=J$1,('Gastos com Pessoal'!$H$7:$H$106)+1,1))*(IF('Gastos com Pessoal'!$L$7:$L$106&lt;=J$1,('Gastos com Pessoal'!$M$7:$M$106)+1,1))*(IF('Gastos com Pessoal'!$Q$7:$Q$106&lt;=J$1,('Gastos com Pessoal'!$R$7:$R$106)+1,1)))</f>
        <v>0</v>
      </c>
      <c r="K33" s="152">
        <f t="array" aca="1" ref="K33" ca="1">SUM((K$1&gt;='Gastos com Pessoal'!$E$7:$E$106)*(K$1&lt;='Gastos com Pessoal'!$F$7:$F$106)*INDIRECT(CONCATENATE("'Encargos e Benefícios'!",$AX33))*(IF('Gastos com Pessoal'!$G$7:$G$106&lt;=K$1,('Gastos com Pessoal'!$H$7:$H$106)+1,1))*(IF('Gastos com Pessoal'!$L$7:$L$106&lt;=K$1,('Gastos com Pessoal'!$M$7:$M$106)+1,1))*(IF('Gastos com Pessoal'!$Q$7:$Q$106&lt;=K$1,('Gastos com Pessoal'!$R$7:$R$106)+1,1)))</f>
        <v>0</v>
      </c>
      <c r="L33" s="152">
        <f t="array" aca="1" ref="L33" ca="1">SUM((L$1&gt;='Gastos com Pessoal'!$E$7:$E$106)*(L$1&lt;='Gastos com Pessoal'!$F$7:$F$106)*INDIRECT(CONCATENATE("'Encargos e Benefícios'!",$AX33))*(IF('Gastos com Pessoal'!$G$7:$G$106&lt;=L$1,('Gastos com Pessoal'!$H$7:$H$106)+1,1))*(IF('Gastos com Pessoal'!$L$7:$L$106&lt;=L$1,('Gastos com Pessoal'!$M$7:$M$106)+1,1))*(IF('Gastos com Pessoal'!$Q$7:$Q$106&lt;=L$1,('Gastos com Pessoal'!$R$7:$R$106)+1,1)))</f>
        <v>0</v>
      </c>
      <c r="M33" s="152">
        <f t="array" aca="1" ref="M33" ca="1">SUM((M$1&gt;='Gastos com Pessoal'!$E$7:$E$106)*(M$1&lt;='Gastos com Pessoal'!$F$7:$F$106)*INDIRECT(CONCATENATE("'Encargos e Benefícios'!",$AX33))*(IF('Gastos com Pessoal'!$G$7:$G$106&lt;=M$1,('Gastos com Pessoal'!$H$7:$H$106)+1,1))*(IF('Gastos com Pessoal'!$L$7:$L$106&lt;=M$1,('Gastos com Pessoal'!$M$7:$M$106)+1,1))*(IF('Gastos com Pessoal'!$Q$7:$Q$106&lt;=M$1,('Gastos com Pessoal'!$R$7:$R$106)+1,1)))</f>
        <v>0</v>
      </c>
      <c r="N33" s="152">
        <f t="array" aca="1" ref="N33" ca="1">SUM((N$1&gt;='Gastos com Pessoal'!$E$7:$E$106)*(N$1&lt;='Gastos com Pessoal'!$F$7:$F$106)*INDIRECT(CONCATENATE("'Encargos e Benefícios'!",$AX33))*(IF('Gastos com Pessoal'!$G$7:$G$106&lt;=N$1,('Gastos com Pessoal'!$H$7:$H$106)+1,1))*(IF('Gastos com Pessoal'!$L$7:$L$106&lt;=N$1,('Gastos com Pessoal'!$M$7:$M$106)+1,1))*(IF('Gastos com Pessoal'!$Q$7:$Q$106&lt;=N$1,('Gastos com Pessoal'!$R$7:$R$106)+1,1)))</f>
        <v>0</v>
      </c>
      <c r="O33" s="152">
        <f t="array" aca="1" ref="O33" ca="1">SUM((O$1&gt;='Gastos com Pessoal'!$E$7:$E$106)*(O$1&lt;='Gastos com Pessoal'!$F$7:$F$106)*INDIRECT(CONCATENATE("'Encargos e Benefícios'!",$AX33))*(IF('Gastos com Pessoal'!$G$7:$G$106&lt;=O$1,('Gastos com Pessoal'!$H$7:$H$106)+1,1))*(IF('Gastos com Pessoal'!$L$7:$L$106&lt;=O$1,('Gastos com Pessoal'!$M$7:$M$106)+1,1))*(IF('Gastos com Pessoal'!$Q$7:$Q$106&lt;=O$1,('Gastos com Pessoal'!$R$7:$R$106)+1,1)))</f>
        <v>0</v>
      </c>
      <c r="P33" s="152">
        <f t="array" aca="1" ref="P33" ca="1">SUM((P$1&gt;='Gastos com Pessoal'!$E$7:$E$106)*(P$1&lt;='Gastos com Pessoal'!$F$7:$F$106)*INDIRECT(CONCATENATE("'Encargos e Benefícios'!",$AX33))*(IF('Gastos com Pessoal'!$G$7:$G$106&lt;=P$1,('Gastos com Pessoal'!$H$7:$H$106)+1,1))*(IF('Gastos com Pessoal'!$L$7:$L$106&lt;=P$1,('Gastos com Pessoal'!$M$7:$M$106)+1,1))*(IF('Gastos com Pessoal'!$Q$7:$Q$106&lt;=P$1,('Gastos com Pessoal'!$R$7:$R$106)+1,1)))</f>
        <v>0</v>
      </c>
      <c r="Q33" s="152">
        <f t="array" aca="1" ref="Q33" ca="1">SUM((Q$1&gt;='Gastos com Pessoal'!$E$7:$E$106)*(Q$1&lt;='Gastos com Pessoal'!$F$7:$F$106)*INDIRECT(CONCATENATE("'Encargos e Benefícios'!",$AX33))*(IF('Gastos com Pessoal'!$G$7:$G$106&lt;=Q$1,('Gastos com Pessoal'!$H$7:$H$106)+1,1))*(IF('Gastos com Pessoal'!$L$7:$L$106&lt;=Q$1,('Gastos com Pessoal'!$M$7:$M$106)+1,1))*(IF('Gastos com Pessoal'!$Q$7:$Q$106&lt;=Q$1,('Gastos com Pessoal'!$R$7:$R$106)+1,1)))</f>
        <v>0</v>
      </c>
      <c r="R33" s="152">
        <f t="array" aca="1" ref="R33" ca="1">SUM((R$1&gt;='Gastos com Pessoal'!$E$7:$E$106)*(R$1&lt;='Gastos com Pessoal'!$F$7:$F$106)*INDIRECT(CONCATENATE("'Encargos e Benefícios'!",$AX33))*(IF('Gastos com Pessoal'!$G$7:$G$106&lt;=R$1,('Gastos com Pessoal'!$H$7:$H$106)+1,1))*(IF('Gastos com Pessoal'!$L$7:$L$106&lt;=R$1,('Gastos com Pessoal'!$M$7:$M$106)+1,1))*(IF('Gastos com Pessoal'!$Q$7:$Q$106&lt;=R$1,('Gastos com Pessoal'!$R$7:$R$106)+1,1)))</f>
        <v>0</v>
      </c>
      <c r="S33" s="152">
        <f t="array" aca="1" ref="S33" ca="1">SUM((S$1&gt;='Gastos com Pessoal'!$E$7:$E$106)*(S$1&lt;='Gastos com Pessoal'!$F$7:$F$106)*INDIRECT(CONCATENATE("'Encargos e Benefícios'!",$AX33))*(IF('Gastos com Pessoal'!$G$7:$G$106&lt;=S$1,('Gastos com Pessoal'!$H$7:$H$106)+1,1))*(IF('Gastos com Pessoal'!$L$7:$L$106&lt;=S$1,('Gastos com Pessoal'!$M$7:$M$106)+1,1))*(IF('Gastos com Pessoal'!$Q$7:$Q$106&lt;=S$1,('Gastos com Pessoal'!$R$7:$R$106)+1,1)))</f>
        <v>0</v>
      </c>
      <c r="T33" s="152">
        <f t="array" aca="1" ref="T33" ca="1">SUM((T$1&gt;='Gastos com Pessoal'!$E$7:$E$106)*(T$1&lt;='Gastos com Pessoal'!$F$7:$F$106)*INDIRECT(CONCATENATE("'Encargos e Benefícios'!",$AX33))*(IF('Gastos com Pessoal'!$G$7:$G$106&lt;=T$1,('Gastos com Pessoal'!$H$7:$H$106)+1,1))*(IF('Gastos com Pessoal'!$L$7:$L$106&lt;=T$1,('Gastos com Pessoal'!$M$7:$M$106)+1,1))*(IF('Gastos com Pessoal'!$Q$7:$Q$106&lt;=T$1,('Gastos com Pessoal'!$R$7:$R$106)+1,1)))</f>
        <v>0</v>
      </c>
      <c r="U33" s="152">
        <f t="array" aca="1" ref="U33" ca="1">SUM((U$1&gt;='Gastos com Pessoal'!$E$7:$E$106)*(U$1&lt;='Gastos com Pessoal'!$F$7:$F$106)*INDIRECT(CONCATENATE("'Encargos e Benefícios'!",$AX33))*(IF('Gastos com Pessoal'!$G$7:$G$106&lt;=U$1,('Gastos com Pessoal'!$H$7:$H$106)+1,1))*(IF('Gastos com Pessoal'!$L$7:$L$106&lt;=U$1,('Gastos com Pessoal'!$M$7:$M$106)+1,1))*(IF('Gastos com Pessoal'!$Q$7:$Q$106&lt;=U$1,('Gastos com Pessoal'!$R$7:$R$106)+1,1)))</f>
        <v>0</v>
      </c>
      <c r="V33" s="152">
        <f t="array" aca="1" ref="V33" ca="1">SUM((V$1&gt;='Gastos com Pessoal'!$E$7:$E$106)*(V$1&lt;='Gastos com Pessoal'!$F$7:$F$106)*INDIRECT(CONCATENATE("'Encargos e Benefícios'!",$AX33))*(IF('Gastos com Pessoal'!$G$7:$G$106&lt;=V$1,('Gastos com Pessoal'!$H$7:$H$106)+1,1))*(IF('Gastos com Pessoal'!$L$7:$L$106&lt;=V$1,('Gastos com Pessoal'!$M$7:$M$106)+1,1))*(IF('Gastos com Pessoal'!$Q$7:$Q$106&lt;=V$1,('Gastos com Pessoal'!$R$7:$R$106)+1,1)))</f>
        <v>0</v>
      </c>
      <c r="W33" s="152">
        <f t="array" aca="1" ref="W33" ca="1">SUM((W$1&gt;='Gastos com Pessoal'!$E$7:$E$106)*(W$1&lt;='Gastos com Pessoal'!$F$7:$F$106)*INDIRECT(CONCATENATE("'Encargos e Benefícios'!",$AX33))*(IF('Gastos com Pessoal'!$G$7:$G$106&lt;=W$1,('Gastos com Pessoal'!$H$7:$H$106)+1,1))*(IF('Gastos com Pessoal'!$L$7:$L$106&lt;=W$1,('Gastos com Pessoal'!$M$7:$M$106)+1,1))*(IF('Gastos com Pessoal'!$Q$7:$Q$106&lt;=W$1,('Gastos com Pessoal'!$R$7:$R$106)+1,1)))</f>
        <v>0</v>
      </c>
      <c r="X33" s="152">
        <f t="array" aca="1" ref="X33" ca="1">SUM((X$1&gt;='Gastos com Pessoal'!$E$7:$E$106)*(X$1&lt;='Gastos com Pessoal'!$F$7:$F$106)*INDIRECT(CONCATENATE("'Encargos e Benefícios'!",$AX33))*(IF('Gastos com Pessoal'!$G$7:$G$106&lt;=X$1,('Gastos com Pessoal'!$H$7:$H$106)+1,1))*(IF('Gastos com Pessoal'!$L$7:$L$106&lt;=X$1,('Gastos com Pessoal'!$M$7:$M$106)+1,1))*(IF('Gastos com Pessoal'!$Q$7:$Q$106&lt;=X$1,('Gastos com Pessoal'!$R$7:$R$106)+1,1)))</f>
        <v>0</v>
      </c>
      <c r="Y33" s="152">
        <f t="array" aca="1" ref="Y33" ca="1">SUM((Y$1&gt;='Gastos com Pessoal'!$E$7:$E$106)*(Y$1&lt;='Gastos com Pessoal'!$F$7:$F$106)*INDIRECT(CONCATENATE("'Encargos e Benefícios'!",$AX33))*(IF('Gastos com Pessoal'!$G$7:$G$106&lt;=Y$1,('Gastos com Pessoal'!$H$7:$H$106)+1,1))*(IF('Gastos com Pessoal'!$L$7:$L$106&lt;=Y$1,('Gastos com Pessoal'!$M$7:$M$106)+1,1))*(IF('Gastos com Pessoal'!$Q$7:$Q$106&lt;=Y$1,('Gastos com Pessoal'!$R$7:$R$106)+1,1)))</f>
        <v>0</v>
      </c>
      <c r="Z33" s="152">
        <f t="array" aca="1" ref="Z33" ca="1">SUM((Z$1&gt;='Gastos com Pessoal'!$E$7:$E$106)*(Z$1&lt;='Gastos com Pessoal'!$F$7:$F$106)*INDIRECT(CONCATENATE("'Encargos e Benefícios'!",$AX33))*(IF('Gastos com Pessoal'!$G$7:$G$106&lt;=Z$1,('Gastos com Pessoal'!$H$7:$H$106)+1,1))*(IF('Gastos com Pessoal'!$L$7:$L$106&lt;=Z$1,('Gastos com Pessoal'!$M$7:$M$106)+1,1))*(IF('Gastos com Pessoal'!$Q$7:$Q$106&lt;=Z$1,('Gastos com Pessoal'!$R$7:$R$106)+1,1)))</f>
        <v>0</v>
      </c>
      <c r="AA33" s="152">
        <f t="array" aca="1" ref="AA33" ca="1">SUM((AA$1&gt;='Gastos com Pessoal'!$E$7:$E$106)*(AA$1&lt;='Gastos com Pessoal'!$F$7:$F$106)*INDIRECT(CONCATENATE("'Encargos e Benefícios'!",$AX33))*(IF('Gastos com Pessoal'!$G$7:$G$106&lt;=AA$1,('Gastos com Pessoal'!$H$7:$H$106)+1,1))*(IF('Gastos com Pessoal'!$L$7:$L$106&lt;=AA$1,('Gastos com Pessoal'!$M$7:$M$106)+1,1))*(IF('Gastos com Pessoal'!$Q$7:$Q$106&lt;=AA$1,('Gastos com Pessoal'!$R$7:$R$106)+1,1)))</f>
        <v>0</v>
      </c>
      <c r="AB33" s="152">
        <f t="array" aca="1" ref="AB33" ca="1">SUM((AB$1&gt;='Gastos com Pessoal'!$E$7:$E$106)*(AB$1&lt;='Gastos com Pessoal'!$F$7:$F$106)*INDIRECT(CONCATENATE("'Encargos e Benefícios'!",$AX33))*(IF('Gastos com Pessoal'!$G$7:$G$106&lt;=AB$1,('Gastos com Pessoal'!$H$7:$H$106)+1,1))*(IF('Gastos com Pessoal'!$L$7:$L$106&lt;=AB$1,('Gastos com Pessoal'!$M$7:$M$106)+1,1))*(IF('Gastos com Pessoal'!$Q$7:$Q$106&lt;=AB$1,('Gastos com Pessoal'!$R$7:$R$106)+1,1)))</f>
        <v>0</v>
      </c>
      <c r="AC33" s="152">
        <f t="array" aca="1" ref="AC33" ca="1">SUM((AC$1&gt;='Gastos com Pessoal'!$E$7:$E$106)*(AC$1&lt;='Gastos com Pessoal'!$F$7:$F$106)*INDIRECT(CONCATENATE("'Encargos e Benefícios'!",$AX33))*(IF('Gastos com Pessoal'!$G$7:$G$106&lt;=AC$1,('Gastos com Pessoal'!$H$7:$H$106)+1,1))*(IF('Gastos com Pessoal'!$L$7:$L$106&lt;=AC$1,('Gastos com Pessoal'!$M$7:$M$106)+1,1))*(IF('Gastos com Pessoal'!$Q$7:$Q$106&lt;=AC$1,('Gastos com Pessoal'!$R$7:$R$106)+1,1)))</f>
        <v>0</v>
      </c>
      <c r="AD33" s="152">
        <f t="array" aca="1" ref="AD33" ca="1">SUM((AD$1&gt;='Gastos com Pessoal'!$E$7:$E$106)*(AD$1&lt;='Gastos com Pessoal'!$F$7:$F$106)*INDIRECT(CONCATENATE("'Encargos e Benefícios'!",$AX33))*(IF('Gastos com Pessoal'!$G$7:$G$106&lt;=AD$1,('Gastos com Pessoal'!$H$7:$H$106)+1,1))*(IF('Gastos com Pessoal'!$L$7:$L$106&lt;=AD$1,('Gastos com Pessoal'!$M$7:$M$106)+1,1))*(IF('Gastos com Pessoal'!$Q$7:$Q$106&lt;=AD$1,('Gastos com Pessoal'!$R$7:$R$106)+1,1)))</f>
        <v>0</v>
      </c>
      <c r="AE33" s="152">
        <f t="array" aca="1" ref="AE33" ca="1">SUM((AE$1&gt;='Gastos com Pessoal'!$E$7:$E$106)*(AE$1&lt;='Gastos com Pessoal'!$F$7:$F$106)*INDIRECT(CONCATENATE("'Encargos e Benefícios'!",$AX33))*(IF('Gastos com Pessoal'!$G$7:$G$106&lt;=AE$1,('Gastos com Pessoal'!$H$7:$H$106)+1,1))*(IF('Gastos com Pessoal'!$L$7:$L$106&lt;=AE$1,('Gastos com Pessoal'!$M$7:$M$106)+1,1))*(IF('Gastos com Pessoal'!$Q$7:$Q$106&lt;=AE$1,('Gastos com Pessoal'!$R$7:$R$106)+1,1)))</f>
        <v>0</v>
      </c>
      <c r="AF33" s="152">
        <f t="array" aca="1" ref="AF33" ca="1">SUM((AF$1&gt;='Gastos com Pessoal'!$E$7:$E$106)*(AF$1&lt;='Gastos com Pessoal'!$F$7:$F$106)*INDIRECT(CONCATENATE("'Encargos e Benefícios'!",$AX33))*(IF('Gastos com Pessoal'!$G$7:$G$106&lt;=AF$1,('Gastos com Pessoal'!$H$7:$H$106)+1,1))*(IF('Gastos com Pessoal'!$L$7:$L$106&lt;=AF$1,('Gastos com Pessoal'!$M$7:$M$106)+1,1))*(IF('Gastos com Pessoal'!$Q$7:$Q$106&lt;=AF$1,('Gastos com Pessoal'!$R$7:$R$106)+1,1)))</f>
        <v>0</v>
      </c>
      <c r="AG33" s="152">
        <f t="array" aca="1" ref="AG33" ca="1">SUM((AG$1&gt;='Gastos com Pessoal'!$E$7:$E$106)*(AG$1&lt;='Gastos com Pessoal'!$F$7:$F$106)*INDIRECT(CONCATENATE("'Encargos e Benefícios'!",$AX33))*(IF('Gastos com Pessoal'!$G$7:$G$106&lt;=AG$1,('Gastos com Pessoal'!$H$7:$H$106)+1,1))*(IF('Gastos com Pessoal'!$L$7:$L$106&lt;=AG$1,('Gastos com Pessoal'!$M$7:$M$106)+1,1))*(IF('Gastos com Pessoal'!$Q$7:$Q$106&lt;=AG$1,('Gastos com Pessoal'!$R$7:$R$106)+1,1)))</f>
        <v>0</v>
      </c>
      <c r="AH33" s="152">
        <f t="array" aca="1" ref="AH33" ca="1">SUM((AH$1&gt;='Gastos com Pessoal'!$E$7:$E$106)*(AH$1&lt;='Gastos com Pessoal'!$F$7:$F$106)*INDIRECT(CONCATENATE("'Encargos e Benefícios'!",$AX33))*(IF('Gastos com Pessoal'!$G$7:$G$106&lt;=AH$1,('Gastos com Pessoal'!$H$7:$H$106)+1,1))*(IF('Gastos com Pessoal'!$L$7:$L$106&lt;=AH$1,('Gastos com Pessoal'!$M$7:$M$106)+1,1))*(IF('Gastos com Pessoal'!$Q$7:$Q$106&lt;=AH$1,('Gastos com Pessoal'!$R$7:$R$106)+1,1)))</f>
        <v>0</v>
      </c>
      <c r="AI33" s="152">
        <f t="array" aca="1" ref="AI33" ca="1">SUM((AI$1&gt;='Gastos com Pessoal'!$E$7:$E$106)*(AI$1&lt;='Gastos com Pessoal'!$F$7:$F$106)*INDIRECT(CONCATENATE("'Encargos e Benefícios'!",$AX33))*(IF('Gastos com Pessoal'!$G$7:$G$106&lt;=AI$1,('Gastos com Pessoal'!$H$7:$H$106)+1,1))*(IF('Gastos com Pessoal'!$L$7:$L$106&lt;=AI$1,('Gastos com Pessoal'!$M$7:$M$106)+1,1))*(IF('Gastos com Pessoal'!$Q$7:$Q$106&lt;=AI$1,('Gastos com Pessoal'!$R$7:$R$106)+1,1)))</f>
        <v>0</v>
      </c>
      <c r="AJ33" s="152">
        <f t="array" aca="1" ref="AJ33" ca="1">SUM((AJ$1&gt;='Gastos com Pessoal'!$E$7:$E$106)*(AJ$1&lt;='Gastos com Pessoal'!$F$7:$F$106)*INDIRECT(CONCATENATE("'Encargos e Benefícios'!",$AX33))*(IF('Gastos com Pessoal'!$G$7:$G$106&lt;=AJ$1,('Gastos com Pessoal'!$H$7:$H$106)+1,1))*(IF('Gastos com Pessoal'!$L$7:$L$106&lt;=AJ$1,('Gastos com Pessoal'!$M$7:$M$106)+1,1))*(IF('Gastos com Pessoal'!$Q$7:$Q$106&lt;=AJ$1,('Gastos com Pessoal'!$R$7:$R$106)+1,1)))</f>
        <v>0</v>
      </c>
      <c r="AK33" s="152">
        <f t="array" aca="1" ref="AK33" ca="1">SUM((AK$1&gt;='Gastos com Pessoal'!$E$7:$E$106)*(AK$1&lt;='Gastos com Pessoal'!$F$7:$F$106)*INDIRECT(CONCATENATE("'Encargos e Benefícios'!",$AX33))*(IF('Gastos com Pessoal'!$G$7:$G$106&lt;=AK$1,('Gastos com Pessoal'!$H$7:$H$106)+1,1))*(IF('Gastos com Pessoal'!$L$7:$L$106&lt;=AK$1,('Gastos com Pessoal'!$M$7:$M$106)+1,1))*(IF('Gastos com Pessoal'!$Q$7:$Q$106&lt;=AK$1,('Gastos com Pessoal'!$R$7:$R$106)+1,1)))</f>
        <v>0</v>
      </c>
      <c r="AL33" s="152">
        <f t="array" aca="1" ref="AL33" ca="1">SUM((AL$1&gt;='Gastos com Pessoal'!$E$7:$E$106)*(AL$1&lt;='Gastos com Pessoal'!$F$7:$F$106)*INDIRECT(CONCATENATE("'Encargos e Benefícios'!",$AX33))*(IF('Gastos com Pessoal'!$G$7:$G$106&lt;=AL$1,('Gastos com Pessoal'!$H$7:$H$106)+1,1))*(IF('Gastos com Pessoal'!$L$7:$L$106&lt;=AL$1,('Gastos com Pessoal'!$M$7:$M$106)+1,1))*(IF('Gastos com Pessoal'!$Q$7:$Q$106&lt;=AL$1,('Gastos com Pessoal'!$R$7:$R$106)+1,1)))</f>
        <v>0</v>
      </c>
      <c r="AM33" s="147">
        <f t="shared" ca="1" si="11"/>
        <v>188136.4311677778</v>
      </c>
      <c r="AN33" s="159">
        <f t="shared" ca="1" si="12"/>
        <v>1.9958520529111613E-2</v>
      </c>
      <c r="AW33" s="280" t="s">
        <v>351</v>
      </c>
      <c r="AX33" s="281" t="s">
        <v>326</v>
      </c>
      <c r="AY33" s="281"/>
      <c r="AZ33" s="280"/>
      <c r="BA33" s="280"/>
      <c r="BB33" s="280"/>
      <c r="BC33" s="280"/>
    </row>
    <row r="34" spans="1:57" s="101" customFormat="1" ht="23.25" customHeight="1">
      <c r="A34" s="31" t="s">
        <v>267</v>
      </c>
      <c r="B34" s="13" t="s">
        <v>220</v>
      </c>
      <c r="C34" s="152">
        <f t="array" aca="1" ref="C34" ca="1">SUM((C$1&gt;='Gastos com Pessoal'!$E$7:$E$106)*(C$1&lt;='Gastos com Pessoal'!$F$7:$F$106)*INDIRECT(CONCATENATE("'Encargos e Benefícios'!",$AX34))*(IF('Gastos com Pessoal'!$G$7:$G$106&lt;=C$1,('Gastos com Pessoal'!$H$7:$H$106)+1,1))*(IF('Gastos com Pessoal'!$L$7:$L$106&lt;=C$1,('Gastos com Pessoal'!$M$7:$M$106)+1,1))*(IF('Gastos com Pessoal'!$Q$7:$Q$106&lt;=C$1,('Gastos com Pessoal'!$R$7:$R$106)+1,1)))</f>
        <v>39911.270083333329</v>
      </c>
      <c r="D34" s="152">
        <f t="array" aca="1" ref="D34" ca="1">SUM((D$1&gt;='Gastos com Pessoal'!$E$7:$E$106)*(D$1&lt;='Gastos com Pessoal'!$F$7:$F$106)*INDIRECT(CONCATENATE("'Encargos e Benefícios'!",$AX34))*(IF('Gastos com Pessoal'!$G$7:$G$106&lt;=D$1,('Gastos com Pessoal'!$H$7:$H$106)+1,1))*(IF('Gastos com Pessoal'!$L$7:$L$106&lt;=D$1,('Gastos com Pessoal'!$M$7:$M$106)+1,1))*(IF('Gastos com Pessoal'!$Q$7:$Q$106&lt;=D$1,('Gastos com Pessoal'!$R$7:$R$106)+1,1)))</f>
        <v>48038.94466666667</v>
      </c>
      <c r="E34" s="152">
        <f t="array" aca="1" ref="E34" ca="1">SUM((E$1&gt;='Gastos com Pessoal'!$E$7:$E$106)*(E$1&lt;='Gastos com Pessoal'!$F$7:$F$106)*INDIRECT(CONCATENATE("'Encargos e Benefícios'!",$AX34))*(IF('Gastos com Pessoal'!$G$7:$G$106&lt;=E$1,('Gastos com Pessoal'!$H$7:$H$106)+1,1))*(IF('Gastos com Pessoal'!$L$7:$L$106&lt;=E$1,('Gastos com Pessoal'!$M$7:$M$106)+1,1))*(IF('Gastos com Pessoal'!$Q$7:$Q$106&lt;=E$1,('Gastos com Pessoal'!$R$7:$R$106)+1,1)))</f>
        <v>48038.94466666667</v>
      </c>
      <c r="F34" s="152">
        <f t="array" aca="1" ref="F34" ca="1">SUM((F$1&gt;='Gastos com Pessoal'!$E$7:$E$106)*(F$1&lt;='Gastos com Pessoal'!$F$7:$F$106)*INDIRECT(CONCATENATE("'Encargos e Benefícios'!",$AX34))*(IF('Gastos com Pessoal'!$G$7:$G$106&lt;=F$1,('Gastos com Pessoal'!$H$7:$H$106)+1,1))*(IF('Gastos com Pessoal'!$L$7:$L$106&lt;=F$1,('Gastos com Pessoal'!$M$7:$M$106)+1,1))*(IF('Gastos com Pessoal'!$Q$7:$Q$106&lt;=F$1,('Gastos com Pessoal'!$R$7:$R$106)+1,1)))</f>
        <v>48038.94466666667</v>
      </c>
      <c r="G34" s="152">
        <f t="array" aca="1" ref="G34" ca="1">SUM((G$1&gt;='Gastos com Pessoal'!$E$7:$E$106)*(G$1&lt;='Gastos com Pessoal'!$F$7:$F$106)*INDIRECT(CONCATENATE("'Encargos e Benefícios'!",$AX34))*(IF('Gastos com Pessoal'!$G$7:$G$106&lt;=G$1,('Gastos com Pessoal'!$H$7:$H$106)+1,1))*(IF('Gastos com Pessoal'!$L$7:$L$106&lt;=G$1,('Gastos com Pessoal'!$M$7:$M$106)+1,1))*(IF('Gastos com Pessoal'!$Q$7:$Q$106&lt;=G$1,('Gastos com Pessoal'!$R$7:$R$106)+1,1)))</f>
        <v>48038.94466666667</v>
      </c>
      <c r="H34" s="152">
        <f t="array" aca="1" ref="H34" ca="1">SUM((H$1&gt;='Gastos com Pessoal'!$E$7:$E$106)*(H$1&lt;='Gastos com Pessoal'!$F$7:$F$106)*INDIRECT(CONCATENATE("'Encargos e Benefícios'!",$AX34))*(IF('Gastos com Pessoal'!$G$7:$G$106&lt;=H$1,('Gastos com Pessoal'!$H$7:$H$106)+1,1))*(IF('Gastos com Pessoal'!$L$7:$L$106&lt;=H$1,('Gastos com Pessoal'!$M$7:$M$106)+1,1))*(IF('Gastos com Pessoal'!$Q$7:$Q$106&lt;=H$1,('Gastos com Pessoal'!$R$7:$R$106)+1,1)))</f>
        <v>48038.94466666667</v>
      </c>
      <c r="I34" s="152">
        <f t="array" aca="1" ref="I34" ca="1">SUM((I$1&gt;='Gastos com Pessoal'!$E$7:$E$106)*(I$1&lt;='Gastos com Pessoal'!$F$7:$F$106)*INDIRECT(CONCATENATE("'Encargos e Benefícios'!",$AX34))*(IF('Gastos com Pessoal'!$G$7:$G$106&lt;=I$1,('Gastos com Pessoal'!$H$7:$H$106)+1,1))*(IF('Gastos com Pessoal'!$L$7:$L$106&lt;=I$1,('Gastos com Pessoal'!$M$7:$M$106)+1,1))*(IF('Gastos com Pessoal'!$Q$7:$Q$106&lt;=I$1,('Gastos com Pessoal'!$R$7:$R$106)+1,1)))</f>
        <v>48038.94466666667</v>
      </c>
      <c r="J34" s="152">
        <f t="array" aca="1" ref="J34" ca="1">SUM((J$1&gt;='Gastos com Pessoal'!$E$7:$E$106)*(J$1&lt;='Gastos com Pessoal'!$F$7:$F$106)*INDIRECT(CONCATENATE("'Encargos e Benefícios'!",$AX34))*(IF('Gastos com Pessoal'!$G$7:$G$106&lt;=J$1,('Gastos com Pessoal'!$H$7:$H$106)+1,1))*(IF('Gastos com Pessoal'!$L$7:$L$106&lt;=J$1,('Gastos com Pessoal'!$M$7:$M$106)+1,1))*(IF('Gastos com Pessoal'!$Q$7:$Q$106&lt;=J$1,('Gastos com Pessoal'!$R$7:$R$106)+1,1)))</f>
        <v>0</v>
      </c>
      <c r="K34" s="152">
        <f t="array" aca="1" ref="K34" ca="1">SUM((K$1&gt;='Gastos com Pessoal'!$E$7:$E$106)*(K$1&lt;='Gastos com Pessoal'!$F$7:$F$106)*INDIRECT(CONCATENATE("'Encargos e Benefícios'!",$AX34))*(IF('Gastos com Pessoal'!$G$7:$G$106&lt;=K$1,('Gastos com Pessoal'!$H$7:$H$106)+1,1))*(IF('Gastos com Pessoal'!$L$7:$L$106&lt;=K$1,('Gastos com Pessoal'!$M$7:$M$106)+1,1))*(IF('Gastos com Pessoal'!$Q$7:$Q$106&lt;=K$1,('Gastos com Pessoal'!$R$7:$R$106)+1,1)))</f>
        <v>0</v>
      </c>
      <c r="L34" s="152">
        <f t="array" aca="1" ref="L34" ca="1">SUM((L$1&gt;='Gastos com Pessoal'!$E$7:$E$106)*(L$1&lt;='Gastos com Pessoal'!$F$7:$F$106)*INDIRECT(CONCATENATE("'Encargos e Benefícios'!",$AX34))*(IF('Gastos com Pessoal'!$G$7:$G$106&lt;=L$1,('Gastos com Pessoal'!$H$7:$H$106)+1,1))*(IF('Gastos com Pessoal'!$L$7:$L$106&lt;=L$1,('Gastos com Pessoal'!$M$7:$M$106)+1,1))*(IF('Gastos com Pessoal'!$Q$7:$Q$106&lt;=L$1,('Gastos com Pessoal'!$R$7:$R$106)+1,1)))</f>
        <v>0</v>
      </c>
      <c r="M34" s="152">
        <f t="array" aca="1" ref="M34" ca="1">SUM((M$1&gt;='Gastos com Pessoal'!$E$7:$E$106)*(M$1&lt;='Gastos com Pessoal'!$F$7:$F$106)*INDIRECT(CONCATENATE("'Encargos e Benefícios'!",$AX34))*(IF('Gastos com Pessoal'!$G$7:$G$106&lt;=M$1,('Gastos com Pessoal'!$H$7:$H$106)+1,1))*(IF('Gastos com Pessoal'!$L$7:$L$106&lt;=M$1,('Gastos com Pessoal'!$M$7:$M$106)+1,1))*(IF('Gastos com Pessoal'!$Q$7:$Q$106&lt;=M$1,('Gastos com Pessoal'!$R$7:$R$106)+1,1)))</f>
        <v>0</v>
      </c>
      <c r="N34" s="152">
        <f t="array" aca="1" ref="N34" ca="1">SUM((N$1&gt;='Gastos com Pessoal'!$E$7:$E$106)*(N$1&lt;='Gastos com Pessoal'!$F$7:$F$106)*INDIRECT(CONCATENATE("'Encargos e Benefícios'!",$AX34))*(IF('Gastos com Pessoal'!$G$7:$G$106&lt;=N$1,('Gastos com Pessoal'!$H$7:$H$106)+1,1))*(IF('Gastos com Pessoal'!$L$7:$L$106&lt;=N$1,('Gastos com Pessoal'!$M$7:$M$106)+1,1))*(IF('Gastos com Pessoal'!$Q$7:$Q$106&lt;=N$1,('Gastos com Pessoal'!$R$7:$R$106)+1,1)))</f>
        <v>0</v>
      </c>
      <c r="O34" s="152">
        <f t="array" aca="1" ref="O34" ca="1">SUM((O$1&gt;='Gastos com Pessoal'!$E$7:$E$106)*(O$1&lt;='Gastos com Pessoal'!$F$7:$F$106)*INDIRECT(CONCATENATE("'Encargos e Benefícios'!",$AX34))*(IF('Gastos com Pessoal'!$G$7:$G$106&lt;=O$1,('Gastos com Pessoal'!$H$7:$H$106)+1,1))*(IF('Gastos com Pessoal'!$L$7:$L$106&lt;=O$1,('Gastos com Pessoal'!$M$7:$M$106)+1,1))*(IF('Gastos com Pessoal'!$Q$7:$Q$106&lt;=O$1,('Gastos com Pessoal'!$R$7:$R$106)+1,1)))</f>
        <v>0</v>
      </c>
      <c r="P34" s="152">
        <f t="array" aca="1" ref="P34" ca="1">SUM((P$1&gt;='Gastos com Pessoal'!$E$7:$E$106)*(P$1&lt;='Gastos com Pessoal'!$F$7:$F$106)*INDIRECT(CONCATENATE("'Encargos e Benefícios'!",$AX34))*(IF('Gastos com Pessoal'!$G$7:$G$106&lt;=P$1,('Gastos com Pessoal'!$H$7:$H$106)+1,1))*(IF('Gastos com Pessoal'!$L$7:$L$106&lt;=P$1,('Gastos com Pessoal'!$M$7:$M$106)+1,1))*(IF('Gastos com Pessoal'!$Q$7:$Q$106&lt;=P$1,('Gastos com Pessoal'!$R$7:$R$106)+1,1)))</f>
        <v>0</v>
      </c>
      <c r="Q34" s="152">
        <f t="array" aca="1" ref="Q34" ca="1">SUM((Q$1&gt;='Gastos com Pessoal'!$E$7:$E$106)*(Q$1&lt;='Gastos com Pessoal'!$F$7:$F$106)*INDIRECT(CONCATENATE("'Encargos e Benefícios'!",$AX34))*(IF('Gastos com Pessoal'!$G$7:$G$106&lt;=Q$1,('Gastos com Pessoal'!$H$7:$H$106)+1,1))*(IF('Gastos com Pessoal'!$L$7:$L$106&lt;=Q$1,('Gastos com Pessoal'!$M$7:$M$106)+1,1))*(IF('Gastos com Pessoal'!$Q$7:$Q$106&lt;=Q$1,('Gastos com Pessoal'!$R$7:$R$106)+1,1)))</f>
        <v>0</v>
      </c>
      <c r="R34" s="152">
        <f t="array" aca="1" ref="R34" ca="1">SUM((R$1&gt;='Gastos com Pessoal'!$E$7:$E$106)*(R$1&lt;='Gastos com Pessoal'!$F$7:$F$106)*INDIRECT(CONCATENATE("'Encargos e Benefícios'!",$AX34))*(IF('Gastos com Pessoal'!$G$7:$G$106&lt;=R$1,('Gastos com Pessoal'!$H$7:$H$106)+1,1))*(IF('Gastos com Pessoal'!$L$7:$L$106&lt;=R$1,('Gastos com Pessoal'!$M$7:$M$106)+1,1))*(IF('Gastos com Pessoal'!$Q$7:$Q$106&lt;=R$1,('Gastos com Pessoal'!$R$7:$R$106)+1,1)))</f>
        <v>0</v>
      </c>
      <c r="S34" s="152">
        <f t="array" aca="1" ref="S34" ca="1">SUM((S$1&gt;='Gastos com Pessoal'!$E$7:$E$106)*(S$1&lt;='Gastos com Pessoal'!$F$7:$F$106)*INDIRECT(CONCATENATE("'Encargos e Benefícios'!",$AX34))*(IF('Gastos com Pessoal'!$G$7:$G$106&lt;=S$1,('Gastos com Pessoal'!$H$7:$H$106)+1,1))*(IF('Gastos com Pessoal'!$L$7:$L$106&lt;=S$1,('Gastos com Pessoal'!$M$7:$M$106)+1,1))*(IF('Gastos com Pessoal'!$Q$7:$Q$106&lt;=S$1,('Gastos com Pessoal'!$R$7:$R$106)+1,1)))</f>
        <v>0</v>
      </c>
      <c r="T34" s="152">
        <f t="array" aca="1" ref="T34" ca="1">SUM((T$1&gt;='Gastos com Pessoal'!$E$7:$E$106)*(T$1&lt;='Gastos com Pessoal'!$F$7:$F$106)*INDIRECT(CONCATENATE("'Encargos e Benefícios'!",$AX34))*(IF('Gastos com Pessoal'!$G$7:$G$106&lt;=T$1,('Gastos com Pessoal'!$H$7:$H$106)+1,1))*(IF('Gastos com Pessoal'!$L$7:$L$106&lt;=T$1,('Gastos com Pessoal'!$M$7:$M$106)+1,1))*(IF('Gastos com Pessoal'!$Q$7:$Q$106&lt;=T$1,('Gastos com Pessoal'!$R$7:$R$106)+1,1)))</f>
        <v>0</v>
      </c>
      <c r="U34" s="152">
        <f t="array" aca="1" ref="U34" ca="1">SUM((U$1&gt;='Gastos com Pessoal'!$E$7:$E$106)*(U$1&lt;='Gastos com Pessoal'!$F$7:$F$106)*INDIRECT(CONCATENATE("'Encargos e Benefícios'!",$AX34))*(IF('Gastos com Pessoal'!$G$7:$G$106&lt;=U$1,('Gastos com Pessoal'!$H$7:$H$106)+1,1))*(IF('Gastos com Pessoal'!$L$7:$L$106&lt;=U$1,('Gastos com Pessoal'!$M$7:$M$106)+1,1))*(IF('Gastos com Pessoal'!$Q$7:$Q$106&lt;=U$1,('Gastos com Pessoal'!$R$7:$R$106)+1,1)))</f>
        <v>0</v>
      </c>
      <c r="V34" s="152">
        <f t="array" aca="1" ref="V34" ca="1">SUM((V$1&gt;='Gastos com Pessoal'!$E$7:$E$106)*(V$1&lt;='Gastos com Pessoal'!$F$7:$F$106)*INDIRECT(CONCATENATE("'Encargos e Benefícios'!",$AX34))*(IF('Gastos com Pessoal'!$G$7:$G$106&lt;=V$1,('Gastos com Pessoal'!$H$7:$H$106)+1,1))*(IF('Gastos com Pessoal'!$L$7:$L$106&lt;=V$1,('Gastos com Pessoal'!$M$7:$M$106)+1,1))*(IF('Gastos com Pessoal'!$Q$7:$Q$106&lt;=V$1,('Gastos com Pessoal'!$R$7:$R$106)+1,1)))</f>
        <v>0</v>
      </c>
      <c r="W34" s="152">
        <f t="array" aca="1" ref="W34" ca="1">SUM((W$1&gt;='Gastos com Pessoal'!$E$7:$E$106)*(W$1&lt;='Gastos com Pessoal'!$F$7:$F$106)*INDIRECT(CONCATENATE("'Encargos e Benefícios'!",$AX34))*(IF('Gastos com Pessoal'!$G$7:$G$106&lt;=W$1,('Gastos com Pessoal'!$H$7:$H$106)+1,1))*(IF('Gastos com Pessoal'!$L$7:$L$106&lt;=W$1,('Gastos com Pessoal'!$M$7:$M$106)+1,1))*(IF('Gastos com Pessoal'!$Q$7:$Q$106&lt;=W$1,('Gastos com Pessoal'!$R$7:$R$106)+1,1)))</f>
        <v>0</v>
      </c>
      <c r="X34" s="152">
        <f t="array" aca="1" ref="X34" ca="1">SUM((X$1&gt;='Gastos com Pessoal'!$E$7:$E$106)*(X$1&lt;='Gastos com Pessoal'!$F$7:$F$106)*INDIRECT(CONCATENATE("'Encargos e Benefícios'!",$AX34))*(IF('Gastos com Pessoal'!$G$7:$G$106&lt;=X$1,('Gastos com Pessoal'!$H$7:$H$106)+1,1))*(IF('Gastos com Pessoal'!$L$7:$L$106&lt;=X$1,('Gastos com Pessoal'!$M$7:$M$106)+1,1))*(IF('Gastos com Pessoal'!$Q$7:$Q$106&lt;=X$1,('Gastos com Pessoal'!$R$7:$R$106)+1,1)))</f>
        <v>0</v>
      </c>
      <c r="Y34" s="152">
        <f t="array" aca="1" ref="Y34" ca="1">SUM((Y$1&gt;='Gastos com Pessoal'!$E$7:$E$106)*(Y$1&lt;='Gastos com Pessoal'!$F$7:$F$106)*INDIRECT(CONCATENATE("'Encargos e Benefícios'!",$AX34))*(IF('Gastos com Pessoal'!$G$7:$G$106&lt;=Y$1,('Gastos com Pessoal'!$H$7:$H$106)+1,1))*(IF('Gastos com Pessoal'!$L$7:$L$106&lt;=Y$1,('Gastos com Pessoal'!$M$7:$M$106)+1,1))*(IF('Gastos com Pessoal'!$Q$7:$Q$106&lt;=Y$1,('Gastos com Pessoal'!$R$7:$R$106)+1,1)))</f>
        <v>0</v>
      </c>
      <c r="Z34" s="152">
        <f t="array" aca="1" ref="Z34" ca="1">SUM((Z$1&gt;='Gastos com Pessoal'!$E$7:$E$106)*(Z$1&lt;='Gastos com Pessoal'!$F$7:$F$106)*INDIRECT(CONCATENATE("'Encargos e Benefícios'!",$AX34))*(IF('Gastos com Pessoal'!$G$7:$G$106&lt;=Z$1,('Gastos com Pessoal'!$H$7:$H$106)+1,1))*(IF('Gastos com Pessoal'!$L$7:$L$106&lt;=Z$1,('Gastos com Pessoal'!$M$7:$M$106)+1,1))*(IF('Gastos com Pessoal'!$Q$7:$Q$106&lt;=Z$1,('Gastos com Pessoal'!$R$7:$R$106)+1,1)))</f>
        <v>0</v>
      </c>
      <c r="AA34" s="152">
        <f t="array" aca="1" ref="AA34" ca="1">SUM((AA$1&gt;='Gastos com Pessoal'!$E$7:$E$106)*(AA$1&lt;='Gastos com Pessoal'!$F$7:$F$106)*INDIRECT(CONCATENATE("'Encargos e Benefícios'!",$AX34))*(IF('Gastos com Pessoal'!$G$7:$G$106&lt;=AA$1,('Gastos com Pessoal'!$H$7:$H$106)+1,1))*(IF('Gastos com Pessoal'!$L$7:$L$106&lt;=AA$1,('Gastos com Pessoal'!$M$7:$M$106)+1,1))*(IF('Gastos com Pessoal'!$Q$7:$Q$106&lt;=AA$1,('Gastos com Pessoal'!$R$7:$R$106)+1,1)))</f>
        <v>0</v>
      </c>
      <c r="AB34" s="152">
        <f t="array" aca="1" ref="AB34" ca="1">SUM((AB$1&gt;='Gastos com Pessoal'!$E$7:$E$106)*(AB$1&lt;='Gastos com Pessoal'!$F$7:$F$106)*INDIRECT(CONCATENATE("'Encargos e Benefícios'!",$AX34))*(IF('Gastos com Pessoal'!$G$7:$G$106&lt;=AB$1,('Gastos com Pessoal'!$H$7:$H$106)+1,1))*(IF('Gastos com Pessoal'!$L$7:$L$106&lt;=AB$1,('Gastos com Pessoal'!$M$7:$M$106)+1,1))*(IF('Gastos com Pessoal'!$Q$7:$Q$106&lt;=AB$1,('Gastos com Pessoal'!$R$7:$R$106)+1,1)))</f>
        <v>0</v>
      </c>
      <c r="AC34" s="152">
        <f t="array" aca="1" ref="AC34" ca="1">SUM((AC$1&gt;='Gastos com Pessoal'!$E$7:$E$106)*(AC$1&lt;='Gastos com Pessoal'!$F$7:$F$106)*INDIRECT(CONCATENATE("'Encargos e Benefícios'!",$AX34))*(IF('Gastos com Pessoal'!$G$7:$G$106&lt;=AC$1,('Gastos com Pessoal'!$H$7:$H$106)+1,1))*(IF('Gastos com Pessoal'!$L$7:$L$106&lt;=AC$1,('Gastos com Pessoal'!$M$7:$M$106)+1,1))*(IF('Gastos com Pessoal'!$Q$7:$Q$106&lt;=AC$1,('Gastos com Pessoal'!$R$7:$R$106)+1,1)))</f>
        <v>0</v>
      </c>
      <c r="AD34" s="152">
        <f t="array" aca="1" ref="AD34" ca="1">SUM((AD$1&gt;='Gastos com Pessoal'!$E$7:$E$106)*(AD$1&lt;='Gastos com Pessoal'!$F$7:$F$106)*INDIRECT(CONCATENATE("'Encargos e Benefícios'!",$AX34))*(IF('Gastos com Pessoal'!$G$7:$G$106&lt;=AD$1,('Gastos com Pessoal'!$H$7:$H$106)+1,1))*(IF('Gastos com Pessoal'!$L$7:$L$106&lt;=AD$1,('Gastos com Pessoal'!$M$7:$M$106)+1,1))*(IF('Gastos com Pessoal'!$Q$7:$Q$106&lt;=AD$1,('Gastos com Pessoal'!$R$7:$R$106)+1,1)))</f>
        <v>0</v>
      </c>
      <c r="AE34" s="152">
        <f t="array" aca="1" ref="AE34" ca="1">SUM((AE$1&gt;='Gastos com Pessoal'!$E$7:$E$106)*(AE$1&lt;='Gastos com Pessoal'!$F$7:$F$106)*INDIRECT(CONCATENATE("'Encargos e Benefícios'!",$AX34))*(IF('Gastos com Pessoal'!$G$7:$G$106&lt;=AE$1,('Gastos com Pessoal'!$H$7:$H$106)+1,1))*(IF('Gastos com Pessoal'!$L$7:$L$106&lt;=AE$1,('Gastos com Pessoal'!$M$7:$M$106)+1,1))*(IF('Gastos com Pessoal'!$Q$7:$Q$106&lt;=AE$1,('Gastos com Pessoal'!$R$7:$R$106)+1,1)))</f>
        <v>0</v>
      </c>
      <c r="AF34" s="152">
        <f t="array" aca="1" ref="AF34" ca="1">SUM((AF$1&gt;='Gastos com Pessoal'!$E$7:$E$106)*(AF$1&lt;='Gastos com Pessoal'!$F$7:$F$106)*INDIRECT(CONCATENATE("'Encargos e Benefícios'!",$AX34))*(IF('Gastos com Pessoal'!$G$7:$G$106&lt;=AF$1,('Gastos com Pessoal'!$H$7:$H$106)+1,1))*(IF('Gastos com Pessoal'!$L$7:$L$106&lt;=AF$1,('Gastos com Pessoal'!$M$7:$M$106)+1,1))*(IF('Gastos com Pessoal'!$Q$7:$Q$106&lt;=AF$1,('Gastos com Pessoal'!$R$7:$R$106)+1,1)))</f>
        <v>0</v>
      </c>
      <c r="AG34" s="152">
        <f t="array" aca="1" ref="AG34" ca="1">SUM((AG$1&gt;='Gastos com Pessoal'!$E$7:$E$106)*(AG$1&lt;='Gastos com Pessoal'!$F$7:$F$106)*INDIRECT(CONCATENATE("'Encargos e Benefícios'!",$AX34))*(IF('Gastos com Pessoal'!$G$7:$G$106&lt;=AG$1,('Gastos com Pessoal'!$H$7:$H$106)+1,1))*(IF('Gastos com Pessoal'!$L$7:$L$106&lt;=AG$1,('Gastos com Pessoal'!$M$7:$M$106)+1,1))*(IF('Gastos com Pessoal'!$Q$7:$Q$106&lt;=AG$1,('Gastos com Pessoal'!$R$7:$R$106)+1,1)))</f>
        <v>0</v>
      </c>
      <c r="AH34" s="152">
        <f t="array" aca="1" ref="AH34" ca="1">SUM((AH$1&gt;='Gastos com Pessoal'!$E$7:$E$106)*(AH$1&lt;='Gastos com Pessoal'!$F$7:$F$106)*INDIRECT(CONCATENATE("'Encargos e Benefícios'!",$AX34))*(IF('Gastos com Pessoal'!$G$7:$G$106&lt;=AH$1,('Gastos com Pessoal'!$H$7:$H$106)+1,1))*(IF('Gastos com Pessoal'!$L$7:$L$106&lt;=AH$1,('Gastos com Pessoal'!$M$7:$M$106)+1,1))*(IF('Gastos com Pessoal'!$Q$7:$Q$106&lt;=AH$1,('Gastos com Pessoal'!$R$7:$R$106)+1,1)))</f>
        <v>0</v>
      </c>
      <c r="AI34" s="152">
        <f t="array" aca="1" ref="AI34" ca="1">SUM((AI$1&gt;='Gastos com Pessoal'!$E$7:$E$106)*(AI$1&lt;='Gastos com Pessoal'!$F$7:$F$106)*INDIRECT(CONCATENATE("'Encargos e Benefícios'!",$AX34))*(IF('Gastos com Pessoal'!$G$7:$G$106&lt;=AI$1,('Gastos com Pessoal'!$H$7:$H$106)+1,1))*(IF('Gastos com Pessoal'!$L$7:$L$106&lt;=AI$1,('Gastos com Pessoal'!$M$7:$M$106)+1,1))*(IF('Gastos com Pessoal'!$Q$7:$Q$106&lt;=AI$1,('Gastos com Pessoal'!$R$7:$R$106)+1,1)))</f>
        <v>0</v>
      </c>
      <c r="AJ34" s="152">
        <f t="array" aca="1" ref="AJ34" ca="1">SUM((AJ$1&gt;='Gastos com Pessoal'!$E$7:$E$106)*(AJ$1&lt;='Gastos com Pessoal'!$F$7:$F$106)*INDIRECT(CONCATENATE("'Encargos e Benefícios'!",$AX34))*(IF('Gastos com Pessoal'!$G$7:$G$106&lt;=AJ$1,('Gastos com Pessoal'!$H$7:$H$106)+1,1))*(IF('Gastos com Pessoal'!$L$7:$L$106&lt;=AJ$1,('Gastos com Pessoal'!$M$7:$M$106)+1,1))*(IF('Gastos com Pessoal'!$Q$7:$Q$106&lt;=AJ$1,('Gastos com Pessoal'!$R$7:$R$106)+1,1)))</f>
        <v>0</v>
      </c>
      <c r="AK34" s="152">
        <f t="array" aca="1" ref="AK34" ca="1">SUM((AK$1&gt;='Gastos com Pessoal'!$E$7:$E$106)*(AK$1&lt;='Gastos com Pessoal'!$F$7:$F$106)*INDIRECT(CONCATENATE("'Encargos e Benefícios'!",$AX34))*(IF('Gastos com Pessoal'!$G$7:$G$106&lt;=AK$1,('Gastos com Pessoal'!$H$7:$H$106)+1,1))*(IF('Gastos com Pessoal'!$L$7:$L$106&lt;=AK$1,('Gastos com Pessoal'!$M$7:$M$106)+1,1))*(IF('Gastos com Pessoal'!$Q$7:$Q$106&lt;=AK$1,('Gastos com Pessoal'!$R$7:$R$106)+1,1)))</f>
        <v>0</v>
      </c>
      <c r="AL34" s="152">
        <f t="array" aca="1" ref="AL34" ca="1">SUM((AL$1&gt;='Gastos com Pessoal'!$E$7:$E$106)*(AL$1&lt;='Gastos com Pessoal'!$F$7:$F$106)*INDIRECT(CONCATENATE("'Encargos e Benefícios'!",$AX34))*(IF('Gastos com Pessoal'!$G$7:$G$106&lt;=AL$1,('Gastos com Pessoal'!$H$7:$H$106)+1,1))*(IF('Gastos com Pessoal'!$L$7:$L$106&lt;=AL$1,('Gastos com Pessoal'!$M$7:$M$106)+1,1))*(IF('Gastos com Pessoal'!$Q$7:$Q$106&lt;=AL$1,('Gastos com Pessoal'!$R$7:$R$106)+1,1)))</f>
        <v>0</v>
      </c>
      <c r="AM34" s="147">
        <f t="shared" ca="1" si="11"/>
        <v>328144.93808333337</v>
      </c>
      <c r="AN34" s="159">
        <f t="shared" ca="1" si="12"/>
        <v>3.4811373015892343E-2</v>
      </c>
      <c r="AW34" s="280" t="s">
        <v>351</v>
      </c>
      <c r="AX34" s="281" t="s">
        <v>327</v>
      </c>
      <c r="AY34" s="281" t="s">
        <v>342</v>
      </c>
      <c r="AZ34" s="280"/>
      <c r="BA34" s="280"/>
      <c r="BB34" s="280"/>
      <c r="BC34" s="280"/>
    </row>
    <row r="35" spans="1:57" s="101" customFormat="1" ht="23.25" customHeight="1">
      <c r="A35" s="31" t="s">
        <v>268</v>
      </c>
      <c r="B35" s="13" t="s">
        <v>21</v>
      </c>
      <c r="C35" s="152">
        <f t="array" aca="1" ref="C35" ca="1">SUM((C$1&gt;='Gastos com Pessoal'!$E$7:$E$106)*(C$1&lt;='Gastos com Pessoal'!$F$7:$F$106)*INDIRECT(CONCATENATE("'Encargos e Benefícios'!",$AX35))*(IF('Gastos com Pessoal'!$G$7:$G$106&lt;=C$1,('Gastos com Pessoal'!$H$7:$H$106)+1,1))*(IF('Gastos com Pessoal'!$L$7:$L$106&lt;=C$1,('Gastos com Pessoal'!$M$7:$M$106)+1,1))*(IF('Gastos com Pessoal'!$Q$7:$Q$106&lt;=C$1,('Gastos com Pessoal'!$R$7:$R$106)+1,1)))+SUM((C$1&gt;='Gastos com Pessoal'!$E$113:$E$122)*(C$1&lt;='Gastos com Pessoal'!$F$113:$F$122)*INDIRECT(CONCATENATE("'Encargos e Benefícios'!",$AY35))*(IF('Gastos com Pessoal'!$G$113:$G$122&lt;=C$1,('Gastos com Pessoal'!$H$113:$H$122)+1,1))*(IF('Gastos com Pessoal'!$L$113:$L$122&lt;=C$1,('Gastos com Pessoal'!$M$113:$M$122)+1,1))*(IF('Gastos com Pessoal'!$Q$113:$Q$122&lt;=C$1,('Gastos com Pessoal'!$R$113:$R$122)+1,1)))</f>
        <v>39989.266963333328</v>
      </c>
      <c r="D35" s="152">
        <f t="array" aca="1" ref="D35" ca="1">SUM((D$1&gt;='Gastos com Pessoal'!$E$7:$E$106)*(D$1&lt;='Gastos com Pessoal'!$F$7:$F$106)*INDIRECT(CONCATENATE("'Encargos e Benefícios'!",$AX35))*(IF('Gastos com Pessoal'!$G$7:$G$106&lt;=D$1,('Gastos com Pessoal'!$H$7:$H$106)+1,1))*(IF('Gastos com Pessoal'!$L$7:$L$106&lt;=D$1,('Gastos com Pessoal'!$M$7:$M$106)+1,1))*(IF('Gastos com Pessoal'!$Q$7:$Q$106&lt;=D$1,('Gastos com Pessoal'!$R$7:$R$106)+1,1)))+SUM((D$1&gt;='Gastos com Pessoal'!$E$113:$E$122)*(D$1&lt;='Gastos com Pessoal'!$F$113:$F$122)*INDIRECT(CONCATENATE("'Encargos e Benefícios'!",$AY35))*(IF('Gastos com Pessoal'!$G$113:$G$122&lt;=D$1,('Gastos com Pessoal'!$H$113:$H$122)+1,1))*(IF('Gastos com Pessoal'!$L$113:$L$122&lt;=D$1,('Gastos com Pessoal'!$M$113:$M$122)+1,1))*(IF('Gastos com Pessoal'!$Q$113:$Q$122&lt;=D$1,('Gastos com Pessoal'!$R$113:$R$122)+1,1)))</f>
        <v>48116.941546666669</v>
      </c>
      <c r="E35" s="152">
        <f t="array" aca="1" ref="E35" ca="1">SUM((E$1&gt;='Gastos com Pessoal'!$E$7:$E$106)*(E$1&lt;='Gastos com Pessoal'!$F$7:$F$106)*INDIRECT(CONCATENATE("'Encargos e Benefícios'!",$AX35))*(IF('Gastos com Pessoal'!$G$7:$G$106&lt;=E$1,('Gastos com Pessoal'!$H$7:$H$106)+1,1))*(IF('Gastos com Pessoal'!$L$7:$L$106&lt;=E$1,('Gastos com Pessoal'!$M$7:$M$106)+1,1))*(IF('Gastos com Pessoal'!$Q$7:$Q$106&lt;=E$1,('Gastos com Pessoal'!$R$7:$R$106)+1,1)))+SUM((E$1&gt;='Gastos com Pessoal'!$E$113:$E$122)*(E$1&lt;='Gastos com Pessoal'!$F$113:$F$122)*INDIRECT(CONCATENATE("'Encargos e Benefícios'!",$AY35))*(IF('Gastos com Pessoal'!$G$113:$G$122&lt;=E$1,('Gastos com Pessoal'!$H$113:$H$122)+1,1))*(IF('Gastos com Pessoal'!$L$113:$L$122&lt;=E$1,('Gastos com Pessoal'!$M$113:$M$122)+1,1))*(IF('Gastos com Pessoal'!$Q$113:$Q$122&lt;=E$1,('Gastos com Pessoal'!$R$113:$R$122)+1,1)))</f>
        <v>48116.941546666669</v>
      </c>
      <c r="F35" s="152">
        <f t="array" aca="1" ref="F35" ca="1">SUM((F$1&gt;='Gastos com Pessoal'!$E$7:$E$106)*(F$1&lt;='Gastos com Pessoal'!$F$7:$F$106)*INDIRECT(CONCATENATE("'Encargos e Benefícios'!",$AX35))*(IF('Gastos com Pessoal'!$G$7:$G$106&lt;=F$1,('Gastos com Pessoal'!$H$7:$H$106)+1,1))*(IF('Gastos com Pessoal'!$L$7:$L$106&lt;=F$1,('Gastos com Pessoal'!$M$7:$M$106)+1,1))*(IF('Gastos com Pessoal'!$Q$7:$Q$106&lt;=F$1,('Gastos com Pessoal'!$R$7:$R$106)+1,1)))+SUM((F$1&gt;='Gastos com Pessoal'!$E$113:$E$122)*(F$1&lt;='Gastos com Pessoal'!$F$113:$F$122)*INDIRECT(CONCATENATE("'Encargos e Benefícios'!",$AY35))*(IF('Gastos com Pessoal'!$G$113:$G$122&lt;=F$1,('Gastos com Pessoal'!$H$113:$H$122)+1,1))*(IF('Gastos com Pessoal'!$L$113:$L$122&lt;=F$1,('Gastos com Pessoal'!$M$113:$M$122)+1,1))*(IF('Gastos com Pessoal'!$Q$113:$Q$122&lt;=F$1,('Gastos com Pessoal'!$R$113:$R$122)+1,1)))</f>
        <v>48116.941546666669</v>
      </c>
      <c r="G35" s="152">
        <f t="array" aca="1" ref="G35" ca="1">SUM((G$1&gt;='Gastos com Pessoal'!$E$7:$E$106)*(G$1&lt;='Gastos com Pessoal'!$F$7:$F$106)*INDIRECT(CONCATENATE("'Encargos e Benefícios'!",$AX35))*(IF('Gastos com Pessoal'!$G$7:$G$106&lt;=G$1,('Gastos com Pessoal'!$H$7:$H$106)+1,1))*(IF('Gastos com Pessoal'!$L$7:$L$106&lt;=G$1,('Gastos com Pessoal'!$M$7:$M$106)+1,1))*(IF('Gastos com Pessoal'!$Q$7:$Q$106&lt;=G$1,('Gastos com Pessoal'!$R$7:$R$106)+1,1)))+SUM((G$1&gt;='Gastos com Pessoal'!$E$113:$E$122)*(G$1&lt;='Gastos com Pessoal'!$F$113:$F$122)*INDIRECT(CONCATENATE("'Encargos e Benefícios'!",$AY35))*(IF('Gastos com Pessoal'!$G$113:$G$122&lt;=G$1,('Gastos com Pessoal'!$H$113:$H$122)+1,1))*(IF('Gastos com Pessoal'!$L$113:$L$122&lt;=G$1,('Gastos com Pessoal'!$M$113:$M$122)+1,1))*(IF('Gastos com Pessoal'!$Q$113:$Q$122&lt;=G$1,('Gastos com Pessoal'!$R$113:$R$122)+1,1)))</f>
        <v>48116.941546666669</v>
      </c>
      <c r="H35" s="152">
        <f t="array" aca="1" ref="H35" ca="1">SUM((H$1&gt;='Gastos com Pessoal'!$E$7:$E$106)*(H$1&lt;='Gastos com Pessoal'!$F$7:$F$106)*INDIRECT(CONCATENATE("'Encargos e Benefícios'!",$AX35))*(IF('Gastos com Pessoal'!$G$7:$G$106&lt;=H$1,('Gastos com Pessoal'!$H$7:$H$106)+1,1))*(IF('Gastos com Pessoal'!$L$7:$L$106&lt;=H$1,('Gastos com Pessoal'!$M$7:$M$106)+1,1))*(IF('Gastos com Pessoal'!$Q$7:$Q$106&lt;=H$1,('Gastos com Pessoal'!$R$7:$R$106)+1,1)))+SUM((H$1&gt;='Gastos com Pessoal'!$E$113:$E$122)*(H$1&lt;='Gastos com Pessoal'!$F$113:$F$122)*INDIRECT(CONCATENATE("'Encargos e Benefícios'!",$AY35))*(IF('Gastos com Pessoal'!$G$113:$G$122&lt;=H$1,('Gastos com Pessoal'!$H$113:$H$122)+1,1))*(IF('Gastos com Pessoal'!$L$113:$L$122&lt;=H$1,('Gastos com Pessoal'!$M$113:$M$122)+1,1))*(IF('Gastos com Pessoal'!$Q$113:$Q$122&lt;=H$1,('Gastos com Pessoal'!$R$113:$R$122)+1,1)))</f>
        <v>48116.941546666669</v>
      </c>
      <c r="I35" s="152">
        <f t="array" aca="1" ref="I35" ca="1">SUM((I$1&gt;='Gastos com Pessoal'!$E$7:$E$106)*(I$1&lt;='Gastos com Pessoal'!$F$7:$F$106)*INDIRECT(CONCATENATE("'Encargos e Benefícios'!",$AX35))*(IF('Gastos com Pessoal'!$G$7:$G$106&lt;=I$1,('Gastos com Pessoal'!$H$7:$H$106)+1,1))*(IF('Gastos com Pessoal'!$L$7:$L$106&lt;=I$1,('Gastos com Pessoal'!$M$7:$M$106)+1,1))*(IF('Gastos com Pessoal'!$Q$7:$Q$106&lt;=I$1,('Gastos com Pessoal'!$R$7:$R$106)+1,1)))+SUM((I$1&gt;='Gastos com Pessoal'!$E$113:$E$122)*(I$1&lt;='Gastos com Pessoal'!$F$113:$F$122)*INDIRECT(CONCATENATE("'Encargos e Benefícios'!",$AY35))*(IF('Gastos com Pessoal'!$G$113:$G$122&lt;=I$1,('Gastos com Pessoal'!$H$113:$H$122)+1,1))*(IF('Gastos com Pessoal'!$L$113:$L$122&lt;=I$1,('Gastos com Pessoal'!$M$113:$M$122)+1,1))*(IF('Gastos com Pessoal'!$Q$113:$Q$122&lt;=I$1,('Gastos com Pessoal'!$R$113:$R$122)+1,1)))</f>
        <v>48116.941546666669</v>
      </c>
      <c r="J35" s="152">
        <f t="array" aca="1" ref="J35" ca="1">SUM((J$1&gt;='Gastos com Pessoal'!$E$7:$E$106)*(J$1&lt;='Gastos com Pessoal'!$F$7:$F$106)*INDIRECT(CONCATENATE("'Encargos e Benefícios'!",$AX35))*(IF('Gastos com Pessoal'!$G$7:$G$106&lt;=J$1,('Gastos com Pessoal'!$H$7:$H$106)+1,1))*(IF('Gastos com Pessoal'!$L$7:$L$106&lt;=J$1,('Gastos com Pessoal'!$M$7:$M$106)+1,1))*(IF('Gastos com Pessoal'!$Q$7:$Q$106&lt;=J$1,('Gastos com Pessoal'!$R$7:$R$106)+1,1)))+SUM((J$1&gt;='Gastos com Pessoal'!$E$113:$E$122)*(J$1&lt;='Gastos com Pessoal'!$F$113:$F$122)*INDIRECT(CONCATENATE("'Encargos e Benefícios'!",$AY35))*(IF('Gastos com Pessoal'!$G$113:$G$122&lt;=J$1,('Gastos com Pessoal'!$H$113:$H$122)+1,1))*(IF('Gastos com Pessoal'!$L$113:$L$122&lt;=J$1,('Gastos com Pessoal'!$M$113:$M$122)+1,1))*(IF('Gastos com Pessoal'!$Q$113:$Q$122&lt;=J$1,('Gastos com Pessoal'!$R$113:$R$122)+1,1)))</f>
        <v>0</v>
      </c>
      <c r="K35" s="152">
        <f t="array" aca="1" ref="K35" ca="1">SUM((K$1&gt;='Gastos com Pessoal'!$E$7:$E$106)*(K$1&lt;='Gastos com Pessoal'!$F$7:$F$106)*INDIRECT(CONCATENATE("'Encargos e Benefícios'!",$AX35))*(IF('Gastos com Pessoal'!$G$7:$G$106&lt;=K$1,('Gastos com Pessoal'!$H$7:$H$106)+1,1))*(IF('Gastos com Pessoal'!$L$7:$L$106&lt;=K$1,('Gastos com Pessoal'!$M$7:$M$106)+1,1))*(IF('Gastos com Pessoal'!$Q$7:$Q$106&lt;=K$1,('Gastos com Pessoal'!$R$7:$R$106)+1,1)))+SUM((K$1&gt;='Gastos com Pessoal'!$E$113:$E$122)*(K$1&lt;='Gastos com Pessoal'!$F$113:$F$122)*INDIRECT(CONCATENATE("'Encargos e Benefícios'!",$AY35))*(IF('Gastos com Pessoal'!$G$113:$G$122&lt;=K$1,('Gastos com Pessoal'!$H$113:$H$122)+1,1))*(IF('Gastos com Pessoal'!$L$113:$L$122&lt;=K$1,('Gastos com Pessoal'!$M$113:$M$122)+1,1))*(IF('Gastos com Pessoal'!$Q$113:$Q$122&lt;=K$1,('Gastos com Pessoal'!$R$113:$R$122)+1,1)))</f>
        <v>0</v>
      </c>
      <c r="L35" s="152">
        <f t="array" aca="1" ref="L35" ca="1">SUM((L$1&gt;='Gastos com Pessoal'!$E$7:$E$106)*(L$1&lt;='Gastos com Pessoal'!$F$7:$F$106)*INDIRECT(CONCATENATE("'Encargos e Benefícios'!",$AX35))*(IF('Gastos com Pessoal'!$G$7:$G$106&lt;=L$1,('Gastos com Pessoal'!$H$7:$H$106)+1,1))*(IF('Gastos com Pessoal'!$L$7:$L$106&lt;=L$1,('Gastos com Pessoal'!$M$7:$M$106)+1,1))*(IF('Gastos com Pessoal'!$Q$7:$Q$106&lt;=L$1,('Gastos com Pessoal'!$R$7:$R$106)+1,1)))+SUM((L$1&gt;='Gastos com Pessoal'!$E$113:$E$122)*(L$1&lt;='Gastos com Pessoal'!$F$113:$F$122)*INDIRECT(CONCATENATE("'Encargos e Benefícios'!",$AY35))*(IF('Gastos com Pessoal'!$G$113:$G$122&lt;=L$1,('Gastos com Pessoal'!$H$113:$H$122)+1,1))*(IF('Gastos com Pessoal'!$L$113:$L$122&lt;=L$1,('Gastos com Pessoal'!$M$113:$M$122)+1,1))*(IF('Gastos com Pessoal'!$Q$113:$Q$122&lt;=L$1,('Gastos com Pessoal'!$R$113:$R$122)+1,1)))</f>
        <v>0</v>
      </c>
      <c r="M35" s="152">
        <f t="array" aca="1" ref="M35" ca="1">SUM((M$1&gt;='Gastos com Pessoal'!$E$7:$E$106)*(M$1&lt;='Gastos com Pessoal'!$F$7:$F$106)*INDIRECT(CONCATENATE("'Encargos e Benefícios'!",$AX35))*(IF('Gastos com Pessoal'!$G$7:$G$106&lt;=M$1,('Gastos com Pessoal'!$H$7:$H$106)+1,1))*(IF('Gastos com Pessoal'!$L$7:$L$106&lt;=M$1,('Gastos com Pessoal'!$M$7:$M$106)+1,1))*(IF('Gastos com Pessoal'!$Q$7:$Q$106&lt;=M$1,('Gastos com Pessoal'!$R$7:$R$106)+1,1)))+SUM((M$1&gt;='Gastos com Pessoal'!$E$113:$E$122)*(M$1&lt;='Gastos com Pessoal'!$F$113:$F$122)*INDIRECT(CONCATENATE("'Encargos e Benefícios'!",$AY35))*(IF('Gastos com Pessoal'!$G$113:$G$122&lt;=M$1,('Gastos com Pessoal'!$H$113:$H$122)+1,1))*(IF('Gastos com Pessoal'!$L$113:$L$122&lt;=M$1,('Gastos com Pessoal'!$M$113:$M$122)+1,1))*(IF('Gastos com Pessoal'!$Q$113:$Q$122&lt;=M$1,('Gastos com Pessoal'!$R$113:$R$122)+1,1)))</f>
        <v>0</v>
      </c>
      <c r="N35" s="152">
        <f t="array" aca="1" ref="N35" ca="1">SUM((N$1&gt;='Gastos com Pessoal'!$E$7:$E$106)*(N$1&lt;='Gastos com Pessoal'!$F$7:$F$106)*INDIRECT(CONCATENATE("'Encargos e Benefícios'!",$AX35))*(IF('Gastos com Pessoal'!$G$7:$G$106&lt;=N$1,('Gastos com Pessoal'!$H$7:$H$106)+1,1))*(IF('Gastos com Pessoal'!$L$7:$L$106&lt;=N$1,('Gastos com Pessoal'!$M$7:$M$106)+1,1))*(IF('Gastos com Pessoal'!$Q$7:$Q$106&lt;=N$1,('Gastos com Pessoal'!$R$7:$R$106)+1,1)))+SUM((N$1&gt;='Gastos com Pessoal'!$E$113:$E$122)*(N$1&lt;='Gastos com Pessoal'!$F$113:$F$122)*INDIRECT(CONCATENATE("'Encargos e Benefícios'!",$AY35))*(IF('Gastos com Pessoal'!$G$113:$G$122&lt;=N$1,('Gastos com Pessoal'!$H$113:$H$122)+1,1))*(IF('Gastos com Pessoal'!$L$113:$L$122&lt;=N$1,('Gastos com Pessoal'!$M$113:$M$122)+1,1))*(IF('Gastos com Pessoal'!$Q$113:$Q$122&lt;=N$1,('Gastos com Pessoal'!$R$113:$R$122)+1,1)))</f>
        <v>0</v>
      </c>
      <c r="O35" s="152">
        <f t="array" aca="1" ref="O35" ca="1">SUM((O$1&gt;='Gastos com Pessoal'!$E$7:$E$106)*(O$1&lt;='Gastos com Pessoal'!$F$7:$F$106)*INDIRECT(CONCATENATE("'Encargos e Benefícios'!",$AX35))*(IF('Gastos com Pessoal'!$G$7:$G$106&lt;=O$1,('Gastos com Pessoal'!$H$7:$H$106)+1,1))*(IF('Gastos com Pessoal'!$L$7:$L$106&lt;=O$1,('Gastos com Pessoal'!$M$7:$M$106)+1,1))*(IF('Gastos com Pessoal'!$Q$7:$Q$106&lt;=O$1,('Gastos com Pessoal'!$R$7:$R$106)+1,1)))+SUM((O$1&gt;='Gastos com Pessoal'!$E$113:$E$122)*(O$1&lt;='Gastos com Pessoal'!$F$113:$F$122)*INDIRECT(CONCATENATE("'Encargos e Benefícios'!",$AY35))*(IF('Gastos com Pessoal'!$G$113:$G$122&lt;=O$1,('Gastos com Pessoal'!$H$113:$H$122)+1,1))*(IF('Gastos com Pessoal'!$L$113:$L$122&lt;=O$1,('Gastos com Pessoal'!$M$113:$M$122)+1,1))*(IF('Gastos com Pessoal'!$Q$113:$Q$122&lt;=O$1,('Gastos com Pessoal'!$R$113:$R$122)+1,1)))</f>
        <v>0</v>
      </c>
      <c r="P35" s="152">
        <f t="array" aca="1" ref="P35" ca="1">SUM((P$1&gt;='Gastos com Pessoal'!$E$7:$E$106)*(P$1&lt;='Gastos com Pessoal'!$F$7:$F$106)*INDIRECT(CONCATENATE("'Encargos e Benefícios'!",$AX35))*(IF('Gastos com Pessoal'!$G$7:$G$106&lt;=P$1,('Gastos com Pessoal'!$H$7:$H$106)+1,1))*(IF('Gastos com Pessoal'!$L$7:$L$106&lt;=P$1,('Gastos com Pessoal'!$M$7:$M$106)+1,1))*(IF('Gastos com Pessoal'!$Q$7:$Q$106&lt;=P$1,('Gastos com Pessoal'!$R$7:$R$106)+1,1)))+SUM((P$1&gt;='Gastos com Pessoal'!$E$113:$E$122)*(P$1&lt;='Gastos com Pessoal'!$F$113:$F$122)*INDIRECT(CONCATENATE("'Encargos e Benefícios'!",$AY35))*(IF('Gastos com Pessoal'!$G$113:$G$122&lt;=P$1,('Gastos com Pessoal'!$H$113:$H$122)+1,1))*(IF('Gastos com Pessoal'!$L$113:$L$122&lt;=P$1,('Gastos com Pessoal'!$M$113:$M$122)+1,1))*(IF('Gastos com Pessoal'!$Q$113:$Q$122&lt;=P$1,('Gastos com Pessoal'!$R$113:$R$122)+1,1)))</f>
        <v>0</v>
      </c>
      <c r="Q35" s="152">
        <f t="array" aca="1" ref="Q35" ca="1">SUM((Q$1&gt;='Gastos com Pessoal'!$E$7:$E$106)*(Q$1&lt;='Gastos com Pessoal'!$F$7:$F$106)*INDIRECT(CONCATENATE("'Encargos e Benefícios'!",$AX35))*(IF('Gastos com Pessoal'!$G$7:$G$106&lt;=Q$1,('Gastos com Pessoal'!$H$7:$H$106)+1,1))*(IF('Gastos com Pessoal'!$L$7:$L$106&lt;=Q$1,('Gastos com Pessoal'!$M$7:$M$106)+1,1))*(IF('Gastos com Pessoal'!$Q$7:$Q$106&lt;=Q$1,('Gastos com Pessoal'!$R$7:$R$106)+1,1)))+SUM((Q$1&gt;='Gastos com Pessoal'!$E$113:$E$122)*(Q$1&lt;='Gastos com Pessoal'!$F$113:$F$122)*INDIRECT(CONCATENATE("'Encargos e Benefícios'!",$AY35))*(IF('Gastos com Pessoal'!$G$113:$G$122&lt;=Q$1,('Gastos com Pessoal'!$H$113:$H$122)+1,1))*(IF('Gastos com Pessoal'!$L$113:$L$122&lt;=Q$1,('Gastos com Pessoal'!$M$113:$M$122)+1,1))*(IF('Gastos com Pessoal'!$Q$113:$Q$122&lt;=Q$1,('Gastos com Pessoal'!$R$113:$R$122)+1,1)))</f>
        <v>0</v>
      </c>
      <c r="R35" s="152">
        <f t="array" aca="1" ref="R35" ca="1">SUM((R$1&gt;='Gastos com Pessoal'!$E$7:$E$106)*(R$1&lt;='Gastos com Pessoal'!$F$7:$F$106)*INDIRECT(CONCATENATE("'Encargos e Benefícios'!",$AX35))*(IF('Gastos com Pessoal'!$G$7:$G$106&lt;=R$1,('Gastos com Pessoal'!$H$7:$H$106)+1,1))*(IF('Gastos com Pessoal'!$L$7:$L$106&lt;=R$1,('Gastos com Pessoal'!$M$7:$M$106)+1,1))*(IF('Gastos com Pessoal'!$Q$7:$Q$106&lt;=R$1,('Gastos com Pessoal'!$R$7:$R$106)+1,1)))+SUM((R$1&gt;='Gastos com Pessoal'!$E$113:$E$122)*(R$1&lt;='Gastos com Pessoal'!$F$113:$F$122)*INDIRECT(CONCATENATE("'Encargos e Benefícios'!",$AY35))*(IF('Gastos com Pessoal'!$G$113:$G$122&lt;=R$1,('Gastos com Pessoal'!$H$113:$H$122)+1,1))*(IF('Gastos com Pessoal'!$L$113:$L$122&lt;=R$1,('Gastos com Pessoal'!$M$113:$M$122)+1,1))*(IF('Gastos com Pessoal'!$Q$113:$Q$122&lt;=R$1,('Gastos com Pessoal'!$R$113:$R$122)+1,1)))</f>
        <v>0</v>
      </c>
      <c r="S35" s="152">
        <f t="array" aca="1" ref="S35" ca="1">SUM((S$1&gt;='Gastos com Pessoal'!$E$7:$E$106)*(S$1&lt;='Gastos com Pessoal'!$F$7:$F$106)*INDIRECT(CONCATENATE("'Encargos e Benefícios'!",$AX35))*(IF('Gastos com Pessoal'!$G$7:$G$106&lt;=S$1,('Gastos com Pessoal'!$H$7:$H$106)+1,1))*(IF('Gastos com Pessoal'!$L$7:$L$106&lt;=S$1,('Gastos com Pessoal'!$M$7:$M$106)+1,1))*(IF('Gastos com Pessoal'!$Q$7:$Q$106&lt;=S$1,('Gastos com Pessoal'!$R$7:$R$106)+1,1)))+SUM((S$1&gt;='Gastos com Pessoal'!$E$113:$E$122)*(S$1&lt;='Gastos com Pessoal'!$F$113:$F$122)*INDIRECT(CONCATENATE("'Encargos e Benefícios'!",$AY35))*(IF('Gastos com Pessoal'!$G$113:$G$122&lt;=S$1,('Gastos com Pessoal'!$H$113:$H$122)+1,1))*(IF('Gastos com Pessoal'!$L$113:$L$122&lt;=S$1,('Gastos com Pessoal'!$M$113:$M$122)+1,1))*(IF('Gastos com Pessoal'!$Q$113:$Q$122&lt;=S$1,('Gastos com Pessoal'!$R$113:$R$122)+1,1)))</f>
        <v>0</v>
      </c>
      <c r="T35" s="152">
        <f t="array" aca="1" ref="T35" ca="1">SUM((T$1&gt;='Gastos com Pessoal'!$E$7:$E$106)*(T$1&lt;='Gastos com Pessoal'!$F$7:$F$106)*INDIRECT(CONCATENATE("'Encargos e Benefícios'!",$AX35))*(IF('Gastos com Pessoal'!$G$7:$G$106&lt;=T$1,('Gastos com Pessoal'!$H$7:$H$106)+1,1))*(IF('Gastos com Pessoal'!$L$7:$L$106&lt;=T$1,('Gastos com Pessoal'!$M$7:$M$106)+1,1))*(IF('Gastos com Pessoal'!$Q$7:$Q$106&lt;=T$1,('Gastos com Pessoal'!$R$7:$R$106)+1,1)))+SUM((T$1&gt;='Gastos com Pessoal'!$E$113:$E$122)*(T$1&lt;='Gastos com Pessoal'!$F$113:$F$122)*INDIRECT(CONCATENATE("'Encargos e Benefícios'!",$AY35))*(IF('Gastos com Pessoal'!$G$113:$G$122&lt;=T$1,('Gastos com Pessoal'!$H$113:$H$122)+1,1))*(IF('Gastos com Pessoal'!$L$113:$L$122&lt;=T$1,('Gastos com Pessoal'!$M$113:$M$122)+1,1))*(IF('Gastos com Pessoal'!$Q$113:$Q$122&lt;=T$1,('Gastos com Pessoal'!$R$113:$R$122)+1,1)))</f>
        <v>0</v>
      </c>
      <c r="U35" s="152">
        <f t="array" aca="1" ref="U35" ca="1">SUM((U$1&gt;='Gastos com Pessoal'!$E$7:$E$106)*(U$1&lt;='Gastos com Pessoal'!$F$7:$F$106)*INDIRECT(CONCATENATE("'Encargos e Benefícios'!",$AX35))*(IF('Gastos com Pessoal'!$G$7:$G$106&lt;=U$1,('Gastos com Pessoal'!$H$7:$H$106)+1,1))*(IF('Gastos com Pessoal'!$L$7:$L$106&lt;=U$1,('Gastos com Pessoal'!$M$7:$M$106)+1,1))*(IF('Gastos com Pessoal'!$Q$7:$Q$106&lt;=U$1,('Gastos com Pessoal'!$R$7:$R$106)+1,1)))+SUM((U$1&gt;='Gastos com Pessoal'!$E$113:$E$122)*(U$1&lt;='Gastos com Pessoal'!$F$113:$F$122)*INDIRECT(CONCATENATE("'Encargos e Benefícios'!",$AY35))*(IF('Gastos com Pessoal'!$G$113:$G$122&lt;=U$1,('Gastos com Pessoal'!$H$113:$H$122)+1,1))*(IF('Gastos com Pessoal'!$L$113:$L$122&lt;=U$1,('Gastos com Pessoal'!$M$113:$M$122)+1,1))*(IF('Gastos com Pessoal'!$Q$113:$Q$122&lt;=U$1,('Gastos com Pessoal'!$R$113:$R$122)+1,1)))</f>
        <v>0</v>
      </c>
      <c r="V35" s="152">
        <f t="array" aca="1" ref="V35" ca="1">SUM((V$1&gt;='Gastos com Pessoal'!$E$7:$E$106)*(V$1&lt;='Gastos com Pessoal'!$F$7:$F$106)*INDIRECT(CONCATENATE("'Encargos e Benefícios'!",$AX35))*(IF('Gastos com Pessoal'!$G$7:$G$106&lt;=V$1,('Gastos com Pessoal'!$H$7:$H$106)+1,1))*(IF('Gastos com Pessoal'!$L$7:$L$106&lt;=V$1,('Gastos com Pessoal'!$M$7:$M$106)+1,1))*(IF('Gastos com Pessoal'!$Q$7:$Q$106&lt;=V$1,('Gastos com Pessoal'!$R$7:$R$106)+1,1)))+SUM((V$1&gt;='Gastos com Pessoal'!$E$113:$E$122)*(V$1&lt;='Gastos com Pessoal'!$F$113:$F$122)*INDIRECT(CONCATENATE("'Encargos e Benefícios'!",$AY35))*(IF('Gastos com Pessoal'!$G$113:$G$122&lt;=V$1,('Gastos com Pessoal'!$H$113:$H$122)+1,1))*(IF('Gastos com Pessoal'!$L$113:$L$122&lt;=V$1,('Gastos com Pessoal'!$M$113:$M$122)+1,1))*(IF('Gastos com Pessoal'!$Q$113:$Q$122&lt;=V$1,('Gastos com Pessoal'!$R$113:$R$122)+1,1)))</f>
        <v>0</v>
      </c>
      <c r="W35" s="152">
        <f t="array" aca="1" ref="W35" ca="1">SUM((W$1&gt;='Gastos com Pessoal'!$E$7:$E$106)*(W$1&lt;='Gastos com Pessoal'!$F$7:$F$106)*INDIRECT(CONCATENATE("'Encargos e Benefícios'!",$AX35))*(IF('Gastos com Pessoal'!$G$7:$G$106&lt;=W$1,('Gastos com Pessoal'!$H$7:$H$106)+1,1))*(IF('Gastos com Pessoal'!$L$7:$L$106&lt;=W$1,('Gastos com Pessoal'!$M$7:$M$106)+1,1))*(IF('Gastos com Pessoal'!$Q$7:$Q$106&lt;=W$1,('Gastos com Pessoal'!$R$7:$R$106)+1,1)))+SUM((W$1&gt;='Gastos com Pessoal'!$E$113:$E$122)*(W$1&lt;='Gastos com Pessoal'!$F$113:$F$122)*INDIRECT(CONCATENATE("'Encargos e Benefícios'!",$AY35))*(IF('Gastos com Pessoal'!$G$113:$G$122&lt;=W$1,('Gastos com Pessoal'!$H$113:$H$122)+1,1))*(IF('Gastos com Pessoal'!$L$113:$L$122&lt;=W$1,('Gastos com Pessoal'!$M$113:$M$122)+1,1))*(IF('Gastos com Pessoal'!$Q$113:$Q$122&lt;=W$1,('Gastos com Pessoal'!$R$113:$R$122)+1,1)))</f>
        <v>0</v>
      </c>
      <c r="X35" s="152">
        <f t="array" aca="1" ref="X35" ca="1">SUM((X$1&gt;='Gastos com Pessoal'!$E$7:$E$106)*(X$1&lt;='Gastos com Pessoal'!$F$7:$F$106)*INDIRECT(CONCATENATE("'Encargos e Benefícios'!",$AX35))*(IF('Gastos com Pessoal'!$G$7:$G$106&lt;=X$1,('Gastos com Pessoal'!$H$7:$H$106)+1,1))*(IF('Gastos com Pessoal'!$L$7:$L$106&lt;=X$1,('Gastos com Pessoal'!$M$7:$M$106)+1,1))*(IF('Gastos com Pessoal'!$Q$7:$Q$106&lt;=X$1,('Gastos com Pessoal'!$R$7:$R$106)+1,1)))+SUM((X$1&gt;='Gastos com Pessoal'!$E$113:$E$122)*(X$1&lt;='Gastos com Pessoal'!$F$113:$F$122)*INDIRECT(CONCATENATE("'Encargos e Benefícios'!",$AY35))*(IF('Gastos com Pessoal'!$G$113:$G$122&lt;=X$1,('Gastos com Pessoal'!$H$113:$H$122)+1,1))*(IF('Gastos com Pessoal'!$L$113:$L$122&lt;=X$1,('Gastos com Pessoal'!$M$113:$M$122)+1,1))*(IF('Gastos com Pessoal'!$Q$113:$Q$122&lt;=X$1,('Gastos com Pessoal'!$R$113:$R$122)+1,1)))</f>
        <v>0</v>
      </c>
      <c r="Y35" s="152">
        <f t="array" aca="1" ref="Y35" ca="1">SUM((Y$1&gt;='Gastos com Pessoal'!$E$7:$E$106)*(Y$1&lt;='Gastos com Pessoal'!$F$7:$F$106)*INDIRECT(CONCATENATE("'Encargos e Benefícios'!",$AX35))*(IF('Gastos com Pessoal'!$G$7:$G$106&lt;=Y$1,('Gastos com Pessoal'!$H$7:$H$106)+1,1))*(IF('Gastos com Pessoal'!$L$7:$L$106&lt;=Y$1,('Gastos com Pessoal'!$M$7:$M$106)+1,1))*(IF('Gastos com Pessoal'!$Q$7:$Q$106&lt;=Y$1,('Gastos com Pessoal'!$R$7:$R$106)+1,1)))+SUM((Y$1&gt;='Gastos com Pessoal'!$E$113:$E$122)*(Y$1&lt;='Gastos com Pessoal'!$F$113:$F$122)*INDIRECT(CONCATENATE("'Encargos e Benefícios'!",$AY35))*(IF('Gastos com Pessoal'!$G$113:$G$122&lt;=Y$1,('Gastos com Pessoal'!$H$113:$H$122)+1,1))*(IF('Gastos com Pessoal'!$L$113:$L$122&lt;=Y$1,('Gastos com Pessoal'!$M$113:$M$122)+1,1))*(IF('Gastos com Pessoal'!$Q$113:$Q$122&lt;=Y$1,('Gastos com Pessoal'!$R$113:$R$122)+1,1)))</f>
        <v>0</v>
      </c>
      <c r="Z35" s="152">
        <f t="array" aca="1" ref="Z35" ca="1">SUM((Z$1&gt;='Gastos com Pessoal'!$E$7:$E$106)*(Z$1&lt;='Gastos com Pessoal'!$F$7:$F$106)*INDIRECT(CONCATENATE("'Encargos e Benefícios'!",$AX35))*(IF('Gastos com Pessoal'!$G$7:$G$106&lt;=Z$1,('Gastos com Pessoal'!$H$7:$H$106)+1,1))*(IF('Gastos com Pessoal'!$L$7:$L$106&lt;=Z$1,('Gastos com Pessoal'!$M$7:$M$106)+1,1))*(IF('Gastos com Pessoal'!$Q$7:$Q$106&lt;=Z$1,('Gastos com Pessoal'!$R$7:$R$106)+1,1)))+SUM((Z$1&gt;='Gastos com Pessoal'!$E$113:$E$122)*(Z$1&lt;='Gastos com Pessoal'!$F$113:$F$122)*INDIRECT(CONCATENATE("'Encargos e Benefícios'!",$AY35))*(IF('Gastos com Pessoal'!$G$113:$G$122&lt;=Z$1,('Gastos com Pessoal'!$H$113:$H$122)+1,1))*(IF('Gastos com Pessoal'!$L$113:$L$122&lt;=Z$1,('Gastos com Pessoal'!$M$113:$M$122)+1,1))*(IF('Gastos com Pessoal'!$Q$113:$Q$122&lt;=Z$1,('Gastos com Pessoal'!$R$113:$R$122)+1,1)))</f>
        <v>0</v>
      </c>
      <c r="AA35" s="152">
        <f t="array" aca="1" ref="AA35" ca="1">SUM((AA$1&gt;='Gastos com Pessoal'!$E$7:$E$106)*(AA$1&lt;='Gastos com Pessoal'!$F$7:$F$106)*INDIRECT(CONCATENATE("'Encargos e Benefícios'!",$AX35))*(IF('Gastos com Pessoal'!$G$7:$G$106&lt;=AA$1,('Gastos com Pessoal'!$H$7:$H$106)+1,1))*(IF('Gastos com Pessoal'!$L$7:$L$106&lt;=AA$1,('Gastos com Pessoal'!$M$7:$M$106)+1,1))*(IF('Gastos com Pessoal'!$Q$7:$Q$106&lt;=AA$1,('Gastos com Pessoal'!$R$7:$R$106)+1,1)))+SUM((AA$1&gt;='Gastos com Pessoal'!$E$113:$E$122)*(AA$1&lt;='Gastos com Pessoal'!$F$113:$F$122)*INDIRECT(CONCATENATE("'Encargos e Benefícios'!",$AY35))*(IF('Gastos com Pessoal'!$G$113:$G$122&lt;=AA$1,('Gastos com Pessoal'!$H$113:$H$122)+1,1))*(IF('Gastos com Pessoal'!$L$113:$L$122&lt;=AA$1,('Gastos com Pessoal'!$M$113:$M$122)+1,1))*(IF('Gastos com Pessoal'!$Q$113:$Q$122&lt;=AA$1,('Gastos com Pessoal'!$R$113:$R$122)+1,1)))</f>
        <v>0</v>
      </c>
      <c r="AB35" s="152">
        <f t="array" aca="1" ref="AB35" ca="1">SUM((AB$1&gt;='Gastos com Pessoal'!$E$7:$E$106)*(AB$1&lt;='Gastos com Pessoal'!$F$7:$F$106)*INDIRECT(CONCATENATE("'Encargos e Benefícios'!",$AX35))*(IF('Gastos com Pessoal'!$G$7:$G$106&lt;=AB$1,('Gastos com Pessoal'!$H$7:$H$106)+1,1))*(IF('Gastos com Pessoal'!$L$7:$L$106&lt;=AB$1,('Gastos com Pessoal'!$M$7:$M$106)+1,1))*(IF('Gastos com Pessoal'!$Q$7:$Q$106&lt;=AB$1,('Gastos com Pessoal'!$R$7:$R$106)+1,1)))+SUM((AB$1&gt;='Gastos com Pessoal'!$E$113:$E$122)*(AB$1&lt;='Gastos com Pessoal'!$F$113:$F$122)*INDIRECT(CONCATENATE("'Encargos e Benefícios'!",$AY35))*(IF('Gastos com Pessoal'!$G$113:$G$122&lt;=AB$1,('Gastos com Pessoal'!$H$113:$H$122)+1,1))*(IF('Gastos com Pessoal'!$L$113:$L$122&lt;=AB$1,('Gastos com Pessoal'!$M$113:$M$122)+1,1))*(IF('Gastos com Pessoal'!$Q$113:$Q$122&lt;=AB$1,('Gastos com Pessoal'!$R$113:$R$122)+1,1)))</f>
        <v>0</v>
      </c>
      <c r="AC35" s="152">
        <f t="array" aca="1" ref="AC35" ca="1">SUM((AC$1&gt;='Gastos com Pessoal'!$E$7:$E$106)*(AC$1&lt;='Gastos com Pessoal'!$F$7:$F$106)*INDIRECT(CONCATENATE("'Encargos e Benefícios'!",$AX35))*(IF('Gastos com Pessoal'!$G$7:$G$106&lt;=AC$1,('Gastos com Pessoal'!$H$7:$H$106)+1,1))*(IF('Gastos com Pessoal'!$L$7:$L$106&lt;=AC$1,('Gastos com Pessoal'!$M$7:$M$106)+1,1))*(IF('Gastos com Pessoal'!$Q$7:$Q$106&lt;=AC$1,('Gastos com Pessoal'!$R$7:$R$106)+1,1)))+SUM((AC$1&gt;='Gastos com Pessoal'!$E$113:$E$122)*(AC$1&lt;='Gastos com Pessoal'!$F$113:$F$122)*INDIRECT(CONCATENATE("'Encargos e Benefícios'!",$AY35))*(IF('Gastos com Pessoal'!$G$113:$G$122&lt;=AC$1,('Gastos com Pessoal'!$H$113:$H$122)+1,1))*(IF('Gastos com Pessoal'!$L$113:$L$122&lt;=AC$1,('Gastos com Pessoal'!$M$113:$M$122)+1,1))*(IF('Gastos com Pessoal'!$Q$113:$Q$122&lt;=AC$1,('Gastos com Pessoal'!$R$113:$R$122)+1,1)))</f>
        <v>0</v>
      </c>
      <c r="AD35" s="152">
        <f t="array" aca="1" ref="AD35" ca="1">SUM((AD$1&gt;='Gastos com Pessoal'!$E$7:$E$106)*(AD$1&lt;='Gastos com Pessoal'!$F$7:$F$106)*INDIRECT(CONCATENATE("'Encargos e Benefícios'!",$AX35))*(IF('Gastos com Pessoal'!$G$7:$G$106&lt;=AD$1,('Gastos com Pessoal'!$H$7:$H$106)+1,1))*(IF('Gastos com Pessoal'!$L$7:$L$106&lt;=AD$1,('Gastos com Pessoal'!$M$7:$M$106)+1,1))*(IF('Gastos com Pessoal'!$Q$7:$Q$106&lt;=AD$1,('Gastos com Pessoal'!$R$7:$R$106)+1,1)))+SUM((AD$1&gt;='Gastos com Pessoal'!$E$113:$E$122)*(AD$1&lt;='Gastos com Pessoal'!$F$113:$F$122)*INDIRECT(CONCATENATE("'Encargos e Benefícios'!",$AY35))*(IF('Gastos com Pessoal'!$G$113:$G$122&lt;=AD$1,('Gastos com Pessoal'!$H$113:$H$122)+1,1))*(IF('Gastos com Pessoal'!$L$113:$L$122&lt;=AD$1,('Gastos com Pessoal'!$M$113:$M$122)+1,1))*(IF('Gastos com Pessoal'!$Q$113:$Q$122&lt;=AD$1,('Gastos com Pessoal'!$R$113:$R$122)+1,1)))</f>
        <v>0</v>
      </c>
      <c r="AE35" s="152">
        <f t="array" aca="1" ref="AE35" ca="1">SUM((AE$1&gt;='Gastos com Pessoal'!$E$7:$E$106)*(AE$1&lt;='Gastos com Pessoal'!$F$7:$F$106)*INDIRECT(CONCATENATE("'Encargos e Benefícios'!",$AX35))*(IF('Gastos com Pessoal'!$G$7:$G$106&lt;=AE$1,('Gastos com Pessoal'!$H$7:$H$106)+1,1))*(IF('Gastos com Pessoal'!$L$7:$L$106&lt;=AE$1,('Gastos com Pessoal'!$M$7:$M$106)+1,1))*(IF('Gastos com Pessoal'!$Q$7:$Q$106&lt;=AE$1,('Gastos com Pessoal'!$R$7:$R$106)+1,1)))+SUM((AE$1&gt;='Gastos com Pessoal'!$E$113:$E$122)*(AE$1&lt;='Gastos com Pessoal'!$F$113:$F$122)*INDIRECT(CONCATENATE("'Encargos e Benefícios'!",$AY35))*(IF('Gastos com Pessoal'!$G$113:$G$122&lt;=AE$1,('Gastos com Pessoal'!$H$113:$H$122)+1,1))*(IF('Gastos com Pessoal'!$L$113:$L$122&lt;=AE$1,('Gastos com Pessoal'!$M$113:$M$122)+1,1))*(IF('Gastos com Pessoal'!$Q$113:$Q$122&lt;=AE$1,('Gastos com Pessoal'!$R$113:$R$122)+1,1)))</f>
        <v>0</v>
      </c>
      <c r="AF35" s="152">
        <f t="array" aca="1" ref="AF35" ca="1">SUM((AF$1&gt;='Gastos com Pessoal'!$E$7:$E$106)*(AF$1&lt;='Gastos com Pessoal'!$F$7:$F$106)*INDIRECT(CONCATENATE("'Encargos e Benefícios'!",$AX35))*(IF('Gastos com Pessoal'!$G$7:$G$106&lt;=AF$1,('Gastos com Pessoal'!$H$7:$H$106)+1,1))*(IF('Gastos com Pessoal'!$L$7:$L$106&lt;=AF$1,('Gastos com Pessoal'!$M$7:$M$106)+1,1))*(IF('Gastos com Pessoal'!$Q$7:$Q$106&lt;=AF$1,('Gastos com Pessoal'!$R$7:$R$106)+1,1)))+SUM((AF$1&gt;='Gastos com Pessoal'!$E$113:$E$122)*(AF$1&lt;='Gastos com Pessoal'!$F$113:$F$122)*INDIRECT(CONCATENATE("'Encargos e Benefícios'!",$AY35))*(IF('Gastos com Pessoal'!$G$113:$G$122&lt;=AF$1,('Gastos com Pessoal'!$H$113:$H$122)+1,1))*(IF('Gastos com Pessoal'!$L$113:$L$122&lt;=AF$1,('Gastos com Pessoal'!$M$113:$M$122)+1,1))*(IF('Gastos com Pessoal'!$Q$113:$Q$122&lt;=AF$1,('Gastos com Pessoal'!$R$113:$R$122)+1,1)))</f>
        <v>0</v>
      </c>
      <c r="AG35" s="152">
        <f t="array" aca="1" ref="AG35" ca="1">SUM((AG$1&gt;='Gastos com Pessoal'!$E$7:$E$106)*(AG$1&lt;='Gastos com Pessoal'!$F$7:$F$106)*INDIRECT(CONCATENATE("'Encargos e Benefícios'!",$AX35))*(IF('Gastos com Pessoal'!$G$7:$G$106&lt;=AG$1,('Gastos com Pessoal'!$H$7:$H$106)+1,1))*(IF('Gastos com Pessoal'!$L$7:$L$106&lt;=AG$1,('Gastos com Pessoal'!$M$7:$M$106)+1,1))*(IF('Gastos com Pessoal'!$Q$7:$Q$106&lt;=AG$1,('Gastos com Pessoal'!$R$7:$R$106)+1,1)))+SUM((AG$1&gt;='Gastos com Pessoal'!$E$113:$E$122)*(AG$1&lt;='Gastos com Pessoal'!$F$113:$F$122)*INDIRECT(CONCATENATE("'Encargos e Benefícios'!",$AY35))*(IF('Gastos com Pessoal'!$G$113:$G$122&lt;=AG$1,('Gastos com Pessoal'!$H$113:$H$122)+1,1))*(IF('Gastos com Pessoal'!$L$113:$L$122&lt;=AG$1,('Gastos com Pessoal'!$M$113:$M$122)+1,1))*(IF('Gastos com Pessoal'!$Q$113:$Q$122&lt;=AG$1,('Gastos com Pessoal'!$R$113:$R$122)+1,1)))</f>
        <v>0</v>
      </c>
      <c r="AH35" s="152">
        <f t="array" aca="1" ref="AH35" ca="1">SUM((AH$1&gt;='Gastos com Pessoal'!$E$7:$E$106)*(AH$1&lt;='Gastos com Pessoal'!$F$7:$F$106)*INDIRECT(CONCATENATE("'Encargos e Benefícios'!",$AX35))*(IF('Gastos com Pessoal'!$G$7:$G$106&lt;=AH$1,('Gastos com Pessoal'!$H$7:$H$106)+1,1))*(IF('Gastos com Pessoal'!$L$7:$L$106&lt;=AH$1,('Gastos com Pessoal'!$M$7:$M$106)+1,1))*(IF('Gastos com Pessoal'!$Q$7:$Q$106&lt;=AH$1,('Gastos com Pessoal'!$R$7:$R$106)+1,1)))+SUM((AH$1&gt;='Gastos com Pessoal'!$E$113:$E$122)*(AH$1&lt;='Gastos com Pessoal'!$F$113:$F$122)*INDIRECT(CONCATENATE("'Encargos e Benefícios'!",$AY35))*(IF('Gastos com Pessoal'!$G$113:$G$122&lt;=AH$1,('Gastos com Pessoal'!$H$113:$H$122)+1,1))*(IF('Gastos com Pessoal'!$L$113:$L$122&lt;=AH$1,('Gastos com Pessoal'!$M$113:$M$122)+1,1))*(IF('Gastos com Pessoal'!$Q$113:$Q$122&lt;=AH$1,('Gastos com Pessoal'!$R$113:$R$122)+1,1)))</f>
        <v>0</v>
      </c>
      <c r="AI35" s="152">
        <f t="array" aca="1" ref="AI35" ca="1">SUM((AI$1&gt;='Gastos com Pessoal'!$E$7:$E$106)*(AI$1&lt;='Gastos com Pessoal'!$F$7:$F$106)*INDIRECT(CONCATENATE("'Encargos e Benefícios'!",$AX35))*(IF('Gastos com Pessoal'!$G$7:$G$106&lt;=AI$1,('Gastos com Pessoal'!$H$7:$H$106)+1,1))*(IF('Gastos com Pessoal'!$L$7:$L$106&lt;=AI$1,('Gastos com Pessoal'!$M$7:$M$106)+1,1))*(IF('Gastos com Pessoal'!$Q$7:$Q$106&lt;=AI$1,('Gastos com Pessoal'!$R$7:$R$106)+1,1)))+SUM((AI$1&gt;='Gastos com Pessoal'!$E$113:$E$122)*(AI$1&lt;='Gastos com Pessoal'!$F$113:$F$122)*INDIRECT(CONCATENATE("'Encargos e Benefícios'!",$AY35))*(IF('Gastos com Pessoal'!$G$113:$G$122&lt;=AI$1,('Gastos com Pessoal'!$H$113:$H$122)+1,1))*(IF('Gastos com Pessoal'!$L$113:$L$122&lt;=AI$1,('Gastos com Pessoal'!$M$113:$M$122)+1,1))*(IF('Gastos com Pessoal'!$Q$113:$Q$122&lt;=AI$1,('Gastos com Pessoal'!$R$113:$R$122)+1,1)))</f>
        <v>0</v>
      </c>
      <c r="AJ35" s="152">
        <f t="array" aca="1" ref="AJ35" ca="1">SUM((AJ$1&gt;='Gastos com Pessoal'!$E$7:$E$106)*(AJ$1&lt;='Gastos com Pessoal'!$F$7:$F$106)*INDIRECT(CONCATENATE("'Encargos e Benefícios'!",$AX35))*(IF('Gastos com Pessoal'!$G$7:$G$106&lt;=AJ$1,('Gastos com Pessoal'!$H$7:$H$106)+1,1))*(IF('Gastos com Pessoal'!$L$7:$L$106&lt;=AJ$1,('Gastos com Pessoal'!$M$7:$M$106)+1,1))*(IF('Gastos com Pessoal'!$Q$7:$Q$106&lt;=AJ$1,('Gastos com Pessoal'!$R$7:$R$106)+1,1)))+SUM((AJ$1&gt;='Gastos com Pessoal'!$E$113:$E$122)*(AJ$1&lt;='Gastos com Pessoal'!$F$113:$F$122)*INDIRECT(CONCATENATE("'Encargos e Benefícios'!",$AY35))*(IF('Gastos com Pessoal'!$G$113:$G$122&lt;=AJ$1,('Gastos com Pessoal'!$H$113:$H$122)+1,1))*(IF('Gastos com Pessoal'!$L$113:$L$122&lt;=AJ$1,('Gastos com Pessoal'!$M$113:$M$122)+1,1))*(IF('Gastos com Pessoal'!$Q$113:$Q$122&lt;=AJ$1,('Gastos com Pessoal'!$R$113:$R$122)+1,1)))</f>
        <v>0</v>
      </c>
      <c r="AK35" s="152">
        <f t="array" aca="1" ref="AK35" ca="1">SUM((AK$1&gt;='Gastos com Pessoal'!$E$7:$E$106)*(AK$1&lt;='Gastos com Pessoal'!$F$7:$F$106)*INDIRECT(CONCATENATE("'Encargos e Benefícios'!",$AX35))*(IF('Gastos com Pessoal'!$G$7:$G$106&lt;=AK$1,('Gastos com Pessoal'!$H$7:$H$106)+1,1))*(IF('Gastos com Pessoal'!$L$7:$L$106&lt;=AK$1,('Gastos com Pessoal'!$M$7:$M$106)+1,1))*(IF('Gastos com Pessoal'!$Q$7:$Q$106&lt;=AK$1,('Gastos com Pessoal'!$R$7:$R$106)+1,1)))+SUM((AK$1&gt;='Gastos com Pessoal'!$E$113:$E$122)*(AK$1&lt;='Gastos com Pessoal'!$F$113:$F$122)*INDIRECT(CONCATENATE("'Encargos e Benefícios'!",$AY35))*(IF('Gastos com Pessoal'!$G$113:$G$122&lt;=AK$1,('Gastos com Pessoal'!$H$113:$H$122)+1,1))*(IF('Gastos com Pessoal'!$L$113:$L$122&lt;=AK$1,('Gastos com Pessoal'!$M$113:$M$122)+1,1))*(IF('Gastos com Pessoal'!$Q$113:$Q$122&lt;=AK$1,('Gastos com Pessoal'!$R$113:$R$122)+1,1)))</f>
        <v>0</v>
      </c>
      <c r="AL35" s="152">
        <f t="array" aca="1" ref="AL35" ca="1">SUM((AL$1&gt;='Gastos com Pessoal'!$E$7:$E$106)*(AL$1&lt;='Gastos com Pessoal'!$F$7:$F$106)*INDIRECT(CONCATENATE("'Encargos e Benefícios'!",$AX35))*(IF('Gastos com Pessoal'!$G$7:$G$106&lt;=AL$1,('Gastos com Pessoal'!$H$7:$H$106)+1,1))*(IF('Gastos com Pessoal'!$L$7:$L$106&lt;=AL$1,('Gastos com Pessoal'!$M$7:$M$106)+1,1))*(IF('Gastos com Pessoal'!$Q$7:$Q$106&lt;=AL$1,('Gastos com Pessoal'!$R$7:$R$106)+1,1)))+SUM((AL$1&gt;='Gastos com Pessoal'!$E$113:$E$122)*(AL$1&lt;='Gastos com Pessoal'!$F$113:$F$122)*INDIRECT(CONCATENATE("'Encargos e Benefícios'!",$AY35))*(IF('Gastos com Pessoal'!$G$113:$G$122&lt;=AL$1,('Gastos com Pessoal'!$H$113:$H$122)+1,1))*(IF('Gastos com Pessoal'!$L$113:$L$122&lt;=AL$1,('Gastos com Pessoal'!$M$113:$M$122)+1,1))*(IF('Gastos com Pessoal'!$Q$113:$Q$122&lt;=AL$1,('Gastos com Pessoal'!$R$113:$R$122)+1,1)))</f>
        <v>0</v>
      </c>
      <c r="AM35" s="147">
        <f t="shared" ca="1" si="11"/>
        <v>328690.91624333337</v>
      </c>
      <c r="AN35" s="159">
        <f t="shared" ca="1" si="12"/>
        <v>3.48692933040958E-2</v>
      </c>
      <c r="AW35" s="280" t="s">
        <v>352</v>
      </c>
      <c r="AX35" s="281" t="s">
        <v>328</v>
      </c>
      <c r="AY35" s="281" t="s">
        <v>335</v>
      </c>
      <c r="AZ35" s="280"/>
      <c r="BA35" s="280"/>
      <c r="BB35" s="280"/>
      <c r="BC35" s="280"/>
    </row>
    <row r="36" spans="1:57" s="101" customFormat="1" ht="23.25" customHeight="1">
      <c r="A36" s="31" t="s">
        <v>269</v>
      </c>
      <c r="B36" s="13" t="s">
        <v>286</v>
      </c>
      <c r="C36" s="152">
        <f t="array" aca="1" ref="C36" ca="1">SUM((C$1&gt;='Gastos com Pessoal'!$E$7:$E$106)*(C$1&lt;='Gastos com Pessoal'!$F$7:$F$106)*INDIRECT(CONCATENATE("'Encargos e Benefícios'!",$AX36))*(IF('Gastos com Pessoal'!$G$7:$G$106&lt;=C$1,('Gastos com Pessoal'!$H$7:$H$106)+1,1))*(IF('Gastos com Pessoal'!$L$7:$L$106&lt;=C$1,('Gastos com Pessoal'!$M$7:$M$106)+1,1))*(IF('Gastos com Pessoal'!$Q$7:$Q$106&lt;=C$1,('Gastos com Pessoal'!$R$7:$R$106)+1,1)))</f>
        <v>13303.756694444442</v>
      </c>
      <c r="D36" s="152">
        <f t="array" aca="1" ref="D36" ca="1">SUM((D$1&gt;='Gastos com Pessoal'!$E$7:$E$106)*(D$1&lt;='Gastos com Pessoal'!$F$7:$F$106)*INDIRECT(CONCATENATE("'Encargos e Benefícios'!",$AX36))*(IF('Gastos com Pessoal'!$G$7:$G$106&lt;=D$1,('Gastos com Pessoal'!$H$7:$H$106)+1,1))*(IF('Gastos com Pessoal'!$L$7:$L$106&lt;=D$1,('Gastos com Pessoal'!$M$7:$M$106)+1,1))*(IF('Gastos com Pessoal'!$Q$7:$Q$106&lt;=D$1,('Gastos com Pessoal'!$R$7:$R$106)+1,1)))</f>
        <v>16012.981555555556</v>
      </c>
      <c r="E36" s="152">
        <f t="array" aca="1" ref="E36" ca="1">SUM((E$1&gt;='Gastos com Pessoal'!$E$7:$E$106)*(E$1&lt;='Gastos com Pessoal'!$F$7:$F$106)*INDIRECT(CONCATENATE("'Encargos e Benefícios'!",$AX36))*(IF('Gastos com Pessoal'!$G$7:$G$106&lt;=E$1,('Gastos com Pessoal'!$H$7:$H$106)+1,1))*(IF('Gastos com Pessoal'!$L$7:$L$106&lt;=E$1,('Gastos com Pessoal'!$M$7:$M$106)+1,1))*(IF('Gastos com Pessoal'!$Q$7:$Q$106&lt;=E$1,('Gastos com Pessoal'!$R$7:$R$106)+1,1)))</f>
        <v>16012.981555555556</v>
      </c>
      <c r="F36" s="152">
        <f t="array" aca="1" ref="F36" ca="1">SUM((F$1&gt;='Gastos com Pessoal'!$E$7:$E$106)*(F$1&lt;='Gastos com Pessoal'!$F$7:$F$106)*INDIRECT(CONCATENATE("'Encargos e Benefícios'!",$AX36))*(IF('Gastos com Pessoal'!$G$7:$G$106&lt;=F$1,('Gastos com Pessoal'!$H$7:$H$106)+1,1))*(IF('Gastos com Pessoal'!$L$7:$L$106&lt;=F$1,('Gastos com Pessoal'!$M$7:$M$106)+1,1))*(IF('Gastos com Pessoal'!$Q$7:$Q$106&lt;=F$1,('Gastos com Pessoal'!$R$7:$R$106)+1,1)))</f>
        <v>16012.981555555556</v>
      </c>
      <c r="G36" s="152">
        <f t="array" aca="1" ref="G36" ca="1">SUM((G$1&gt;='Gastos com Pessoal'!$E$7:$E$106)*(G$1&lt;='Gastos com Pessoal'!$F$7:$F$106)*INDIRECT(CONCATENATE("'Encargos e Benefícios'!",$AX36))*(IF('Gastos com Pessoal'!$G$7:$G$106&lt;=G$1,('Gastos com Pessoal'!$H$7:$H$106)+1,1))*(IF('Gastos com Pessoal'!$L$7:$L$106&lt;=G$1,('Gastos com Pessoal'!$M$7:$M$106)+1,1))*(IF('Gastos com Pessoal'!$Q$7:$Q$106&lt;=G$1,('Gastos com Pessoal'!$R$7:$R$106)+1,1)))</f>
        <v>16012.981555555556</v>
      </c>
      <c r="H36" s="152">
        <f t="array" aca="1" ref="H36" ca="1">SUM((H$1&gt;='Gastos com Pessoal'!$E$7:$E$106)*(H$1&lt;='Gastos com Pessoal'!$F$7:$F$106)*INDIRECT(CONCATENATE("'Encargos e Benefícios'!",$AX36))*(IF('Gastos com Pessoal'!$G$7:$G$106&lt;=H$1,('Gastos com Pessoal'!$H$7:$H$106)+1,1))*(IF('Gastos com Pessoal'!$L$7:$L$106&lt;=H$1,('Gastos com Pessoal'!$M$7:$M$106)+1,1))*(IF('Gastos com Pessoal'!$Q$7:$Q$106&lt;=H$1,('Gastos com Pessoal'!$R$7:$R$106)+1,1)))</f>
        <v>16012.981555555556</v>
      </c>
      <c r="I36" s="152">
        <f t="array" aca="1" ref="I36" ca="1">SUM((I$1&gt;='Gastos com Pessoal'!$E$7:$E$106)*(I$1&lt;='Gastos com Pessoal'!$F$7:$F$106)*INDIRECT(CONCATENATE("'Encargos e Benefícios'!",$AX36))*(IF('Gastos com Pessoal'!$G$7:$G$106&lt;=I$1,('Gastos com Pessoal'!$H$7:$H$106)+1,1))*(IF('Gastos com Pessoal'!$L$7:$L$106&lt;=I$1,('Gastos com Pessoal'!$M$7:$M$106)+1,1))*(IF('Gastos com Pessoal'!$Q$7:$Q$106&lt;=I$1,('Gastos com Pessoal'!$R$7:$R$106)+1,1)))</f>
        <v>16012.981555555556</v>
      </c>
      <c r="J36" s="152">
        <f t="array" aca="1" ref="J36" ca="1">SUM((J$1&gt;='Gastos com Pessoal'!$E$7:$E$106)*(J$1&lt;='Gastos com Pessoal'!$F$7:$F$106)*INDIRECT(CONCATENATE("'Encargos e Benefícios'!",$AX36))*(IF('Gastos com Pessoal'!$G$7:$G$106&lt;=J$1,('Gastos com Pessoal'!$H$7:$H$106)+1,1))*(IF('Gastos com Pessoal'!$L$7:$L$106&lt;=J$1,('Gastos com Pessoal'!$M$7:$M$106)+1,1))*(IF('Gastos com Pessoal'!$Q$7:$Q$106&lt;=J$1,('Gastos com Pessoal'!$R$7:$R$106)+1,1)))</f>
        <v>0</v>
      </c>
      <c r="K36" s="152">
        <f t="array" aca="1" ref="K36" ca="1">SUM((K$1&gt;='Gastos com Pessoal'!$E$7:$E$106)*(K$1&lt;='Gastos com Pessoal'!$F$7:$F$106)*INDIRECT(CONCATENATE("'Encargos e Benefícios'!",$AX36))*(IF('Gastos com Pessoal'!$G$7:$G$106&lt;=K$1,('Gastos com Pessoal'!$H$7:$H$106)+1,1))*(IF('Gastos com Pessoal'!$L$7:$L$106&lt;=K$1,('Gastos com Pessoal'!$M$7:$M$106)+1,1))*(IF('Gastos com Pessoal'!$Q$7:$Q$106&lt;=K$1,('Gastos com Pessoal'!$R$7:$R$106)+1,1)))</f>
        <v>0</v>
      </c>
      <c r="L36" s="152">
        <f t="array" aca="1" ref="L36" ca="1">SUM((L$1&gt;='Gastos com Pessoal'!$E$7:$E$106)*(L$1&lt;='Gastos com Pessoal'!$F$7:$F$106)*INDIRECT(CONCATENATE("'Encargos e Benefícios'!",$AX36))*(IF('Gastos com Pessoal'!$G$7:$G$106&lt;=L$1,('Gastos com Pessoal'!$H$7:$H$106)+1,1))*(IF('Gastos com Pessoal'!$L$7:$L$106&lt;=L$1,('Gastos com Pessoal'!$M$7:$M$106)+1,1))*(IF('Gastos com Pessoal'!$Q$7:$Q$106&lt;=L$1,('Gastos com Pessoal'!$R$7:$R$106)+1,1)))</f>
        <v>0</v>
      </c>
      <c r="M36" s="152">
        <f t="array" aca="1" ref="M36" ca="1">SUM((M$1&gt;='Gastos com Pessoal'!$E$7:$E$106)*(M$1&lt;='Gastos com Pessoal'!$F$7:$F$106)*INDIRECT(CONCATENATE("'Encargos e Benefícios'!",$AX36))*(IF('Gastos com Pessoal'!$G$7:$G$106&lt;=M$1,('Gastos com Pessoal'!$H$7:$H$106)+1,1))*(IF('Gastos com Pessoal'!$L$7:$L$106&lt;=M$1,('Gastos com Pessoal'!$M$7:$M$106)+1,1))*(IF('Gastos com Pessoal'!$Q$7:$Q$106&lt;=M$1,('Gastos com Pessoal'!$R$7:$R$106)+1,1)))</f>
        <v>0</v>
      </c>
      <c r="N36" s="152">
        <f t="array" aca="1" ref="N36" ca="1">SUM((N$1&gt;='Gastos com Pessoal'!$E$7:$E$106)*(N$1&lt;='Gastos com Pessoal'!$F$7:$F$106)*INDIRECT(CONCATENATE("'Encargos e Benefícios'!",$AX36))*(IF('Gastos com Pessoal'!$G$7:$G$106&lt;=N$1,('Gastos com Pessoal'!$H$7:$H$106)+1,1))*(IF('Gastos com Pessoal'!$L$7:$L$106&lt;=N$1,('Gastos com Pessoal'!$M$7:$M$106)+1,1))*(IF('Gastos com Pessoal'!$Q$7:$Q$106&lt;=N$1,('Gastos com Pessoal'!$R$7:$R$106)+1,1)))</f>
        <v>0</v>
      </c>
      <c r="O36" s="152">
        <f t="array" aca="1" ref="O36" ca="1">SUM((O$1&gt;='Gastos com Pessoal'!$E$7:$E$106)*(O$1&lt;='Gastos com Pessoal'!$F$7:$F$106)*INDIRECT(CONCATENATE("'Encargos e Benefícios'!",$AX36))*(IF('Gastos com Pessoal'!$G$7:$G$106&lt;=O$1,('Gastos com Pessoal'!$H$7:$H$106)+1,1))*(IF('Gastos com Pessoal'!$L$7:$L$106&lt;=O$1,('Gastos com Pessoal'!$M$7:$M$106)+1,1))*(IF('Gastos com Pessoal'!$Q$7:$Q$106&lt;=O$1,('Gastos com Pessoal'!$R$7:$R$106)+1,1)))</f>
        <v>0</v>
      </c>
      <c r="P36" s="152">
        <f t="array" aca="1" ref="P36" ca="1">SUM((P$1&gt;='Gastos com Pessoal'!$E$7:$E$106)*(P$1&lt;='Gastos com Pessoal'!$F$7:$F$106)*INDIRECT(CONCATENATE("'Encargos e Benefícios'!",$AX36))*(IF('Gastos com Pessoal'!$G$7:$G$106&lt;=P$1,('Gastos com Pessoal'!$H$7:$H$106)+1,1))*(IF('Gastos com Pessoal'!$L$7:$L$106&lt;=P$1,('Gastos com Pessoal'!$M$7:$M$106)+1,1))*(IF('Gastos com Pessoal'!$Q$7:$Q$106&lt;=P$1,('Gastos com Pessoal'!$R$7:$R$106)+1,1)))</f>
        <v>0</v>
      </c>
      <c r="Q36" s="152">
        <f t="array" aca="1" ref="Q36" ca="1">SUM((Q$1&gt;='Gastos com Pessoal'!$E$7:$E$106)*(Q$1&lt;='Gastos com Pessoal'!$F$7:$F$106)*INDIRECT(CONCATENATE("'Encargos e Benefícios'!",$AX36))*(IF('Gastos com Pessoal'!$G$7:$G$106&lt;=Q$1,('Gastos com Pessoal'!$H$7:$H$106)+1,1))*(IF('Gastos com Pessoal'!$L$7:$L$106&lt;=Q$1,('Gastos com Pessoal'!$M$7:$M$106)+1,1))*(IF('Gastos com Pessoal'!$Q$7:$Q$106&lt;=Q$1,('Gastos com Pessoal'!$R$7:$R$106)+1,1)))</f>
        <v>0</v>
      </c>
      <c r="R36" s="152">
        <f t="array" aca="1" ref="R36" ca="1">SUM((R$1&gt;='Gastos com Pessoal'!$E$7:$E$106)*(R$1&lt;='Gastos com Pessoal'!$F$7:$F$106)*INDIRECT(CONCATENATE("'Encargos e Benefícios'!",$AX36))*(IF('Gastos com Pessoal'!$G$7:$G$106&lt;=R$1,('Gastos com Pessoal'!$H$7:$H$106)+1,1))*(IF('Gastos com Pessoal'!$L$7:$L$106&lt;=R$1,('Gastos com Pessoal'!$M$7:$M$106)+1,1))*(IF('Gastos com Pessoal'!$Q$7:$Q$106&lt;=R$1,('Gastos com Pessoal'!$R$7:$R$106)+1,1)))</f>
        <v>0</v>
      </c>
      <c r="S36" s="152">
        <f t="array" aca="1" ref="S36" ca="1">SUM((S$1&gt;='Gastos com Pessoal'!$E$7:$E$106)*(S$1&lt;='Gastos com Pessoal'!$F$7:$F$106)*INDIRECT(CONCATENATE("'Encargos e Benefícios'!",$AX36))*(IF('Gastos com Pessoal'!$G$7:$G$106&lt;=S$1,('Gastos com Pessoal'!$H$7:$H$106)+1,1))*(IF('Gastos com Pessoal'!$L$7:$L$106&lt;=S$1,('Gastos com Pessoal'!$M$7:$M$106)+1,1))*(IF('Gastos com Pessoal'!$Q$7:$Q$106&lt;=S$1,('Gastos com Pessoal'!$R$7:$R$106)+1,1)))</f>
        <v>0</v>
      </c>
      <c r="T36" s="152">
        <f t="array" aca="1" ref="T36" ca="1">SUM((T$1&gt;='Gastos com Pessoal'!$E$7:$E$106)*(T$1&lt;='Gastos com Pessoal'!$F$7:$F$106)*INDIRECT(CONCATENATE("'Encargos e Benefícios'!",$AX36))*(IF('Gastos com Pessoal'!$G$7:$G$106&lt;=T$1,('Gastos com Pessoal'!$H$7:$H$106)+1,1))*(IF('Gastos com Pessoal'!$L$7:$L$106&lt;=T$1,('Gastos com Pessoal'!$M$7:$M$106)+1,1))*(IF('Gastos com Pessoal'!$Q$7:$Q$106&lt;=T$1,('Gastos com Pessoal'!$R$7:$R$106)+1,1)))</f>
        <v>0</v>
      </c>
      <c r="U36" s="152">
        <f t="array" aca="1" ref="U36" ca="1">SUM((U$1&gt;='Gastos com Pessoal'!$E$7:$E$106)*(U$1&lt;='Gastos com Pessoal'!$F$7:$F$106)*INDIRECT(CONCATENATE("'Encargos e Benefícios'!",$AX36))*(IF('Gastos com Pessoal'!$G$7:$G$106&lt;=U$1,('Gastos com Pessoal'!$H$7:$H$106)+1,1))*(IF('Gastos com Pessoal'!$L$7:$L$106&lt;=U$1,('Gastos com Pessoal'!$M$7:$M$106)+1,1))*(IF('Gastos com Pessoal'!$Q$7:$Q$106&lt;=U$1,('Gastos com Pessoal'!$R$7:$R$106)+1,1)))</f>
        <v>0</v>
      </c>
      <c r="V36" s="152">
        <f t="array" aca="1" ref="V36" ca="1">SUM((V$1&gt;='Gastos com Pessoal'!$E$7:$E$106)*(V$1&lt;='Gastos com Pessoal'!$F$7:$F$106)*INDIRECT(CONCATENATE("'Encargos e Benefícios'!",$AX36))*(IF('Gastos com Pessoal'!$G$7:$G$106&lt;=V$1,('Gastos com Pessoal'!$H$7:$H$106)+1,1))*(IF('Gastos com Pessoal'!$L$7:$L$106&lt;=V$1,('Gastos com Pessoal'!$M$7:$M$106)+1,1))*(IF('Gastos com Pessoal'!$Q$7:$Q$106&lt;=V$1,('Gastos com Pessoal'!$R$7:$R$106)+1,1)))</f>
        <v>0</v>
      </c>
      <c r="W36" s="152">
        <f t="array" aca="1" ref="W36" ca="1">SUM((W$1&gt;='Gastos com Pessoal'!$E$7:$E$106)*(W$1&lt;='Gastos com Pessoal'!$F$7:$F$106)*INDIRECT(CONCATENATE("'Encargos e Benefícios'!",$AX36))*(IF('Gastos com Pessoal'!$G$7:$G$106&lt;=W$1,('Gastos com Pessoal'!$H$7:$H$106)+1,1))*(IF('Gastos com Pessoal'!$L$7:$L$106&lt;=W$1,('Gastos com Pessoal'!$M$7:$M$106)+1,1))*(IF('Gastos com Pessoal'!$Q$7:$Q$106&lt;=W$1,('Gastos com Pessoal'!$R$7:$R$106)+1,1)))</f>
        <v>0</v>
      </c>
      <c r="X36" s="152">
        <f t="array" aca="1" ref="X36" ca="1">SUM((X$1&gt;='Gastos com Pessoal'!$E$7:$E$106)*(X$1&lt;='Gastos com Pessoal'!$F$7:$F$106)*INDIRECT(CONCATENATE("'Encargos e Benefícios'!",$AX36))*(IF('Gastos com Pessoal'!$G$7:$G$106&lt;=X$1,('Gastos com Pessoal'!$H$7:$H$106)+1,1))*(IF('Gastos com Pessoal'!$L$7:$L$106&lt;=X$1,('Gastos com Pessoal'!$M$7:$M$106)+1,1))*(IF('Gastos com Pessoal'!$Q$7:$Q$106&lt;=X$1,('Gastos com Pessoal'!$R$7:$R$106)+1,1)))</f>
        <v>0</v>
      </c>
      <c r="Y36" s="152">
        <f t="array" aca="1" ref="Y36" ca="1">SUM((Y$1&gt;='Gastos com Pessoal'!$E$7:$E$106)*(Y$1&lt;='Gastos com Pessoal'!$F$7:$F$106)*INDIRECT(CONCATENATE("'Encargos e Benefícios'!",$AX36))*(IF('Gastos com Pessoal'!$G$7:$G$106&lt;=Y$1,('Gastos com Pessoal'!$H$7:$H$106)+1,1))*(IF('Gastos com Pessoal'!$L$7:$L$106&lt;=Y$1,('Gastos com Pessoal'!$M$7:$M$106)+1,1))*(IF('Gastos com Pessoal'!$Q$7:$Q$106&lt;=Y$1,('Gastos com Pessoal'!$R$7:$R$106)+1,1)))</f>
        <v>0</v>
      </c>
      <c r="Z36" s="152">
        <f t="array" aca="1" ref="Z36" ca="1">SUM((Z$1&gt;='Gastos com Pessoal'!$E$7:$E$106)*(Z$1&lt;='Gastos com Pessoal'!$F$7:$F$106)*INDIRECT(CONCATENATE("'Encargos e Benefícios'!",$AX36))*(IF('Gastos com Pessoal'!$G$7:$G$106&lt;=Z$1,('Gastos com Pessoal'!$H$7:$H$106)+1,1))*(IF('Gastos com Pessoal'!$L$7:$L$106&lt;=Z$1,('Gastos com Pessoal'!$M$7:$M$106)+1,1))*(IF('Gastos com Pessoal'!$Q$7:$Q$106&lt;=Z$1,('Gastos com Pessoal'!$R$7:$R$106)+1,1)))</f>
        <v>0</v>
      </c>
      <c r="AA36" s="152">
        <f t="array" aca="1" ref="AA36" ca="1">SUM((AA$1&gt;='Gastos com Pessoal'!$E$7:$E$106)*(AA$1&lt;='Gastos com Pessoal'!$F$7:$F$106)*INDIRECT(CONCATENATE("'Encargos e Benefícios'!",$AX36))*(IF('Gastos com Pessoal'!$G$7:$G$106&lt;=AA$1,('Gastos com Pessoal'!$H$7:$H$106)+1,1))*(IF('Gastos com Pessoal'!$L$7:$L$106&lt;=AA$1,('Gastos com Pessoal'!$M$7:$M$106)+1,1))*(IF('Gastos com Pessoal'!$Q$7:$Q$106&lt;=AA$1,('Gastos com Pessoal'!$R$7:$R$106)+1,1)))</f>
        <v>0</v>
      </c>
      <c r="AB36" s="152">
        <f t="array" aca="1" ref="AB36" ca="1">SUM((AB$1&gt;='Gastos com Pessoal'!$E$7:$E$106)*(AB$1&lt;='Gastos com Pessoal'!$F$7:$F$106)*INDIRECT(CONCATENATE("'Encargos e Benefícios'!",$AX36))*(IF('Gastos com Pessoal'!$G$7:$G$106&lt;=AB$1,('Gastos com Pessoal'!$H$7:$H$106)+1,1))*(IF('Gastos com Pessoal'!$L$7:$L$106&lt;=AB$1,('Gastos com Pessoal'!$M$7:$M$106)+1,1))*(IF('Gastos com Pessoal'!$Q$7:$Q$106&lt;=AB$1,('Gastos com Pessoal'!$R$7:$R$106)+1,1)))</f>
        <v>0</v>
      </c>
      <c r="AC36" s="152">
        <f t="array" aca="1" ref="AC36" ca="1">SUM((AC$1&gt;='Gastos com Pessoal'!$E$7:$E$106)*(AC$1&lt;='Gastos com Pessoal'!$F$7:$F$106)*INDIRECT(CONCATENATE("'Encargos e Benefícios'!",$AX36))*(IF('Gastos com Pessoal'!$G$7:$G$106&lt;=AC$1,('Gastos com Pessoal'!$H$7:$H$106)+1,1))*(IF('Gastos com Pessoal'!$L$7:$L$106&lt;=AC$1,('Gastos com Pessoal'!$M$7:$M$106)+1,1))*(IF('Gastos com Pessoal'!$Q$7:$Q$106&lt;=AC$1,('Gastos com Pessoal'!$R$7:$R$106)+1,1)))</f>
        <v>0</v>
      </c>
      <c r="AD36" s="152">
        <f t="array" aca="1" ref="AD36" ca="1">SUM((AD$1&gt;='Gastos com Pessoal'!$E$7:$E$106)*(AD$1&lt;='Gastos com Pessoal'!$F$7:$F$106)*INDIRECT(CONCATENATE("'Encargos e Benefícios'!",$AX36))*(IF('Gastos com Pessoal'!$G$7:$G$106&lt;=AD$1,('Gastos com Pessoal'!$H$7:$H$106)+1,1))*(IF('Gastos com Pessoal'!$L$7:$L$106&lt;=AD$1,('Gastos com Pessoal'!$M$7:$M$106)+1,1))*(IF('Gastos com Pessoal'!$Q$7:$Q$106&lt;=AD$1,('Gastos com Pessoal'!$R$7:$R$106)+1,1)))</f>
        <v>0</v>
      </c>
      <c r="AE36" s="152">
        <f t="array" aca="1" ref="AE36" ca="1">SUM((AE$1&gt;='Gastos com Pessoal'!$E$7:$E$106)*(AE$1&lt;='Gastos com Pessoal'!$F$7:$F$106)*INDIRECT(CONCATENATE("'Encargos e Benefícios'!",$AX36))*(IF('Gastos com Pessoal'!$G$7:$G$106&lt;=AE$1,('Gastos com Pessoal'!$H$7:$H$106)+1,1))*(IF('Gastos com Pessoal'!$L$7:$L$106&lt;=AE$1,('Gastos com Pessoal'!$M$7:$M$106)+1,1))*(IF('Gastos com Pessoal'!$Q$7:$Q$106&lt;=AE$1,('Gastos com Pessoal'!$R$7:$R$106)+1,1)))</f>
        <v>0</v>
      </c>
      <c r="AF36" s="152">
        <f t="array" aca="1" ref="AF36" ca="1">SUM((AF$1&gt;='Gastos com Pessoal'!$E$7:$E$106)*(AF$1&lt;='Gastos com Pessoal'!$F$7:$F$106)*INDIRECT(CONCATENATE("'Encargos e Benefícios'!",$AX36))*(IF('Gastos com Pessoal'!$G$7:$G$106&lt;=AF$1,('Gastos com Pessoal'!$H$7:$H$106)+1,1))*(IF('Gastos com Pessoal'!$L$7:$L$106&lt;=AF$1,('Gastos com Pessoal'!$M$7:$M$106)+1,1))*(IF('Gastos com Pessoal'!$Q$7:$Q$106&lt;=AF$1,('Gastos com Pessoal'!$R$7:$R$106)+1,1)))</f>
        <v>0</v>
      </c>
      <c r="AG36" s="152">
        <f t="array" aca="1" ref="AG36" ca="1">SUM((AG$1&gt;='Gastos com Pessoal'!$E$7:$E$106)*(AG$1&lt;='Gastos com Pessoal'!$F$7:$F$106)*INDIRECT(CONCATENATE("'Encargos e Benefícios'!",$AX36))*(IF('Gastos com Pessoal'!$G$7:$G$106&lt;=AG$1,('Gastos com Pessoal'!$H$7:$H$106)+1,1))*(IF('Gastos com Pessoal'!$L$7:$L$106&lt;=AG$1,('Gastos com Pessoal'!$M$7:$M$106)+1,1))*(IF('Gastos com Pessoal'!$Q$7:$Q$106&lt;=AG$1,('Gastos com Pessoal'!$R$7:$R$106)+1,1)))</f>
        <v>0</v>
      </c>
      <c r="AH36" s="152">
        <f t="array" aca="1" ref="AH36" ca="1">SUM((AH$1&gt;='Gastos com Pessoal'!$E$7:$E$106)*(AH$1&lt;='Gastos com Pessoal'!$F$7:$F$106)*INDIRECT(CONCATENATE("'Encargos e Benefícios'!",$AX36))*(IF('Gastos com Pessoal'!$G$7:$G$106&lt;=AH$1,('Gastos com Pessoal'!$H$7:$H$106)+1,1))*(IF('Gastos com Pessoal'!$L$7:$L$106&lt;=AH$1,('Gastos com Pessoal'!$M$7:$M$106)+1,1))*(IF('Gastos com Pessoal'!$Q$7:$Q$106&lt;=AH$1,('Gastos com Pessoal'!$R$7:$R$106)+1,1)))</f>
        <v>0</v>
      </c>
      <c r="AI36" s="152">
        <f t="array" aca="1" ref="AI36" ca="1">SUM((AI$1&gt;='Gastos com Pessoal'!$E$7:$E$106)*(AI$1&lt;='Gastos com Pessoal'!$F$7:$F$106)*INDIRECT(CONCATENATE("'Encargos e Benefícios'!",$AX36))*(IF('Gastos com Pessoal'!$G$7:$G$106&lt;=AI$1,('Gastos com Pessoal'!$H$7:$H$106)+1,1))*(IF('Gastos com Pessoal'!$L$7:$L$106&lt;=AI$1,('Gastos com Pessoal'!$M$7:$M$106)+1,1))*(IF('Gastos com Pessoal'!$Q$7:$Q$106&lt;=AI$1,('Gastos com Pessoal'!$R$7:$R$106)+1,1)))</f>
        <v>0</v>
      </c>
      <c r="AJ36" s="152">
        <f t="array" aca="1" ref="AJ36" ca="1">SUM((AJ$1&gt;='Gastos com Pessoal'!$E$7:$E$106)*(AJ$1&lt;='Gastos com Pessoal'!$F$7:$F$106)*INDIRECT(CONCATENATE("'Encargos e Benefícios'!",$AX36))*(IF('Gastos com Pessoal'!$G$7:$G$106&lt;=AJ$1,('Gastos com Pessoal'!$H$7:$H$106)+1,1))*(IF('Gastos com Pessoal'!$L$7:$L$106&lt;=AJ$1,('Gastos com Pessoal'!$M$7:$M$106)+1,1))*(IF('Gastos com Pessoal'!$Q$7:$Q$106&lt;=AJ$1,('Gastos com Pessoal'!$R$7:$R$106)+1,1)))</f>
        <v>0</v>
      </c>
      <c r="AK36" s="152">
        <f t="array" aca="1" ref="AK36" ca="1">SUM((AK$1&gt;='Gastos com Pessoal'!$E$7:$E$106)*(AK$1&lt;='Gastos com Pessoal'!$F$7:$F$106)*INDIRECT(CONCATENATE("'Encargos e Benefícios'!",$AX36))*(IF('Gastos com Pessoal'!$G$7:$G$106&lt;=AK$1,('Gastos com Pessoal'!$H$7:$H$106)+1,1))*(IF('Gastos com Pessoal'!$L$7:$L$106&lt;=AK$1,('Gastos com Pessoal'!$M$7:$M$106)+1,1))*(IF('Gastos com Pessoal'!$Q$7:$Q$106&lt;=AK$1,('Gastos com Pessoal'!$R$7:$R$106)+1,1)))</f>
        <v>0</v>
      </c>
      <c r="AL36" s="152">
        <f t="array" aca="1" ref="AL36" ca="1">SUM((AL$1&gt;='Gastos com Pessoal'!$E$7:$E$106)*(AL$1&lt;='Gastos com Pessoal'!$F$7:$F$106)*INDIRECT(CONCATENATE("'Encargos e Benefícios'!",$AX36))*(IF('Gastos com Pessoal'!$G$7:$G$106&lt;=AL$1,('Gastos com Pessoal'!$H$7:$H$106)+1,1))*(IF('Gastos com Pessoal'!$L$7:$L$106&lt;=AL$1,('Gastos com Pessoal'!$M$7:$M$106)+1,1))*(IF('Gastos com Pessoal'!$Q$7:$Q$106&lt;=AL$1,('Gastos com Pessoal'!$R$7:$R$106)+1,1)))</f>
        <v>0</v>
      </c>
      <c r="AM36" s="147">
        <f t="shared" ca="1" si="11"/>
        <v>109381.64602777778</v>
      </c>
      <c r="AN36" s="159">
        <f t="shared" ca="1" si="12"/>
        <v>1.1603791005297447E-2</v>
      </c>
      <c r="AW36" s="280" t="s">
        <v>351</v>
      </c>
      <c r="AX36" s="281" t="s">
        <v>329</v>
      </c>
      <c r="AY36" s="281" t="s">
        <v>343</v>
      </c>
      <c r="AZ36" s="280"/>
      <c r="BA36" s="280"/>
      <c r="BB36" s="280"/>
      <c r="BC36" s="280"/>
    </row>
    <row r="37" spans="1:57" s="101" customFormat="1" ht="23.25" customHeight="1">
      <c r="A37" s="31" t="s">
        <v>270</v>
      </c>
      <c r="B37" s="13" t="s">
        <v>301</v>
      </c>
      <c r="C37" s="152">
        <f t="array" aca="1" ref="C37" ca="1">SUM((C$1&gt;='Gastos com Pessoal'!$E$7:$E$106)*(C$1&lt;='Gastos com Pessoal'!$F$7:$F$106)*INDIRECT(CONCATENATE("'Encargos e Benefícios'!",$AX37))*(IF('Gastos com Pessoal'!$G$7:$G$106&lt;=C$1,('Gastos com Pessoal'!$H$7:$H$106)+1,1))*(IF('Gastos com Pessoal'!$L$7:$L$106&lt;=C$1,('Gastos com Pessoal'!$M$7:$M$106)+1,1))*(IF('Gastos com Pessoal'!$Q$7:$Q$106&lt;=C$1,('Gastos com Pessoal'!$R$7:$R$106)+1,1)))</f>
        <v>3296.086666666667</v>
      </c>
      <c r="D37" s="152">
        <f t="array" aca="1" ref="D37" ca="1">SUM((D$1&gt;='Gastos com Pessoal'!$E$7:$E$106)*(D$1&lt;='Gastos com Pessoal'!$F$7:$F$106)*INDIRECT(CONCATENATE("'Encargos e Benefícios'!",$AX37))*(IF('Gastos com Pessoal'!$G$7:$G$106&lt;=D$1,('Gastos com Pessoal'!$H$7:$H$106)+1,1))*(IF('Gastos com Pessoal'!$L$7:$L$106&lt;=D$1,('Gastos com Pessoal'!$M$7:$M$106)+1,1))*(IF('Gastos com Pessoal'!$Q$7:$Q$106&lt;=D$1,('Gastos com Pessoal'!$R$7:$R$106)+1,1)))</f>
        <v>8314.9900000000016</v>
      </c>
      <c r="E37" s="152">
        <f t="array" aca="1" ref="E37" ca="1">SUM((E$1&gt;='Gastos com Pessoal'!$E$7:$E$106)*(E$1&lt;='Gastos com Pessoal'!$F$7:$F$106)*INDIRECT(CONCATENATE("'Encargos e Benefícios'!",$AX37))*(IF('Gastos com Pessoal'!$G$7:$G$106&lt;=E$1,('Gastos com Pessoal'!$H$7:$H$106)+1,1))*(IF('Gastos com Pessoal'!$L$7:$L$106&lt;=E$1,('Gastos com Pessoal'!$M$7:$M$106)+1,1))*(IF('Gastos com Pessoal'!$Q$7:$Q$106&lt;=E$1,('Gastos com Pessoal'!$R$7:$R$106)+1,1)))</f>
        <v>8314.9900000000016</v>
      </c>
      <c r="F37" s="152">
        <f t="array" aca="1" ref="F37" ca="1">SUM((F$1&gt;='Gastos com Pessoal'!$E$7:$E$106)*(F$1&lt;='Gastos com Pessoal'!$F$7:$F$106)*INDIRECT(CONCATENATE("'Encargos e Benefícios'!",$AX37))*(IF('Gastos com Pessoal'!$G$7:$G$106&lt;=F$1,('Gastos com Pessoal'!$H$7:$H$106)+1,1))*(IF('Gastos com Pessoal'!$L$7:$L$106&lt;=F$1,('Gastos com Pessoal'!$M$7:$M$106)+1,1))*(IF('Gastos com Pessoal'!$Q$7:$Q$106&lt;=F$1,('Gastos com Pessoal'!$R$7:$R$106)+1,1)))</f>
        <v>8314.9900000000016</v>
      </c>
      <c r="G37" s="152">
        <f t="array" aca="1" ref="G37" ca="1">SUM((G$1&gt;='Gastos com Pessoal'!$E$7:$E$106)*(G$1&lt;='Gastos com Pessoal'!$F$7:$F$106)*INDIRECT(CONCATENATE("'Encargos e Benefícios'!",$AX37))*(IF('Gastos com Pessoal'!$G$7:$G$106&lt;=G$1,('Gastos com Pessoal'!$H$7:$H$106)+1,1))*(IF('Gastos com Pessoal'!$L$7:$L$106&lt;=G$1,('Gastos com Pessoal'!$M$7:$M$106)+1,1))*(IF('Gastos com Pessoal'!$Q$7:$Q$106&lt;=G$1,('Gastos com Pessoal'!$R$7:$R$106)+1,1)))</f>
        <v>8314.9900000000016</v>
      </c>
      <c r="H37" s="152">
        <f t="array" aca="1" ref="H37" ca="1">SUM((H$1&gt;='Gastos com Pessoal'!$E$7:$E$106)*(H$1&lt;='Gastos com Pessoal'!$F$7:$F$106)*INDIRECT(CONCATENATE("'Encargos e Benefícios'!",$AX37))*(IF('Gastos com Pessoal'!$G$7:$G$106&lt;=H$1,('Gastos com Pessoal'!$H$7:$H$106)+1,1))*(IF('Gastos com Pessoal'!$L$7:$L$106&lt;=H$1,('Gastos com Pessoal'!$M$7:$M$106)+1,1))*(IF('Gastos com Pessoal'!$Q$7:$Q$106&lt;=H$1,('Gastos com Pessoal'!$R$7:$R$106)+1,1)))</f>
        <v>8314.9900000000016</v>
      </c>
      <c r="I37" s="152">
        <f t="array" aca="1" ref="I37" ca="1">SUM((I$1&gt;='Gastos com Pessoal'!$E$7:$E$106)*(I$1&lt;='Gastos com Pessoal'!$F$7:$F$106)*INDIRECT(CONCATENATE("'Encargos e Benefícios'!",$AX37))*(IF('Gastos com Pessoal'!$G$7:$G$106&lt;=I$1,('Gastos com Pessoal'!$H$7:$H$106)+1,1))*(IF('Gastos com Pessoal'!$L$7:$L$106&lt;=I$1,('Gastos com Pessoal'!$M$7:$M$106)+1,1))*(IF('Gastos com Pessoal'!$Q$7:$Q$106&lt;=I$1,('Gastos com Pessoal'!$R$7:$R$106)+1,1)))</f>
        <v>8314.9900000000016</v>
      </c>
      <c r="J37" s="152">
        <f t="array" aca="1" ref="J37" ca="1">SUM((J$1&gt;='Gastos com Pessoal'!$E$7:$E$106)*(J$1&lt;='Gastos com Pessoal'!$F$7:$F$106)*INDIRECT(CONCATENATE("'Encargos e Benefícios'!",$AX37))*(IF('Gastos com Pessoal'!$G$7:$G$106&lt;=J$1,('Gastos com Pessoal'!$H$7:$H$106)+1,1))*(IF('Gastos com Pessoal'!$L$7:$L$106&lt;=J$1,('Gastos com Pessoal'!$M$7:$M$106)+1,1))*(IF('Gastos com Pessoal'!$Q$7:$Q$106&lt;=J$1,('Gastos com Pessoal'!$R$7:$R$106)+1,1)))</f>
        <v>0</v>
      </c>
      <c r="K37" s="152">
        <f t="array" aca="1" ref="K37" ca="1">SUM((K$1&gt;='Gastos com Pessoal'!$E$7:$E$106)*(K$1&lt;='Gastos com Pessoal'!$F$7:$F$106)*INDIRECT(CONCATENATE("'Encargos e Benefícios'!",$AX37))*(IF('Gastos com Pessoal'!$G$7:$G$106&lt;=K$1,('Gastos com Pessoal'!$H$7:$H$106)+1,1))*(IF('Gastos com Pessoal'!$L$7:$L$106&lt;=K$1,('Gastos com Pessoal'!$M$7:$M$106)+1,1))*(IF('Gastos com Pessoal'!$Q$7:$Q$106&lt;=K$1,('Gastos com Pessoal'!$R$7:$R$106)+1,1)))</f>
        <v>0</v>
      </c>
      <c r="L37" s="152">
        <f t="array" aca="1" ref="L37" ca="1">SUM((L$1&gt;='Gastos com Pessoal'!$E$7:$E$106)*(L$1&lt;='Gastos com Pessoal'!$F$7:$F$106)*INDIRECT(CONCATENATE("'Encargos e Benefícios'!",$AX37))*(IF('Gastos com Pessoal'!$G$7:$G$106&lt;=L$1,('Gastos com Pessoal'!$H$7:$H$106)+1,1))*(IF('Gastos com Pessoal'!$L$7:$L$106&lt;=L$1,('Gastos com Pessoal'!$M$7:$M$106)+1,1))*(IF('Gastos com Pessoal'!$Q$7:$Q$106&lt;=L$1,('Gastos com Pessoal'!$R$7:$R$106)+1,1)))</f>
        <v>0</v>
      </c>
      <c r="M37" s="152">
        <f t="array" aca="1" ref="M37" ca="1">SUM((M$1&gt;='Gastos com Pessoal'!$E$7:$E$106)*(M$1&lt;='Gastos com Pessoal'!$F$7:$F$106)*INDIRECT(CONCATENATE("'Encargos e Benefícios'!",$AX37))*(IF('Gastos com Pessoal'!$G$7:$G$106&lt;=M$1,('Gastos com Pessoal'!$H$7:$H$106)+1,1))*(IF('Gastos com Pessoal'!$L$7:$L$106&lt;=M$1,('Gastos com Pessoal'!$M$7:$M$106)+1,1))*(IF('Gastos com Pessoal'!$Q$7:$Q$106&lt;=M$1,('Gastos com Pessoal'!$R$7:$R$106)+1,1)))</f>
        <v>0</v>
      </c>
      <c r="N37" s="152">
        <f t="array" aca="1" ref="N37" ca="1">SUM((N$1&gt;='Gastos com Pessoal'!$E$7:$E$106)*(N$1&lt;='Gastos com Pessoal'!$F$7:$F$106)*INDIRECT(CONCATENATE("'Encargos e Benefícios'!",$AX37))*(IF('Gastos com Pessoal'!$G$7:$G$106&lt;=N$1,('Gastos com Pessoal'!$H$7:$H$106)+1,1))*(IF('Gastos com Pessoal'!$L$7:$L$106&lt;=N$1,('Gastos com Pessoal'!$M$7:$M$106)+1,1))*(IF('Gastos com Pessoal'!$Q$7:$Q$106&lt;=N$1,('Gastos com Pessoal'!$R$7:$R$106)+1,1)))</f>
        <v>0</v>
      </c>
      <c r="O37" s="61">
        <v>0</v>
      </c>
      <c r="P37" s="61">
        <v>0</v>
      </c>
      <c r="Q37" s="61">
        <v>0</v>
      </c>
      <c r="R37" s="61">
        <v>0</v>
      </c>
      <c r="S37" s="61">
        <v>0</v>
      </c>
      <c r="T37" s="61">
        <v>0</v>
      </c>
      <c r="U37" s="61">
        <v>0</v>
      </c>
      <c r="V37" s="61">
        <v>0</v>
      </c>
      <c r="W37" s="61">
        <v>0</v>
      </c>
      <c r="X37" s="61">
        <v>0</v>
      </c>
      <c r="Y37" s="61">
        <v>0</v>
      </c>
      <c r="Z37" s="61">
        <v>0</v>
      </c>
      <c r="AA37" s="61">
        <v>0</v>
      </c>
      <c r="AB37" s="61">
        <v>0</v>
      </c>
      <c r="AC37" s="61">
        <v>0</v>
      </c>
      <c r="AD37" s="61">
        <v>0</v>
      </c>
      <c r="AE37" s="61">
        <v>0</v>
      </c>
      <c r="AF37" s="61">
        <v>0</v>
      </c>
      <c r="AG37" s="61">
        <v>0</v>
      </c>
      <c r="AH37" s="61">
        <v>0</v>
      </c>
      <c r="AI37" s="61">
        <v>0</v>
      </c>
      <c r="AJ37" s="61">
        <v>0</v>
      </c>
      <c r="AK37" s="61">
        <v>0</v>
      </c>
      <c r="AL37" s="61">
        <v>0</v>
      </c>
      <c r="AM37" s="147">
        <f t="shared" ca="1" si="11"/>
        <v>53186.026666666687</v>
      </c>
      <c r="AN37" s="159">
        <f t="shared" ca="1" si="12"/>
        <v>5.6422586444296848E-3</v>
      </c>
      <c r="AW37" s="280" t="s">
        <v>351</v>
      </c>
      <c r="AX37" s="281" t="s">
        <v>330</v>
      </c>
      <c r="AY37" s="281"/>
      <c r="AZ37" s="280"/>
      <c r="BA37" s="280"/>
      <c r="BB37" s="280"/>
      <c r="BC37" s="280"/>
    </row>
    <row r="38" spans="1:57" s="101" customFormat="1" ht="23.25" customHeight="1">
      <c r="A38" s="31" t="s">
        <v>271</v>
      </c>
      <c r="B38" s="13" t="s">
        <v>180</v>
      </c>
      <c r="C38" s="61">
        <v>2450</v>
      </c>
      <c r="D38" s="61">
        <v>2050</v>
      </c>
      <c r="E38" s="61">
        <f>D38</f>
        <v>2050</v>
      </c>
      <c r="F38" s="61">
        <f t="shared" ref="F38:N38" si="13">E38</f>
        <v>2050</v>
      </c>
      <c r="G38" s="61">
        <f t="shared" si="13"/>
        <v>2050</v>
      </c>
      <c r="H38" s="61">
        <f t="shared" si="13"/>
        <v>2050</v>
      </c>
      <c r="I38" s="61">
        <f t="shared" si="13"/>
        <v>2050</v>
      </c>
      <c r="J38" s="61">
        <v>0</v>
      </c>
      <c r="K38" s="61">
        <v>0</v>
      </c>
      <c r="L38" s="61">
        <f t="shared" si="13"/>
        <v>0</v>
      </c>
      <c r="M38" s="61">
        <f t="shared" si="13"/>
        <v>0</v>
      </c>
      <c r="N38" s="61">
        <f t="shared" si="13"/>
        <v>0</v>
      </c>
      <c r="O38" s="61">
        <v>0</v>
      </c>
      <c r="P38" s="61">
        <v>0</v>
      </c>
      <c r="Q38" s="61">
        <v>0</v>
      </c>
      <c r="R38" s="61">
        <f t="shared" ref="R38:Z38" si="14">Q38</f>
        <v>0</v>
      </c>
      <c r="S38" s="61">
        <f t="shared" si="14"/>
        <v>0</v>
      </c>
      <c r="T38" s="61">
        <f t="shared" si="14"/>
        <v>0</v>
      </c>
      <c r="U38" s="61">
        <f t="shared" si="14"/>
        <v>0</v>
      </c>
      <c r="V38" s="61">
        <f t="shared" si="14"/>
        <v>0</v>
      </c>
      <c r="W38" s="61">
        <f t="shared" si="14"/>
        <v>0</v>
      </c>
      <c r="X38" s="61">
        <f t="shared" si="14"/>
        <v>0</v>
      </c>
      <c r="Y38" s="61">
        <f t="shared" si="14"/>
        <v>0</v>
      </c>
      <c r="Z38" s="61">
        <f t="shared" si="14"/>
        <v>0</v>
      </c>
      <c r="AA38" s="61">
        <f>Z38*1.06</f>
        <v>0</v>
      </c>
      <c r="AB38" s="61">
        <f>AA38</f>
        <v>0</v>
      </c>
      <c r="AC38" s="61">
        <f t="shared" ref="AC38:AL38" si="15">AB38</f>
        <v>0</v>
      </c>
      <c r="AD38" s="61">
        <f t="shared" si="15"/>
        <v>0</v>
      </c>
      <c r="AE38" s="61">
        <f t="shared" si="15"/>
        <v>0</v>
      </c>
      <c r="AF38" s="61">
        <f t="shared" si="15"/>
        <v>0</v>
      </c>
      <c r="AG38" s="61">
        <f t="shared" si="15"/>
        <v>0</v>
      </c>
      <c r="AH38" s="61">
        <f t="shared" si="15"/>
        <v>0</v>
      </c>
      <c r="AI38" s="61">
        <f t="shared" si="15"/>
        <v>0</v>
      </c>
      <c r="AJ38" s="61">
        <f t="shared" si="15"/>
        <v>0</v>
      </c>
      <c r="AK38" s="61">
        <f t="shared" si="15"/>
        <v>0</v>
      </c>
      <c r="AL38" s="61">
        <f t="shared" si="15"/>
        <v>0</v>
      </c>
      <c r="AM38" s="147">
        <f t="shared" si="11"/>
        <v>14750</v>
      </c>
      <c r="AN38" s="159">
        <f t="shared" ca="1" si="12"/>
        <v>1.5647590207654384E-3</v>
      </c>
      <c r="AW38" s="280"/>
      <c r="AX38" s="281" t="s">
        <v>341</v>
      </c>
      <c r="AY38" s="281"/>
      <c r="AZ38" s="280"/>
      <c r="BA38" s="280"/>
      <c r="BB38" s="280"/>
      <c r="BC38" s="280"/>
    </row>
    <row r="39" spans="1:57" s="101" customFormat="1" ht="23.25" customHeight="1">
      <c r="A39" s="31" t="s">
        <v>272</v>
      </c>
      <c r="B39" s="13" t="s">
        <v>288</v>
      </c>
      <c r="C39" s="61">
        <v>0</v>
      </c>
      <c r="D39" s="61">
        <v>0</v>
      </c>
      <c r="E39" s="61">
        <v>0</v>
      </c>
      <c r="F39" s="61">
        <v>0</v>
      </c>
      <c r="G39" s="61">
        <v>0</v>
      </c>
      <c r="H39" s="61">
        <v>0</v>
      </c>
      <c r="I39" s="61">
        <v>0</v>
      </c>
      <c r="J39" s="61">
        <v>0</v>
      </c>
      <c r="K39" s="61">
        <v>0</v>
      </c>
      <c r="L39" s="61">
        <v>0</v>
      </c>
      <c r="M39" s="61">
        <v>0</v>
      </c>
      <c r="N39" s="61">
        <v>0</v>
      </c>
      <c r="O39" s="61" t="s">
        <v>459</v>
      </c>
      <c r="P39" s="61">
        <v>0</v>
      </c>
      <c r="Q39" s="61">
        <v>0</v>
      </c>
      <c r="R39" s="61">
        <v>0</v>
      </c>
      <c r="S39" s="61">
        <v>0</v>
      </c>
      <c r="T39" s="61">
        <v>0</v>
      </c>
      <c r="U39" s="61">
        <v>0</v>
      </c>
      <c r="V39" s="61">
        <v>0</v>
      </c>
      <c r="W39" s="61">
        <v>0</v>
      </c>
      <c r="X39" s="61">
        <v>0</v>
      </c>
      <c r="Y39" s="61">
        <v>0</v>
      </c>
      <c r="Z39" s="61">
        <v>0</v>
      </c>
      <c r="AA39" s="61">
        <v>0</v>
      </c>
      <c r="AB39" s="61">
        <v>0</v>
      </c>
      <c r="AC39" s="61">
        <v>0</v>
      </c>
      <c r="AD39" s="61">
        <v>0</v>
      </c>
      <c r="AE39" s="61">
        <v>0</v>
      </c>
      <c r="AF39" s="61">
        <v>0</v>
      </c>
      <c r="AG39" s="61">
        <v>0</v>
      </c>
      <c r="AH39" s="61">
        <v>0</v>
      </c>
      <c r="AI39" s="61">
        <v>0</v>
      </c>
      <c r="AJ39" s="61">
        <v>0</v>
      </c>
      <c r="AK39" s="61">
        <v>0</v>
      </c>
      <c r="AL39" s="61">
        <v>0</v>
      </c>
      <c r="AM39" s="147">
        <f t="shared" si="11"/>
        <v>0</v>
      </c>
      <c r="AN39" s="159">
        <f t="shared" ca="1" si="12"/>
        <v>0</v>
      </c>
      <c r="AX39" s="251"/>
      <c r="AY39" s="251"/>
    </row>
    <row r="40" spans="1:57" s="101" customFormat="1" ht="23.25" customHeight="1">
      <c r="A40" s="31" t="s">
        <v>273</v>
      </c>
      <c r="B40" s="13" t="s">
        <v>185</v>
      </c>
      <c r="C40" s="61">
        <v>0</v>
      </c>
      <c r="D40" s="61">
        <v>0</v>
      </c>
      <c r="E40" s="61">
        <v>0</v>
      </c>
      <c r="F40" s="61">
        <v>0</v>
      </c>
      <c r="G40" s="61">
        <v>0</v>
      </c>
      <c r="H40" s="61">
        <v>0</v>
      </c>
      <c r="I40" s="61">
        <v>0</v>
      </c>
      <c r="J40" s="61">
        <v>0</v>
      </c>
      <c r="K40" s="61">
        <v>0</v>
      </c>
      <c r="L40" s="61">
        <v>0</v>
      </c>
      <c r="M40" s="61">
        <v>0</v>
      </c>
      <c r="N40" s="61">
        <v>0</v>
      </c>
      <c r="O40" s="61">
        <v>0</v>
      </c>
      <c r="P40" s="61">
        <v>0</v>
      </c>
      <c r="Q40" s="61">
        <v>0</v>
      </c>
      <c r="R40" s="61">
        <v>0</v>
      </c>
      <c r="S40" s="61">
        <v>0</v>
      </c>
      <c r="T40" s="61">
        <v>0</v>
      </c>
      <c r="U40" s="61">
        <v>0</v>
      </c>
      <c r="V40" s="61">
        <v>0</v>
      </c>
      <c r="W40" s="61">
        <v>0</v>
      </c>
      <c r="X40" s="61">
        <v>0</v>
      </c>
      <c r="Y40" s="61">
        <v>0</v>
      </c>
      <c r="Z40" s="61">
        <v>0</v>
      </c>
      <c r="AA40" s="61">
        <v>0</v>
      </c>
      <c r="AB40" s="61">
        <v>0</v>
      </c>
      <c r="AC40" s="61">
        <v>0</v>
      </c>
      <c r="AD40" s="61">
        <v>0</v>
      </c>
      <c r="AE40" s="61">
        <v>0</v>
      </c>
      <c r="AF40" s="61">
        <v>0</v>
      </c>
      <c r="AG40" s="61">
        <v>0</v>
      </c>
      <c r="AH40" s="61">
        <v>0</v>
      </c>
      <c r="AI40" s="61">
        <v>0</v>
      </c>
      <c r="AJ40" s="61">
        <v>0</v>
      </c>
      <c r="AK40" s="61">
        <v>0</v>
      </c>
      <c r="AL40" s="61">
        <v>0</v>
      </c>
      <c r="AM40" s="147">
        <f t="shared" si="11"/>
        <v>0</v>
      </c>
      <c r="AN40" s="159">
        <f t="shared" ca="1" si="12"/>
        <v>0</v>
      </c>
      <c r="AX40" s="251"/>
      <c r="AY40" s="251"/>
    </row>
    <row r="41" spans="1:57" s="101" customFormat="1" ht="23.25" customHeight="1">
      <c r="A41" s="31" t="s">
        <v>274</v>
      </c>
      <c r="B41" s="32" t="s">
        <v>289</v>
      </c>
      <c r="C41" s="61">
        <v>0</v>
      </c>
      <c r="D41" s="61">
        <v>0</v>
      </c>
      <c r="E41" s="61">
        <v>0</v>
      </c>
      <c r="F41" s="61">
        <v>0</v>
      </c>
      <c r="G41" s="61">
        <v>0</v>
      </c>
      <c r="H41" s="61">
        <v>0</v>
      </c>
      <c r="I41" s="61">
        <v>0</v>
      </c>
      <c r="J41" s="61">
        <v>0</v>
      </c>
      <c r="K41" s="61">
        <v>0</v>
      </c>
      <c r="L41" s="61">
        <v>0</v>
      </c>
      <c r="M41" s="61">
        <v>0</v>
      </c>
      <c r="N41" s="61">
        <v>0</v>
      </c>
      <c r="O41" s="61">
        <v>0</v>
      </c>
      <c r="P41" s="61">
        <v>0</v>
      </c>
      <c r="Q41" s="61">
        <v>0</v>
      </c>
      <c r="R41" s="61">
        <v>0</v>
      </c>
      <c r="S41" s="61">
        <v>0</v>
      </c>
      <c r="T41" s="61">
        <v>0</v>
      </c>
      <c r="U41" s="61">
        <v>0</v>
      </c>
      <c r="V41" s="61">
        <v>0</v>
      </c>
      <c r="W41" s="61">
        <v>0</v>
      </c>
      <c r="X41" s="61">
        <v>0</v>
      </c>
      <c r="Y41" s="61">
        <v>0</v>
      </c>
      <c r="Z41" s="61">
        <v>0</v>
      </c>
      <c r="AA41" s="61">
        <v>0</v>
      </c>
      <c r="AB41" s="61">
        <v>0</v>
      </c>
      <c r="AC41" s="61">
        <v>0</v>
      </c>
      <c r="AD41" s="61">
        <v>0</v>
      </c>
      <c r="AE41" s="61">
        <v>0</v>
      </c>
      <c r="AF41" s="61">
        <v>0</v>
      </c>
      <c r="AG41" s="61">
        <v>0</v>
      </c>
      <c r="AH41" s="61">
        <v>0</v>
      </c>
      <c r="AI41" s="61">
        <v>0</v>
      </c>
      <c r="AJ41" s="61">
        <v>0</v>
      </c>
      <c r="AK41" s="61">
        <v>0</v>
      </c>
      <c r="AL41" s="61">
        <v>0</v>
      </c>
      <c r="AM41" s="147">
        <f t="shared" si="11"/>
        <v>0</v>
      </c>
      <c r="AN41" s="159">
        <f t="shared" ca="1" si="12"/>
        <v>0</v>
      </c>
      <c r="AX41" s="251"/>
      <c r="AY41" s="251"/>
    </row>
    <row r="42" spans="1:57" s="101" customFormat="1" ht="23.25" customHeight="1">
      <c r="A42" s="77"/>
      <c r="B42" s="78" t="s">
        <v>102</v>
      </c>
      <c r="C42" s="110">
        <f t="shared" ref="C42:N42" ca="1" si="16">SUBTOTAL(109,C30:C41)</f>
        <v>199061.14953347223</v>
      </c>
      <c r="D42" s="110">
        <f t="shared" ca="1" si="16"/>
        <v>243031.54397444444</v>
      </c>
      <c r="E42" s="110">
        <f t="shared" ca="1" si="16"/>
        <v>243031.54397444444</v>
      </c>
      <c r="F42" s="110">
        <f t="shared" ca="1" si="16"/>
        <v>243031.54397444444</v>
      </c>
      <c r="G42" s="110">
        <f t="shared" ca="1" si="16"/>
        <v>243031.54397444444</v>
      </c>
      <c r="H42" s="110">
        <f t="shared" ca="1" si="16"/>
        <v>243031.54397444444</v>
      </c>
      <c r="I42" s="110">
        <f t="shared" ca="1" si="16"/>
        <v>243031.54397444444</v>
      </c>
      <c r="J42" s="110">
        <f t="shared" ca="1" si="16"/>
        <v>0</v>
      </c>
      <c r="K42" s="110">
        <f t="shared" ca="1" si="16"/>
        <v>0</v>
      </c>
      <c r="L42" s="110">
        <f t="shared" ca="1" si="16"/>
        <v>0</v>
      </c>
      <c r="M42" s="110">
        <f t="shared" ca="1" si="16"/>
        <v>0</v>
      </c>
      <c r="N42" s="110">
        <f t="shared" ca="1" si="16"/>
        <v>0</v>
      </c>
      <c r="O42" s="110">
        <f t="shared" ref="O42:Y42" ca="1" si="17">SUBTOTAL(109,O30:O41)</f>
        <v>0</v>
      </c>
      <c r="P42" s="110">
        <f t="shared" ca="1" si="17"/>
        <v>0</v>
      </c>
      <c r="Q42" s="110">
        <f t="shared" ca="1" si="17"/>
        <v>0</v>
      </c>
      <c r="R42" s="110">
        <f t="shared" ca="1" si="17"/>
        <v>0</v>
      </c>
      <c r="S42" s="110">
        <f t="shared" ca="1" si="17"/>
        <v>0</v>
      </c>
      <c r="T42" s="110">
        <f t="shared" ca="1" si="17"/>
        <v>0</v>
      </c>
      <c r="U42" s="110">
        <f t="shared" ca="1" si="17"/>
        <v>0</v>
      </c>
      <c r="V42" s="110">
        <f t="shared" ca="1" si="17"/>
        <v>0</v>
      </c>
      <c r="W42" s="110">
        <f t="shared" ca="1" si="17"/>
        <v>0</v>
      </c>
      <c r="X42" s="110">
        <f t="shared" ca="1" si="17"/>
        <v>0</v>
      </c>
      <c r="Y42" s="110">
        <f t="shared" ca="1" si="17"/>
        <v>0</v>
      </c>
      <c r="Z42" s="110">
        <f t="shared" ref="Z42:AL42" ca="1" si="18">SUBTOTAL(109,Z30:Z41)</f>
        <v>0</v>
      </c>
      <c r="AA42" s="110">
        <f t="shared" ca="1" si="18"/>
        <v>0</v>
      </c>
      <c r="AB42" s="110">
        <f t="shared" ca="1" si="18"/>
        <v>0</v>
      </c>
      <c r="AC42" s="110">
        <f t="shared" ca="1" si="18"/>
        <v>0</v>
      </c>
      <c r="AD42" s="110">
        <f t="shared" ca="1" si="18"/>
        <v>0</v>
      </c>
      <c r="AE42" s="110">
        <f t="shared" ca="1" si="18"/>
        <v>0</v>
      </c>
      <c r="AF42" s="110">
        <f t="shared" ca="1" si="18"/>
        <v>0</v>
      </c>
      <c r="AG42" s="110">
        <f t="shared" ca="1" si="18"/>
        <v>0</v>
      </c>
      <c r="AH42" s="110">
        <f t="shared" ca="1" si="18"/>
        <v>0</v>
      </c>
      <c r="AI42" s="110">
        <f t="shared" ca="1" si="18"/>
        <v>0</v>
      </c>
      <c r="AJ42" s="110">
        <f t="shared" ca="1" si="18"/>
        <v>0</v>
      </c>
      <c r="AK42" s="110">
        <f t="shared" ca="1" si="18"/>
        <v>0</v>
      </c>
      <c r="AL42" s="110">
        <f t="shared" ca="1" si="18"/>
        <v>0</v>
      </c>
      <c r="AM42" s="110">
        <f ca="1">SUBTOTAL(109,AM30:AM41)</f>
        <v>1657250.413380139</v>
      </c>
      <c r="AN42" s="132">
        <f t="shared" ca="1" si="12"/>
        <v>0.17581000230534402</v>
      </c>
      <c r="AW42" s="284"/>
      <c r="AX42" s="285" t="s">
        <v>348</v>
      </c>
      <c r="AY42" s="285" t="s">
        <v>348</v>
      </c>
      <c r="AZ42" s="285" t="s">
        <v>349</v>
      </c>
      <c r="BA42" s="285" t="s">
        <v>349</v>
      </c>
      <c r="BB42" s="285" t="s">
        <v>375</v>
      </c>
      <c r="BC42" s="285" t="s">
        <v>375</v>
      </c>
      <c r="BD42" s="285" t="s">
        <v>376</v>
      </c>
      <c r="BE42" s="285" t="s">
        <v>376</v>
      </c>
    </row>
    <row r="43" spans="1:57" s="101" customFormat="1" ht="23.25" customHeight="1">
      <c r="A43" s="75" t="s">
        <v>8</v>
      </c>
      <c r="B43" s="90" t="s">
        <v>31</v>
      </c>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152"/>
      <c r="AN43" s="159"/>
      <c r="AW43" s="284"/>
      <c r="AX43" s="284" t="s">
        <v>346</v>
      </c>
      <c r="AY43" s="284" t="s">
        <v>9</v>
      </c>
      <c r="AZ43" s="284" t="s">
        <v>346</v>
      </c>
      <c r="BA43" s="284" t="s">
        <v>9</v>
      </c>
      <c r="BB43" s="284" t="s">
        <v>346</v>
      </c>
      <c r="BC43" s="284" t="s">
        <v>9</v>
      </c>
      <c r="BD43" s="284" t="s">
        <v>346</v>
      </c>
      <c r="BE43" s="284" t="s">
        <v>9</v>
      </c>
    </row>
    <row r="44" spans="1:57" s="101" customFormat="1" ht="23.25" customHeight="1">
      <c r="A44" s="30" t="s">
        <v>106</v>
      </c>
      <c r="B44" s="13" t="s">
        <v>146</v>
      </c>
      <c r="C44" s="152">
        <f t="array" aca="1" ref="C44" ca="1">SUM((C$1&gt;='Gastos com Pessoal'!$E$7:$E$106)*(C$1&lt;='Gastos com Pessoal'!$F$7:$F$106)*INDIRECT(CONCATENATE("'Encargos e Benefícios'!",$AX44)))+SUM((C$1&gt;='Gastos com Pessoal'!$E$7:$E$106)*(C$1&lt;='Gastos com Pessoal'!$F$7:$F$106)*(IF('Gastos com Pessoal'!$G$7:$G$106&lt;=C$1,1,0))*INDIRECT(CONCATENATE("'Gastos com Pessoal'!",$AZ44)))+SUM((C$1&gt;='Gastos com Pessoal'!$E$7:$E$106)*(C$1&lt;='Gastos com Pessoal'!$F$7:$F$106)*(IF('Gastos com Pessoal'!$L$7:$L$106&lt;=C$1,1,0))*INDIRECT(CONCATENATE("'Gastos com Pessoal'!",$BB44)))+SUM((C$1&gt;='Gastos com Pessoal'!$E$7:$E$106)*(C$1&lt;='Gastos com Pessoal'!$F$7:$F$106)*(IF('Gastos com Pessoal'!$Q$7:$Q$106&lt;=C$1,1,0))*INDIRECT(CONCATENATE("'Gastos com Pessoal'!",$BD44)))</f>
        <v>28992.582900000005</v>
      </c>
      <c r="D44" s="152">
        <f t="array" aca="1" ref="D44" ca="1">SUM((D$1&gt;='Gastos com Pessoal'!$E$7:$E$106)*(D$1&lt;='Gastos com Pessoal'!$F$7:$F$106)*INDIRECT(CONCATENATE("'Encargos e Benefícios'!",$AX44)))+SUM((D$1&gt;='Gastos com Pessoal'!$E$7:$E$106)*(D$1&lt;='Gastos com Pessoal'!$F$7:$F$106)*(IF('Gastos com Pessoal'!$G$7:$G$106&lt;=D$1,1,0))*INDIRECT(CONCATENATE("'Gastos com Pessoal'!",$AZ44)))+SUM((D$1&gt;='Gastos com Pessoal'!$E$7:$E$106)*(D$1&lt;='Gastos com Pessoal'!$F$7:$F$106)*(IF('Gastos com Pessoal'!$L$7:$L$106&lt;=D$1,1,0))*INDIRECT(CONCATENATE("'Gastos com Pessoal'!",$BB44)))+SUM((D$1&gt;='Gastos com Pessoal'!$E$7:$E$106)*(D$1&lt;='Gastos com Pessoal'!$F$7:$F$106)*(IF('Gastos com Pessoal'!$Q$7:$Q$106&lt;=D$1,1,0))*INDIRECT(CONCATENATE("'Gastos com Pessoal'!",$BD44)))</f>
        <v>23140.657199999998</v>
      </c>
      <c r="E44" s="152">
        <f t="array" aca="1" ref="E44" ca="1">SUM((E$1&gt;='Gastos com Pessoal'!$E$7:$E$106)*(E$1&lt;='Gastos com Pessoal'!$F$7:$F$106)*INDIRECT(CONCATENATE("'Encargos e Benefícios'!",$AX44)))+SUM((E$1&gt;='Gastos com Pessoal'!$E$7:$E$106)*(E$1&lt;='Gastos com Pessoal'!$F$7:$F$106)*(IF('Gastos com Pessoal'!$G$7:$G$106&lt;=E$1,1,0))*INDIRECT(CONCATENATE("'Gastos com Pessoal'!",$AZ44)))+SUM((E$1&gt;='Gastos com Pessoal'!$E$7:$E$106)*(E$1&lt;='Gastos com Pessoal'!$F$7:$F$106)*(IF('Gastos com Pessoal'!$L$7:$L$106&lt;=E$1,1,0))*INDIRECT(CONCATENATE("'Gastos com Pessoal'!",$BB44)))+SUM((E$1&gt;='Gastos com Pessoal'!$E$7:$E$106)*(E$1&lt;='Gastos com Pessoal'!$F$7:$F$106)*(IF('Gastos com Pessoal'!$Q$7:$Q$106&lt;=E$1,1,0))*INDIRECT(CONCATENATE("'Gastos com Pessoal'!",$BD44)))</f>
        <v>23140.657199999998</v>
      </c>
      <c r="F44" s="152">
        <f t="array" aca="1" ref="F44" ca="1">SUM((F$1&gt;='Gastos com Pessoal'!$E$7:$E$106)*(F$1&lt;='Gastos com Pessoal'!$F$7:$F$106)*INDIRECT(CONCATENATE("'Encargos e Benefícios'!",$AX44)))+SUM((F$1&gt;='Gastos com Pessoal'!$E$7:$E$106)*(F$1&lt;='Gastos com Pessoal'!$F$7:$F$106)*(IF('Gastos com Pessoal'!$G$7:$G$106&lt;=F$1,1,0))*INDIRECT(CONCATENATE("'Gastos com Pessoal'!",$AZ44)))+SUM((F$1&gt;='Gastos com Pessoal'!$E$7:$E$106)*(F$1&lt;='Gastos com Pessoal'!$F$7:$F$106)*(IF('Gastos com Pessoal'!$L$7:$L$106&lt;=F$1,1,0))*INDIRECT(CONCATENATE("'Gastos com Pessoal'!",$BB44)))+SUM((F$1&gt;='Gastos com Pessoal'!$E$7:$E$106)*(F$1&lt;='Gastos com Pessoal'!$F$7:$F$106)*(IF('Gastos com Pessoal'!$Q$7:$Q$106&lt;=F$1,1,0))*INDIRECT(CONCATENATE("'Gastos com Pessoal'!",$BD44)))</f>
        <v>23140.657199999998</v>
      </c>
      <c r="G44" s="152">
        <f t="array" aca="1" ref="G44" ca="1">SUM((G$1&gt;='Gastos com Pessoal'!$E$7:$E$106)*(G$1&lt;='Gastos com Pessoal'!$F$7:$F$106)*INDIRECT(CONCATENATE("'Encargos e Benefícios'!",$AX44)))+SUM((G$1&gt;='Gastos com Pessoal'!$E$7:$E$106)*(G$1&lt;='Gastos com Pessoal'!$F$7:$F$106)*(IF('Gastos com Pessoal'!$G$7:$G$106&lt;=G$1,1,0))*INDIRECT(CONCATENATE("'Gastos com Pessoal'!",$AZ44)))+SUM((G$1&gt;='Gastos com Pessoal'!$E$7:$E$106)*(G$1&lt;='Gastos com Pessoal'!$F$7:$F$106)*(IF('Gastos com Pessoal'!$L$7:$L$106&lt;=G$1,1,0))*INDIRECT(CONCATENATE("'Gastos com Pessoal'!",$BB44)))+SUM((G$1&gt;='Gastos com Pessoal'!$E$7:$E$106)*(G$1&lt;='Gastos com Pessoal'!$F$7:$F$106)*(IF('Gastos com Pessoal'!$Q$7:$Q$106&lt;=G$1,1,0))*INDIRECT(CONCATENATE("'Gastos com Pessoal'!",$BD44)))</f>
        <v>23140.657199999998</v>
      </c>
      <c r="H44" s="152">
        <f t="array" aca="1" ref="H44" ca="1">SUM((H$1&gt;='Gastos com Pessoal'!$E$7:$E$106)*(H$1&lt;='Gastos com Pessoal'!$F$7:$F$106)*INDIRECT(CONCATENATE("'Encargos e Benefícios'!",$AX44)))+SUM((H$1&gt;='Gastos com Pessoal'!$E$7:$E$106)*(H$1&lt;='Gastos com Pessoal'!$F$7:$F$106)*(IF('Gastos com Pessoal'!$G$7:$G$106&lt;=H$1,1,0))*INDIRECT(CONCATENATE("'Gastos com Pessoal'!",$AZ44)))+SUM((H$1&gt;='Gastos com Pessoal'!$E$7:$E$106)*(H$1&lt;='Gastos com Pessoal'!$F$7:$F$106)*(IF('Gastos com Pessoal'!$L$7:$L$106&lt;=H$1,1,0))*INDIRECT(CONCATENATE("'Gastos com Pessoal'!",$BB44)))+SUM((H$1&gt;='Gastos com Pessoal'!$E$7:$E$106)*(H$1&lt;='Gastos com Pessoal'!$F$7:$F$106)*(IF('Gastos com Pessoal'!$Q$7:$Q$106&lt;=H$1,1,0))*INDIRECT(CONCATENATE("'Gastos com Pessoal'!",$BD44)))</f>
        <v>23140.657199999998</v>
      </c>
      <c r="I44" s="152">
        <f t="array" aca="1" ref="I44" ca="1">SUM((I$1&gt;='Gastos com Pessoal'!$E$7:$E$106)*(I$1&lt;='Gastos com Pessoal'!$F$7:$F$106)*INDIRECT(CONCATENATE("'Encargos e Benefícios'!",$AX44)))+SUM((I$1&gt;='Gastos com Pessoal'!$E$7:$E$106)*(I$1&lt;='Gastos com Pessoal'!$F$7:$F$106)*(IF('Gastos com Pessoal'!$G$7:$G$106&lt;=I$1,1,0))*INDIRECT(CONCATENATE("'Gastos com Pessoal'!",$AZ44)))+SUM((I$1&gt;='Gastos com Pessoal'!$E$7:$E$106)*(I$1&lt;='Gastos com Pessoal'!$F$7:$F$106)*(IF('Gastos com Pessoal'!$L$7:$L$106&lt;=I$1,1,0))*INDIRECT(CONCATENATE("'Gastos com Pessoal'!",$BB44)))+SUM((I$1&gt;='Gastos com Pessoal'!$E$7:$E$106)*(I$1&lt;='Gastos com Pessoal'!$F$7:$F$106)*(IF('Gastos com Pessoal'!$Q$7:$Q$106&lt;=I$1,1,0))*INDIRECT(CONCATENATE("'Gastos com Pessoal'!",$BD44)))</f>
        <v>23140.657199999998</v>
      </c>
      <c r="J44" s="152">
        <f t="array" aca="1" ref="J44" ca="1">SUM((J$1&gt;='Gastos com Pessoal'!$E$7:$E$106)*(J$1&lt;='Gastos com Pessoal'!$F$7:$F$106)*INDIRECT(CONCATENATE("'Encargos e Benefícios'!",$AX44)))+SUM((J$1&gt;='Gastos com Pessoal'!$E$7:$E$106)*(J$1&lt;='Gastos com Pessoal'!$F$7:$F$106)*(IF('Gastos com Pessoal'!$G$7:$G$106&lt;=J$1,1,0))*INDIRECT(CONCATENATE("'Gastos com Pessoal'!",$AZ44)))+SUM((J$1&gt;='Gastos com Pessoal'!$E$7:$E$106)*(J$1&lt;='Gastos com Pessoal'!$F$7:$F$106)*(IF('Gastos com Pessoal'!$L$7:$L$106&lt;=J$1,1,0))*INDIRECT(CONCATENATE("'Gastos com Pessoal'!",$BB44)))+SUM((J$1&gt;='Gastos com Pessoal'!$E$7:$E$106)*(J$1&lt;='Gastos com Pessoal'!$F$7:$F$106)*(IF('Gastos com Pessoal'!$Q$7:$Q$106&lt;=J$1,1,0))*INDIRECT(CONCATENATE("'Gastos com Pessoal'!",$BD44)))</f>
        <v>0</v>
      </c>
      <c r="K44" s="152">
        <f t="array" aca="1" ref="K44" ca="1">SUM((K$1&gt;='Gastos com Pessoal'!$E$7:$E$106)*(K$1&lt;='Gastos com Pessoal'!$F$7:$F$106)*INDIRECT(CONCATENATE("'Encargos e Benefícios'!",$AX44)))+SUM((K$1&gt;='Gastos com Pessoal'!$E$7:$E$106)*(K$1&lt;='Gastos com Pessoal'!$F$7:$F$106)*(IF('Gastos com Pessoal'!$G$7:$G$106&lt;=K$1,1,0))*INDIRECT(CONCATENATE("'Gastos com Pessoal'!",$AZ44)))+SUM((K$1&gt;='Gastos com Pessoal'!$E$7:$E$106)*(K$1&lt;='Gastos com Pessoal'!$F$7:$F$106)*(IF('Gastos com Pessoal'!$L$7:$L$106&lt;=K$1,1,0))*INDIRECT(CONCATENATE("'Gastos com Pessoal'!",$BB44)))+SUM((K$1&gt;='Gastos com Pessoal'!$E$7:$E$106)*(K$1&lt;='Gastos com Pessoal'!$F$7:$F$106)*(IF('Gastos com Pessoal'!$Q$7:$Q$106&lt;=K$1,1,0))*INDIRECT(CONCATENATE("'Gastos com Pessoal'!",$BD44)))</f>
        <v>0</v>
      </c>
      <c r="L44" s="152">
        <f t="array" aca="1" ref="L44" ca="1">SUM((L$1&gt;='Gastos com Pessoal'!$E$7:$E$106)*(L$1&lt;='Gastos com Pessoal'!$F$7:$F$106)*INDIRECT(CONCATENATE("'Encargos e Benefícios'!",$AX44)))+SUM((L$1&gt;='Gastos com Pessoal'!$E$7:$E$106)*(L$1&lt;='Gastos com Pessoal'!$F$7:$F$106)*(IF('Gastos com Pessoal'!$G$7:$G$106&lt;=L$1,1,0))*INDIRECT(CONCATENATE("'Gastos com Pessoal'!",$AZ44)))+SUM((L$1&gt;='Gastos com Pessoal'!$E$7:$E$106)*(L$1&lt;='Gastos com Pessoal'!$F$7:$F$106)*(IF('Gastos com Pessoal'!$L$7:$L$106&lt;=L$1,1,0))*INDIRECT(CONCATENATE("'Gastos com Pessoal'!",$BB44)))+SUM((L$1&gt;='Gastos com Pessoal'!$E$7:$E$106)*(L$1&lt;='Gastos com Pessoal'!$F$7:$F$106)*(IF('Gastos com Pessoal'!$Q$7:$Q$106&lt;=L$1,1,0))*INDIRECT(CONCATENATE("'Gastos com Pessoal'!",$BD44)))</f>
        <v>0</v>
      </c>
      <c r="M44" s="152">
        <f t="array" aca="1" ref="M44" ca="1">SUM((M$1&gt;='Gastos com Pessoal'!$E$7:$E$106)*(M$1&lt;='Gastos com Pessoal'!$F$7:$F$106)*INDIRECT(CONCATENATE("'Encargos e Benefícios'!",$AX44)))+SUM((M$1&gt;='Gastos com Pessoal'!$E$7:$E$106)*(M$1&lt;='Gastos com Pessoal'!$F$7:$F$106)*(IF('Gastos com Pessoal'!$G$7:$G$106&lt;=M$1,1,0))*INDIRECT(CONCATENATE("'Gastos com Pessoal'!",$AZ44)))+SUM((M$1&gt;='Gastos com Pessoal'!$E$7:$E$106)*(M$1&lt;='Gastos com Pessoal'!$F$7:$F$106)*(IF('Gastos com Pessoal'!$L$7:$L$106&lt;=M$1,1,0))*INDIRECT(CONCATENATE("'Gastos com Pessoal'!",$BB44)))+SUM((M$1&gt;='Gastos com Pessoal'!$E$7:$E$106)*(M$1&lt;='Gastos com Pessoal'!$F$7:$F$106)*(IF('Gastos com Pessoal'!$Q$7:$Q$106&lt;=M$1,1,0))*INDIRECT(CONCATENATE("'Gastos com Pessoal'!",$BD44)))</f>
        <v>0</v>
      </c>
      <c r="N44" s="152">
        <f t="array" aca="1" ref="N44" ca="1">SUM((N$1&gt;='Gastos com Pessoal'!$E$7:$E$106)*(N$1&lt;='Gastos com Pessoal'!$F$7:$F$106)*INDIRECT(CONCATENATE("'Encargos e Benefícios'!",$AX44)))+SUM((N$1&gt;='Gastos com Pessoal'!$E$7:$E$106)*(N$1&lt;='Gastos com Pessoal'!$F$7:$F$106)*(IF('Gastos com Pessoal'!$G$7:$G$106&lt;=N$1,1,0))*INDIRECT(CONCATENATE("'Gastos com Pessoal'!",$AZ44)))+SUM((N$1&gt;='Gastos com Pessoal'!$E$7:$E$106)*(N$1&lt;='Gastos com Pessoal'!$F$7:$F$106)*(IF('Gastos com Pessoal'!$L$7:$L$106&lt;=N$1,1,0))*INDIRECT(CONCATENATE("'Gastos com Pessoal'!",$BB44)))+SUM((N$1&gt;='Gastos com Pessoal'!$E$7:$E$106)*(N$1&lt;='Gastos com Pessoal'!$F$7:$F$106)*(IF('Gastos com Pessoal'!$Q$7:$Q$106&lt;=N$1,1,0))*INDIRECT(CONCATENATE("'Gastos com Pessoal'!",$BD44)))</f>
        <v>0</v>
      </c>
      <c r="O44" s="152">
        <f t="array" aca="1" ref="O44" ca="1">SUM((O$1&gt;='Gastos com Pessoal'!$E$7:$E$106)*(O$1&lt;='Gastos com Pessoal'!$F$7:$F$106)*INDIRECT(CONCATENATE("'Encargos e Benefícios'!",$AX44)))+SUM((O$1&gt;='Gastos com Pessoal'!$E$7:$E$106)*(O$1&lt;='Gastos com Pessoal'!$F$7:$F$106)*(IF('Gastos com Pessoal'!$G$7:$G$106&lt;=O$1,1,0))*INDIRECT(CONCATENATE("'Gastos com Pessoal'!",$AZ44)))+SUM((O$1&gt;='Gastos com Pessoal'!$E$7:$E$106)*(O$1&lt;='Gastos com Pessoal'!$F$7:$F$106)*(IF('Gastos com Pessoal'!$L$7:$L$106&lt;=O$1,1,0))*INDIRECT(CONCATENATE("'Gastos com Pessoal'!",$BB44)))+SUM((O$1&gt;='Gastos com Pessoal'!$E$7:$E$106)*(O$1&lt;='Gastos com Pessoal'!$F$7:$F$106)*(IF('Gastos com Pessoal'!$Q$7:$Q$106&lt;=O$1,1,0))*INDIRECT(CONCATENATE("'Gastos com Pessoal'!",$BD44)))</f>
        <v>0</v>
      </c>
      <c r="P44" s="152">
        <f t="array" aca="1" ref="P44" ca="1">SUM((P$1&gt;='Gastos com Pessoal'!$E$7:$E$106)*(P$1&lt;='Gastos com Pessoal'!$F$7:$F$106)*INDIRECT(CONCATENATE("'Encargos e Benefícios'!",$AX44)))+SUM((P$1&gt;='Gastos com Pessoal'!$E$7:$E$106)*(P$1&lt;='Gastos com Pessoal'!$F$7:$F$106)*(IF('Gastos com Pessoal'!$G$7:$G$106&lt;=P$1,1,0))*INDIRECT(CONCATENATE("'Gastos com Pessoal'!",$AZ44)))+SUM((P$1&gt;='Gastos com Pessoal'!$E$7:$E$106)*(P$1&lt;='Gastos com Pessoal'!$F$7:$F$106)*(IF('Gastos com Pessoal'!$L$7:$L$106&lt;=P$1,1,0))*INDIRECT(CONCATENATE("'Gastos com Pessoal'!",$BB44)))+SUM((P$1&gt;='Gastos com Pessoal'!$E$7:$E$106)*(P$1&lt;='Gastos com Pessoal'!$F$7:$F$106)*(IF('Gastos com Pessoal'!$Q$7:$Q$106&lt;=P$1,1,0))*INDIRECT(CONCATENATE("'Gastos com Pessoal'!",$BD44)))</f>
        <v>0</v>
      </c>
      <c r="Q44" s="152">
        <f t="array" aca="1" ref="Q44" ca="1">SUM((Q$1&gt;='Gastos com Pessoal'!$E$7:$E$106)*(Q$1&lt;='Gastos com Pessoal'!$F$7:$F$106)*INDIRECT(CONCATENATE("'Encargos e Benefícios'!",$AX44)))+SUM((Q$1&gt;='Gastos com Pessoal'!$E$7:$E$106)*(Q$1&lt;='Gastos com Pessoal'!$F$7:$F$106)*(IF('Gastos com Pessoal'!$G$7:$G$106&lt;=Q$1,1,0))*INDIRECT(CONCATENATE("'Gastos com Pessoal'!",$AZ44)))+SUM((Q$1&gt;='Gastos com Pessoal'!$E$7:$E$106)*(Q$1&lt;='Gastos com Pessoal'!$F$7:$F$106)*(IF('Gastos com Pessoal'!$L$7:$L$106&lt;=Q$1,1,0))*INDIRECT(CONCATENATE("'Gastos com Pessoal'!",$BB44)))+SUM((Q$1&gt;='Gastos com Pessoal'!$E$7:$E$106)*(Q$1&lt;='Gastos com Pessoal'!$F$7:$F$106)*(IF('Gastos com Pessoal'!$Q$7:$Q$106&lt;=Q$1,1,0))*INDIRECT(CONCATENATE("'Gastos com Pessoal'!",$BD44)))</f>
        <v>0</v>
      </c>
      <c r="R44" s="152">
        <f t="array" aca="1" ref="R44" ca="1">SUM((R$1&gt;='Gastos com Pessoal'!$E$7:$E$106)*(R$1&lt;='Gastos com Pessoal'!$F$7:$F$106)*INDIRECT(CONCATENATE("'Encargos e Benefícios'!",$AX44)))+SUM((R$1&gt;='Gastos com Pessoal'!$E$7:$E$106)*(R$1&lt;='Gastos com Pessoal'!$F$7:$F$106)*(IF('Gastos com Pessoal'!$G$7:$G$106&lt;=R$1,1,0))*INDIRECT(CONCATENATE("'Gastos com Pessoal'!",$AZ44)))+SUM((R$1&gt;='Gastos com Pessoal'!$E$7:$E$106)*(R$1&lt;='Gastos com Pessoal'!$F$7:$F$106)*(IF('Gastos com Pessoal'!$L$7:$L$106&lt;=R$1,1,0))*INDIRECT(CONCATENATE("'Gastos com Pessoal'!",$BB44)))+SUM((R$1&gt;='Gastos com Pessoal'!$E$7:$E$106)*(R$1&lt;='Gastos com Pessoal'!$F$7:$F$106)*(IF('Gastos com Pessoal'!$Q$7:$Q$106&lt;=R$1,1,0))*INDIRECT(CONCATENATE("'Gastos com Pessoal'!",$BD44)))</f>
        <v>0</v>
      </c>
      <c r="S44" s="152">
        <f t="array" aca="1" ref="S44" ca="1">SUM((S$1&gt;='Gastos com Pessoal'!$E$7:$E$106)*(S$1&lt;='Gastos com Pessoal'!$F$7:$F$106)*INDIRECT(CONCATENATE("'Encargos e Benefícios'!",$AX44)))+SUM((S$1&gt;='Gastos com Pessoal'!$E$7:$E$106)*(S$1&lt;='Gastos com Pessoal'!$F$7:$F$106)*(IF('Gastos com Pessoal'!$G$7:$G$106&lt;=S$1,1,0))*INDIRECT(CONCATENATE("'Gastos com Pessoal'!",$AZ44)))+SUM((S$1&gt;='Gastos com Pessoal'!$E$7:$E$106)*(S$1&lt;='Gastos com Pessoal'!$F$7:$F$106)*(IF('Gastos com Pessoal'!$L$7:$L$106&lt;=S$1,1,0))*INDIRECT(CONCATENATE("'Gastos com Pessoal'!",$BB44)))+SUM((S$1&gt;='Gastos com Pessoal'!$E$7:$E$106)*(S$1&lt;='Gastos com Pessoal'!$F$7:$F$106)*(IF('Gastos com Pessoal'!$Q$7:$Q$106&lt;=S$1,1,0))*INDIRECT(CONCATENATE("'Gastos com Pessoal'!",$BD44)))</f>
        <v>0</v>
      </c>
      <c r="T44" s="152">
        <f t="array" aca="1" ref="T44" ca="1">SUM((T$1&gt;='Gastos com Pessoal'!$E$7:$E$106)*(T$1&lt;='Gastos com Pessoal'!$F$7:$F$106)*INDIRECT(CONCATENATE("'Encargos e Benefícios'!",$AX44)))+SUM((T$1&gt;='Gastos com Pessoal'!$E$7:$E$106)*(T$1&lt;='Gastos com Pessoal'!$F$7:$F$106)*(IF('Gastos com Pessoal'!$G$7:$G$106&lt;=T$1,1,0))*INDIRECT(CONCATENATE("'Gastos com Pessoal'!",$AZ44)))+SUM((T$1&gt;='Gastos com Pessoal'!$E$7:$E$106)*(T$1&lt;='Gastos com Pessoal'!$F$7:$F$106)*(IF('Gastos com Pessoal'!$L$7:$L$106&lt;=T$1,1,0))*INDIRECT(CONCATENATE("'Gastos com Pessoal'!",$BB44)))+SUM((T$1&gt;='Gastos com Pessoal'!$E$7:$E$106)*(T$1&lt;='Gastos com Pessoal'!$F$7:$F$106)*(IF('Gastos com Pessoal'!$Q$7:$Q$106&lt;=T$1,1,0))*INDIRECT(CONCATENATE("'Gastos com Pessoal'!",$BD44)))</f>
        <v>0</v>
      </c>
      <c r="U44" s="152">
        <f t="array" aca="1" ref="U44" ca="1">SUM((U$1&gt;='Gastos com Pessoal'!$E$7:$E$106)*(U$1&lt;='Gastos com Pessoal'!$F$7:$F$106)*INDIRECT(CONCATENATE("'Encargos e Benefícios'!",$AX44)))+SUM((U$1&gt;='Gastos com Pessoal'!$E$7:$E$106)*(U$1&lt;='Gastos com Pessoal'!$F$7:$F$106)*(IF('Gastos com Pessoal'!$G$7:$G$106&lt;=U$1,1,0))*INDIRECT(CONCATENATE("'Gastos com Pessoal'!",$AZ44)))+SUM((U$1&gt;='Gastos com Pessoal'!$E$7:$E$106)*(U$1&lt;='Gastos com Pessoal'!$F$7:$F$106)*(IF('Gastos com Pessoal'!$L$7:$L$106&lt;=U$1,1,0))*INDIRECT(CONCATENATE("'Gastos com Pessoal'!",$BB44)))+SUM((U$1&gt;='Gastos com Pessoal'!$E$7:$E$106)*(U$1&lt;='Gastos com Pessoal'!$F$7:$F$106)*(IF('Gastos com Pessoal'!$Q$7:$Q$106&lt;=U$1,1,0))*INDIRECT(CONCATENATE("'Gastos com Pessoal'!",$BD44)))</f>
        <v>0</v>
      </c>
      <c r="V44" s="152">
        <f t="array" aca="1" ref="V44" ca="1">SUM((V$1&gt;='Gastos com Pessoal'!$E$7:$E$106)*(V$1&lt;='Gastos com Pessoal'!$F$7:$F$106)*INDIRECT(CONCATENATE("'Encargos e Benefícios'!",$AX44)))+SUM((V$1&gt;='Gastos com Pessoal'!$E$7:$E$106)*(V$1&lt;='Gastos com Pessoal'!$F$7:$F$106)*(IF('Gastos com Pessoal'!$G$7:$G$106&lt;=V$1,1,0))*INDIRECT(CONCATENATE("'Gastos com Pessoal'!",$AZ44)))+SUM((V$1&gt;='Gastos com Pessoal'!$E$7:$E$106)*(V$1&lt;='Gastos com Pessoal'!$F$7:$F$106)*(IF('Gastos com Pessoal'!$L$7:$L$106&lt;=V$1,1,0))*INDIRECT(CONCATENATE("'Gastos com Pessoal'!",$BB44)))+SUM((V$1&gt;='Gastos com Pessoal'!$E$7:$E$106)*(V$1&lt;='Gastos com Pessoal'!$F$7:$F$106)*(IF('Gastos com Pessoal'!$Q$7:$Q$106&lt;=V$1,1,0))*INDIRECT(CONCATENATE("'Gastos com Pessoal'!",$BD44)))</f>
        <v>0</v>
      </c>
      <c r="W44" s="152">
        <f t="array" aca="1" ref="W44" ca="1">SUM((W$1&gt;='Gastos com Pessoal'!$E$7:$E$106)*(W$1&lt;='Gastos com Pessoal'!$F$7:$F$106)*INDIRECT(CONCATENATE("'Encargos e Benefícios'!",$AX44)))+SUM((W$1&gt;='Gastos com Pessoal'!$E$7:$E$106)*(W$1&lt;='Gastos com Pessoal'!$F$7:$F$106)*(IF('Gastos com Pessoal'!$G$7:$G$106&lt;=W$1,1,0))*INDIRECT(CONCATENATE("'Gastos com Pessoal'!",$AZ44)))+SUM((W$1&gt;='Gastos com Pessoal'!$E$7:$E$106)*(W$1&lt;='Gastos com Pessoal'!$F$7:$F$106)*(IF('Gastos com Pessoal'!$L$7:$L$106&lt;=W$1,1,0))*INDIRECT(CONCATENATE("'Gastos com Pessoal'!",$BB44)))+SUM((W$1&gt;='Gastos com Pessoal'!$E$7:$E$106)*(W$1&lt;='Gastos com Pessoal'!$F$7:$F$106)*(IF('Gastos com Pessoal'!$Q$7:$Q$106&lt;=W$1,1,0))*INDIRECT(CONCATENATE("'Gastos com Pessoal'!",$BD44)))</f>
        <v>0</v>
      </c>
      <c r="X44" s="152">
        <f t="array" aca="1" ref="X44" ca="1">SUM((X$1&gt;='Gastos com Pessoal'!$E$7:$E$106)*(X$1&lt;='Gastos com Pessoal'!$F$7:$F$106)*INDIRECT(CONCATENATE("'Encargos e Benefícios'!",$AX44)))+SUM((X$1&gt;='Gastos com Pessoal'!$E$7:$E$106)*(X$1&lt;='Gastos com Pessoal'!$F$7:$F$106)*(IF('Gastos com Pessoal'!$G$7:$G$106&lt;=X$1,1,0))*INDIRECT(CONCATENATE("'Gastos com Pessoal'!",$AZ44)))+SUM((X$1&gt;='Gastos com Pessoal'!$E$7:$E$106)*(X$1&lt;='Gastos com Pessoal'!$F$7:$F$106)*(IF('Gastos com Pessoal'!$L$7:$L$106&lt;=X$1,1,0))*INDIRECT(CONCATENATE("'Gastos com Pessoal'!",$BB44)))+SUM((X$1&gt;='Gastos com Pessoal'!$E$7:$E$106)*(X$1&lt;='Gastos com Pessoal'!$F$7:$F$106)*(IF('Gastos com Pessoal'!$Q$7:$Q$106&lt;=X$1,1,0))*INDIRECT(CONCATENATE("'Gastos com Pessoal'!",$BD44)))</f>
        <v>0</v>
      </c>
      <c r="Y44" s="152">
        <f t="array" aca="1" ref="Y44" ca="1">SUM((Y$1&gt;='Gastos com Pessoal'!$E$7:$E$106)*(Y$1&lt;='Gastos com Pessoal'!$F$7:$F$106)*INDIRECT(CONCATENATE("'Encargos e Benefícios'!",$AX44)))+SUM((Y$1&gt;='Gastos com Pessoal'!$E$7:$E$106)*(Y$1&lt;='Gastos com Pessoal'!$F$7:$F$106)*(IF('Gastos com Pessoal'!$G$7:$G$106&lt;=Y$1,1,0))*INDIRECT(CONCATENATE("'Gastos com Pessoal'!",$AZ44)))+SUM((Y$1&gt;='Gastos com Pessoal'!$E$7:$E$106)*(Y$1&lt;='Gastos com Pessoal'!$F$7:$F$106)*(IF('Gastos com Pessoal'!$L$7:$L$106&lt;=Y$1,1,0))*INDIRECT(CONCATENATE("'Gastos com Pessoal'!",$BB44)))+SUM((Y$1&gt;='Gastos com Pessoal'!$E$7:$E$106)*(Y$1&lt;='Gastos com Pessoal'!$F$7:$F$106)*(IF('Gastos com Pessoal'!$Q$7:$Q$106&lt;=Y$1,1,0))*INDIRECT(CONCATENATE("'Gastos com Pessoal'!",$BD44)))</f>
        <v>0</v>
      </c>
      <c r="Z44" s="152">
        <f t="array" aca="1" ref="Z44" ca="1">SUM((Z$1&gt;='Gastos com Pessoal'!$E$7:$E$106)*(Z$1&lt;='Gastos com Pessoal'!$F$7:$F$106)*INDIRECT(CONCATENATE("'Encargos e Benefícios'!",$AX44)))+SUM((Z$1&gt;='Gastos com Pessoal'!$E$7:$E$106)*(Z$1&lt;='Gastos com Pessoal'!$F$7:$F$106)*(IF('Gastos com Pessoal'!$G$7:$G$106&lt;=Z$1,1,0))*INDIRECT(CONCATENATE("'Gastos com Pessoal'!",$AZ44)))+SUM((Z$1&gt;='Gastos com Pessoal'!$E$7:$E$106)*(Z$1&lt;='Gastos com Pessoal'!$F$7:$F$106)*(IF('Gastos com Pessoal'!$L$7:$L$106&lt;=Z$1,1,0))*INDIRECT(CONCATENATE("'Gastos com Pessoal'!",$BB44)))+SUM((Z$1&gt;='Gastos com Pessoal'!$E$7:$E$106)*(Z$1&lt;='Gastos com Pessoal'!$F$7:$F$106)*(IF('Gastos com Pessoal'!$Q$7:$Q$106&lt;=Z$1,1,0))*INDIRECT(CONCATENATE("'Gastos com Pessoal'!",$BD44)))</f>
        <v>0</v>
      </c>
      <c r="AA44" s="152">
        <f t="array" aca="1" ref="AA44" ca="1">SUM((AA$1&gt;='Gastos com Pessoal'!$E$7:$E$106)*(AA$1&lt;='Gastos com Pessoal'!$F$7:$F$106)*INDIRECT(CONCATENATE("'Encargos e Benefícios'!",$AX44)))+SUM((AA$1&gt;='Gastos com Pessoal'!$E$7:$E$106)*(AA$1&lt;='Gastos com Pessoal'!$F$7:$F$106)*(IF('Gastos com Pessoal'!$G$7:$G$106&lt;=AA$1,1,0))*INDIRECT(CONCATENATE("'Gastos com Pessoal'!",$AZ44)))+SUM((AA$1&gt;='Gastos com Pessoal'!$E$7:$E$106)*(AA$1&lt;='Gastos com Pessoal'!$F$7:$F$106)*(IF('Gastos com Pessoal'!$L$7:$L$106&lt;=AA$1,1,0))*INDIRECT(CONCATENATE("'Gastos com Pessoal'!",$BB44)))+SUM((AA$1&gt;='Gastos com Pessoal'!$E$7:$E$106)*(AA$1&lt;='Gastos com Pessoal'!$F$7:$F$106)*(IF('Gastos com Pessoal'!$Q$7:$Q$106&lt;=AA$1,1,0))*INDIRECT(CONCATENATE("'Gastos com Pessoal'!",$BD44)))</f>
        <v>0</v>
      </c>
      <c r="AB44" s="152">
        <f t="array" aca="1" ref="AB44" ca="1">SUM((AB$1&gt;='Gastos com Pessoal'!$E$7:$E$106)*(AB$1&lt;='Gastos com Pessoal'!$F$7:$F$106)*INDIRECT(CONCATENATE("'Encargos e Benefícios'!",$AX44)))+SUM((AB$1&gt;='Gastos com Pessoal'!$E$7:$E$106)*(AB$1&lt;='Gastos com Pessoal'!$F$7:$F$106)*(IF('Gastos com Pessoal'!$G$7:$G$106&lt;=AB$1,1,0))*INDIRECT(CONCATENATE("'Gastos com Pessoal'!",$AZ44)))+SUM((AB$1&gt;='Gastos com Pessoal'!$E$7:$E$106)*(AB$1&lt;='Gastos com Pessoal'!$F$7:$F$106)*(IF('Gastos com Pessoal'!$L$7:$L$106&lt;=AB$1,1,0))*INDIRECT(CONCATENATE("'Gastos com Pessoal'!",$BB44)))+SUM((AB$1&gt;='Gastos com Pessoal'!$E$7:$E$106)*(AB$1&lt;='Gastos com Pessoal'!$F$7:$F$106)*(IF('Gastos com Pessoal'!$Q$7:$Q$106&lt;=AB$1,1,0))*INDIRECT(CONCATENATE("'Gastos com Pessoal'!",$BD44)))</f>
        <v>0</v>
      </c>
      <c r="AC44" s="152">
        <f t="array" aca="1" ref="AC44" ca="1">SUM((AC$1&gt;='Gastos com Pessoal'!$E$7:$E$106)*(AC$1&lt;='Gastos com Pessoal'!$F$7:$F$106)*INDIRECT(CONCATENATE("'Encargos e Benefícios'!",$AX44)))+SUM((AC$1&gt;='Gastos com Pessoal'!$E$7:$E$106)*(AC$1&lt;='Gastos com Pessoal'!$F$7:$F$106)*(IF('Gastos com Pessoal'!$G$7:$G$106&lt;=AC$1,1,0))*INDIRECT(CONCATENATE("'Gastos com Pessoal'!",$AZ44)))+SUM((AC$1&gt;='Gastos com Pessoal'!$E$7:$E$106)*(AC$1&lt;='Gastos com Pessoal'!$F$7:$F$106)*(IF('Gastos com Pessoal'!$L$7:$L$106&lt;=AC$1,1,0))*INDIRECT(CONCATENATE("'Gastos com Pessoal'!",$BB44)))+SUM((AC$1&gt;='Gastos com Pessoal'!$E$7:$E$106)*(AC$1&lt;='Gastos com Pessoal'!$F$7:$F$106)*(IF('Gastos com Pessoal'!$Q$7:$Q$106&lt;=AC$1,1,0))*INDIRECT(CONCATENATE("'Gastos com Pessoal'!",$BD44)))</f>
        <v>0</v>
      </c>
      <c r="AD44" s="152">
        <f t="array" aca="1" ref="AD44" ca="1">SUM((AD$1&gt;='Gastos com Pessoal'!$E$7:$E$106)*(AD$1&lt;='Gastos com Pessoal'!$F$7:$F$106)*INDIRECT(CONCATENATE("'Encargos e Benefícios'!",$AX44)))+SUM((AD$1&gt;='Gastos com Pessoal'!$E$7:$E$106)*(AD$1&lt;='Gastos com Pessoal'!$F$7:$F$106)*(IF('Gastos com Pessoal'!$G$7:$G$106&lt;=AD$1,1,0))*INDIRECT(CONCATENATE("'Gastos com Pessoal'!",$AZ44)))+SUM((AD$1&gt;='Gastos com Pessoal'!$E$7:$E$106)*(AD$1&lt;='Gastos com Pessoal'!$F$7:$F$106)*(IF('Gastos com Pessoal'!$L$7:$L$106&lt;=AD$1,1,0))*INDIRECT(CONCATENATE("'Gastos com Pessoal'!",$BB44)))+SUM((AD$1&gt;='Gastos com Pessoal'!$E$7:$E$106)*(AD$1&lt;='Gastos com Pessoal'!$F$7:$F$106)*(IF('Gastos com Pessoal'!$Q$7:$Q$106&lt;=AD$1,1,0))*INDIRECT(CONCATENATE("'Gastos com Pessoal'!",$BD44)))</f>
        <v>0</v>
      </c>
      <c r="AE44" s="152">
        <f t="array" aca="1" ref="AE44" ca="1">SUM((AE$1&gt;='Gastos com Pessoal'!$E$7:$E$106)*(AE$1&lt;='Gastos com Pessoal'!$F$7:$F$106)*INDIRECT(CONCATENATE("'Encargos e Benefícios'!",$AX44)))+SUM((AE$1&gt;='Gastos com Pessoal'!$E$7:$E$106)*(AE$1&lt;='Gastos com Pessoal'!$F$7:$F$106)*(IF('Gastos com Pessoal'!$G$7:$G$106&lt;=AE$1,1,0))*INDIRECT(CONCATENATE("'Gastos com Pessoal'!",$AZ44)))+SUM((AE$1&gt;='Gastos com Pessoal'!$E$7:$E$106)*(AE$1&lt;='Gastos com Pessoal'!$F$7:$F$106)*(IF('Gastos com Pessoal'!$L$7:$L$106&lt;=AE$1,1,0))*INDIRECT(CONCATENATE("'Gastos com Pessoal'!",$BB44)))+SUM((AE$1&gt;='Gastos com Pessoal'!$E$7:$E$106)*(AE$1&lt;='Gastos com Pessoal'!$F$7:$F$106)*(IF('Gastos com Pessoal'!$Q$7:$Q$106&lt;=AE$1,1,0))*INDIRECT(CONCATENATE("'Gastos com Pessoal'!",$BD44)))</f>
        <v>0</v>
      </c>
      <c r="AF44" s="152">
        <f t="array" aca="1" ref="AF44" ca="1">SUM((AF$1&gt;='Gastos com Pessoal'!$E$7:$E$106)*(AF$1&lt;='Gastos com Pessoal'!$F$7:$F$106)*INDIRECT(CONCATENATE("'Encargos e Benefícios'!",$AX44)))+SUM((AF$1&gt;='Gastos com Pessoal'!$E$7:$E$106)*(AF$1&lt;='Gastos com Pessoal'!$F$7:$F$106)*(IF('Gastos com Pessoal'!$G$7:$G$106&lt;=AF$1,1,0))*INDIRECT(CONCATENATE("'Gastos com Pessoal'!",$AZ44)))+SUM((AF$1&gt;='Gastos com Pessoal'!$E$7:$E$106)*(AF$1&lt;='Gastos com Pessoal'!$F$7:$F$106)*(IF('Gastos com Pessoal'!$L$7:$L$106&lt;=AF$1,1,0))*INDIRECT(CONCATENATE("'Gastos com Pessoal'!",$BB44)))+SUM((AF$1&gt;='Gastos com Pessoal'!$E$7:$E$106)*(AF$1&lt;='Gastos com Pessoal'!$F$7:$F$106)*(IF('Gastos com Pessoal'!$Q$7:$Q$106&lt;=AF$1,1,0))*INDIRECT(CONCATENATE("'Gastos com Pessoal'!",$BD44)))</f>
        <v>0</v>
      </c>
      <c r="AG44" s="152">
        <f t="array" aca="1" ref="AG44" ca="1">SUM((AG$1&gt;='Gastos com Pessoal'!$E$7:$E$106)*(AG$1&lt;='Gastos com Pessoal'!$F$7:$F$106)*INDIRECT(CONCATENATE("'Encargos e Benefícios'!",$AX44)))+SUM((AG$1&gt;='Gastos com Pessoal'!$E$7:$E$106)*(AG$1&lt;='Gastos com Pessoal'!$F$7:$F$106)*(IF('Gastos com Pessoal'!$G$7:$G$106&lt;=AG$1,1,0))*INDIRECT(CONCATENATE("'Gastos com Pessoal'!",$AZ44)))+SUM((AG$1&gt;='Gastos com Pessoal'!$E$7:$E$106)*(AG$1&lt;='Gastos com Pessoal'!$F$7:$F$106)*(IF('Gastos com Pessoal'!$L$7:$L$106&lt;=AG$1,1,0))*INDIRECT(CONCATENATE("'Gastos com Pessoal'!",$BB44)))+SUM((AG$1&gt;='Gastos com Pessoal'!$E$7:$E$106)*(AG$1&lt;='Gastos com Pessoal'!$F$7:$F$106)*(IF('Gastos com Pessoal'!$Q$7:$Q$106&lt;=AG$1,1,0))*INDIRECT(CONCATENATE("'Gastos com Pessoal'!",$BD44)))</f>
        <v>0</v>
      </c>
      <c r="AH44" s="152">
        <f t="array" aca="1" ref="AH44" ca="1">SUM((AH$1&gt;='Gastos com Pessoal'!$E$7:$E$106)*(AH$1&lt;='Gastos com Pessoal'!$F$7:$F$106)*INDIRECT(CONCATENATE("'Encargos e Benefícios'!",$AX44)))+SUM((AH$1&gt;='Gastos com Pessoal'!$E$7:$E$106)*(AH$1&lt;='Gastos com Pessoal'!$F$7:$F$106)*(IF('Gastos com Pessoal'!$G$7:$G$106&lt;=AH$1,1,0))*INDIRECT(CONCATENATE("'Gastos com Pessoal'!",$AZ44)))+SUM((AH$1&gt;='Gastos com Pessoal'!$E$7:$E$106)*(AH$1&lt;='Gastos com Pessoal'!$F$7:$F$106)*(IF('Gastos com Pessoal'!$L$7:$L$106&lt;=AH$1,1,0))*INDIRECT(CONCATENATE("'Gastos com Pessoal'!",$BB44)))+SUM((AH$1&gt;='Gastos com Pessoal'!$E$7:$E$106)*(AH$1&lt;='Gastos com Pessoal'!$F$7:$F$106)*(IF('Gastos com Pessoal'!$Q$7:$Q$106&lt;=AH$1,1,0))*INDIRECT(CONCATENATE("'Gastos com Pessoal'!",$BD44)))</f>
        <v>0</v>
      </c>
      <c r="AI44" s="152">
        <f t="array" aca="1" ref="AI44" ca="1">SUM((AI$1&gt;='Gastos com Pessoal'!$E$7:$E$106)*(AI$1&lt;='Gastos com Pessoal'!$F$7:$F$106)*INDIRECT(CONCATENATE("'Encargos e Benefícios'!",$AX44)))+SUM((AI$1&gt;='Gastos com Pessoal'!$E$7:$E$106)*(AI$1&lt;='Gastos com Pessoal'!$F$7:$F$106)*(IF('Gastos com Pessoal'!$G$7:$G$106&lt;=AI$1,1,0))*INDIRECT(CONCATENATE("'Gastos com Pessoal'!",$AZ44)))+SUM((AI$1&gt;='Gastos com Pessoal'!$E$7:$E$106)*(AI$1&lt;='Gastos com Pessoal'!$F$7:$F$106)*(IF('Gastos com Pessoal'!$L$7:$L$106&lt;=AI$1,1,0))*INDIRECT(CONCATENATE("'Gastos com Pessoal'!",$BB44)))+SUM((AI$1&gt;='Gastos com Pessoal'!$E$7:$E$106)*(AI$1&lt;='Gastos com Pessoal'!$F$7:$F$106)*(IF('Gastos com Pessoal'!$Q$7:$Q$106&lt;=AI$1,1,0))*INDIRECT(CONCATENATE("'Gastos com Pessoal'!",$BD44)))</f>
        <v>0</v>
      </c>
      <c r="AJ44" s="152">
        <f t="array" aca="1" ref="AJ44" ca="1">SUM((AJ$1&gt;='Gastos com Pessoal'!$E$7:$E$106)*(AJ$1&lt;='Gastos com Pessoal'!$F$7:$F$106)*INDIRECT(CONCATENATE("'Encargos e Benefícios'!",$AX44)))+SUM((AJ$1&gt;='Gastos com Pessoal'!$E$7:$E$106)*(AJ$1&lt;='Gastos com Pessoal'!$F$7:$F$106)*(IF('Gastos com Pessoal'!$G$7:$G$106&lt;=AJ$1,1,0))*INDIRECT(CONCATENATE("'Gastos com Pessoal'!",$AZ44)))+SUM((AJ$1&gt;='Gastos com Pessoal'!$E$7:$E$106)*(AJ$1&lt;='Gastos com Pessoal'!$F$7:$F$106)*(IF('Gastos com Pessoal'!$L$7:$L$106&lt;=AJ$1,1,0))*INDIRECT(CONCATENATE("'Gastos com Pessoal'!",$BB44)))+SUM((AJ$1&gt;='Gastos com Pessoal'!$E$7:$E$106)*(AJ$1&lt;='Gastos com Pessoal'!$F$7:$F$106)*(IF('Gastos com Pessoal'!$Q$7:$Q$106&lt;=AJ$1,1,0))*INDIRECT(CONCATENATE("'Gastos com Pessoal'!",$BD44)))</f>
        <v>0</v>
      </c>
      <c r="AK44" s="152">
        <f t="array" aca="1" ref="AK44" ca="1">SUM((AK$1&gt;='Gastos com Pessoal'!$E$7:$E$106)*(AK$1&lt;='Gastos com Pessoal'!$F$7:$F$106)*INDIRECT(CONCATENATE("'Encargos e Benefícios'!",$AX44)))+SUM((AK$1&gt;='Gastos com Pessoal'!$E$7:$E$106)*(AK$1&lt;='Gastos com Pessoal'!$F$7:$F$106)*(IF('Gastos com Pessoal'!$G$7:$G$106&lt;=AK$1,1,0))*INDIRECT(CONCATENATE("'Gastos com Pessoal'!",$AZ44)))+SUM((AK$1&gt;='Gastos com Pessoal'!$E$7:$E$106)*(AK$1&lt;='Gastos com Pessoal'!$F$7:$F$106)*(IF('Gastos com Pessoal'!$L$7:$L$106&lt;=AK$1,1,0))*INDIRECT(CONCATENATE("'Gastos com Pessoal'!",$BB44)))+SUM((AK$1&gt;='Gastos com Pessoal'!$E$7:$E$106)*(AK$1&lt;='Gastos com Pessoal'!$F$7:$F$106)*(IF('Gastos com Pessoal'!$Q$7:$Q$106&lt;=AK$1,1,0))*INDIRECT(CONCATENATE("'Gastos com Pessoal'!",$BD44)))</f>
        <v>0</v>
      </c>
      <c r="AL44" s="152">
        <f t="array" aca="1" ref="AL44" ca="1">SUM((AL$1&gt;='Gastos com Pessoal'!$E$7:$E$106)*(AL$1&lt;='Gastos com Pessoal'!$F$7:$F$106)*INDIRECT(CONCATENATE("'Encargos e Benefícios'!",$AX44)))+SUM((AL$1&gt;='Gastos com Pessoal'!$E$7:$E$106)*(AL$1&lt;='Gastos com Pessoal'!$F$7:$F$106)*(IF('Gastos com Pessoal'!$G$7:$G$106&lt;=AL$1,1,0))*INDIRECT(CONCATENATE("'Gastos com Pessoal'!",$AZ44)))+SUM((AL$1&gt;='Gastos com Pessoal'!$E$7:$E$106)*(AL$1&lt;='Gastos com Pessoal'!$F$7:$F$106)*(IF('Gastos com Pessoal'!$L$7:$L$106&lt;=AL$1,1,0))*INDIRECT(CONCATENATE("'Gastos com Pessoal'!",$BB44)))+SUM((AL$1&gt;='Gastos com Pessoal'!$E$7:$E$106)*(AL$1&lt;='Gastos com Pessoal'!$F$7:$F$106)*(IF('Gastos com Pessoal'!$Q$7:$Q$106&lt;=AL$1,1,0))*INDIRECT(CONCATENATE("'Gastos com Pessoal'!",$BD44)))</f>
        <v>0</v>
      </c>
      <c r="AM44" s="147">
        <f t="shared" ref="AM44:AM51" ca="1" si="19">SUM(C44:AL44)</f>
        <v>167836.52609999999</v>
      </c>
      <c r="AN44" s="159">
        <f t="shared" ref="AN44:AN53" ca="1" si="20">IF($AM$139=0,0,AM44/$AM$139)</f>
        <v>1.7804997846027723E-2</v>
      </c>
      <c r="AW44" s="284"/>
      <c r="AX44" s="285" t="str">
        <f ca="1">IF(ISNA('Encargos e Benefícios'!AB1),"$ZZ$6:$ZZ$105",'Encargos e Benefícios'!AB1)</f>
        <v>$P$6:$P$105</v>
      </c>
      <c r="AY44" s="285"/>
      <c r="AZ44" s="284" t="str">
        <f ca="1">IF(ISNA('Gastos com Pessoal'!AT1),"$ZZ$6:$ZZ$105",'Gastos com Pessoal'!AT1)</f>
        <v>$ZZ$6:$ZZ$105</v>
      </c>
      <c r="BA44" s="285"/>
      <c r="BB44" s="284" t="str">
        <f ca="1">IF(ISNA('Gastos com Pessoal'!AX1),"$ZZ$6:$ZZ$105",'Gastos com Pessoal'!AX1)</f>
        <v>$N$7:$N$106</v>
      </c>
      <c r="BC44" s="285"/>
      <c r="BD44" s="284" t="str">
        <f ca="1">IF(ISNA('Gastos com Pessoal'!BB1),"$ZZ$6:$ZZ$105",'Gastos com Pessoal'!BB1)</f>
        <v>$ZZ$6:$ZZ$105</v>
      </c>
      <c r="BE44" s="285"/>
    </row>
    <row r="45" spans="1:57" s="101" customFormat="1" ht="23.25" customHeight="1">
      <c r="A45" s="30" t="s">
        <v>107</v>
      </c>
      <c r="B45" s="13" t="s">
        <v>62</v>
      </c>
      <c r="C45" s="152">
        <f t="array" aca="1" ref="C45" ca="1">SUM((C$1&gt;='Gastos com Pessoal'!$E$7:$E$106)*(C$1&lt;='Gastos com Pessoal'!$F$7:$F$106)*INDIRECT(CONCATENATE("'Encargos e Benefícios'!",$AX45)))+SUM((C$1&gt;='Gastos com Pessoal'!$E$113:$E$122)*(C$1&lt;='Gastos com Pessoal'!$F$113:$F$122)*INDIRECT(CONCATENATE("'Encargos e Benefícios'!",$AY45)))+SUM((C$1&gt;='Gastos com Pessoal'!$E$7:$E$106)*(C$1&lt;='Gastos com Pessoal'!$F$7:$F$106)*(IF('Gastos com Pessoal'!$G$7:$G$106&lt;=C$1,1,0))*INDIRECT(CONCATENATE("'Gastos com Pessoal'!",$AZ45)))+SUM((C$1&gt;='Gastos com Pessoal'!$E$113:$E$122)*(C$1&lt;='Gastos com Pessoal'!$F$113:$F$122)*(IF('Gastos com Pessoal'!$G$113:$G$122&lt;=C$1,1,0))*INDIRECT(CONCATENATE("'Gastos com Pessoal'!",$BA45)))+SUM((C$1&gt;='Gastos com Pessoal'!$E$7:$E$106)*(C$1&lt;='Gastos com Pessoal'!$F$7:$F$106)*(IF('Gastos com Pessoal'!$L$7:$L$106&lt;=C$1,1,0))*INDIRECT(CONCATENATE("'Gastos com Pessoal'!",$BB45)))+SUM((C$1&gt;='Gastos com Pessoal'!$E$113:$E$122)*(C$1&lt;='Gastos com Pessoal'!$F$113:$F$122)*(IF('Gastos com Pessoal'!$L$113:$L$122&lt;=C$1,1,0))*INDIRECT(CONCATENATE("'Gastos com Pessoal'!",$BC45)))+SUM((C$1&gt;='Gastos com Pessoal'!$E$7:$E$106)*(C$1&lt;='Gastos com Pessoal'!$F$7:$F$106)*(IF('Gastos com Pessoal'!$Q$7:$Q$106&lt;=C$1,1,0))*INDIRECT(CONCATENATE("'Gastos com Pessoal'!",$BD45)))+SUM((C$1&gt;='Gastos com Pessoal'!$E$113:$E$122)*(C$1&lt;='Gastos com Pessoal'!$F$113:$F$122)*(IF('Gastos com Pessoal'!$Q$113:$Q$122&lt;=C$1,1,0))*INDIRECT(CONCATENATE("'Gastos com Pessoal'!",$BE45)))</f>
        <v>71750</v>
      </c>
      <c r="D45" s="152">
        <f t="array" aca="1" ref="D45" ca="1">SUM((D$1&gt;='Gastos com Pessoal'!$E$7:$E$106)*(D$1&lt;='Gastos com Pessoal'!$F$7:$F$106)*INDIRECT(CONCATENATE("'Encargos e Benefícios'!",$AX45)))+SUM((D$1&gt;='Gastos com Pessoal'!$E$113:$E$122)*(D$1&lt;='Gastos com Pessoal'!$F$113:$F$122)*INDIRECT(CONCATENATE("'Encargos e Benefícios'!",$AY45)))+SUM((D$1&gt;='Gastos com Pessoal'!$E$7:$E$106)*(D$1&lt;='Gastos com Pessoal'!$F$7:$F$106)*(IF('Gastos com Pessoal'!$G$7:$G$106&lt;=D$1,1,0))*INDIRECT(CONCATENATE("'Gastos com Pessoal'!",$AZ45)))+SUM((D$1&gt;='Gastos com Pessoal'!$E$113:$E$122)*(D$1&lt;='Gastos com Pessoal'!$F$113:$F$122)*(IF('Gastos com Pessoal'!$G$113:$G$122&lt;=D$1,1,0))*INDIRECT(CONCATENATE("'Gastos com Pessoal'!",$BA45)))+SUM((D$1&gt;='Gastos com Pessoal'!$E$7:$E$106)*(D$1&lt;='Gastos com Pessoal'!$F$7:$F$106)*(IF('Gastos com Pessoal'!$L$7:$L$106&lt;=D$1,1,0))*INDIRECT(CONCATENATE("'Gastos com Pessoal'!",$BB45)))+SUM((D$1&gt;='Gastos com Pessoal'!$E$113:$E$122)*(D$1&lt;='Gastos com Pessoal'!$F$113:$F$122)*(IF('Gastos com Pessoal'!$L$113:$L$122&lt;=D$1,1,0))*INDIRECT(CONCATENATE("'Gastos com Pessoal'!",$BC45)))+SUM((D$1&gt;='Gastos com Pessoal'!$E$7:$E$106)*(D$1&lt;='Gastos com Pessoal'!$F$7:$F$106)*(IF('Gastos com Pessoal'!$Q$7:$Q$106&lt;=D$1,1,0))*INDIRECT(CONCATENATE("'Gastos com Pessoal'!",$BD45)))+SUM((D$1&gt;='Gastos com Pessoal'!$E$113:$E$122)*(D$1&lt;='Gastos com Pessoal'!$F$113:$F$122)*(IF('Gastos com Pessoal'!$Q$113:$Q$122&lt;=D$1,1,0))*INDIRECT(CONCATENATE("'Gastos com Pessoal'!",$BE45)))</f>
        <v>71750</v>
      </c>
      <c r="E45" s="152">
        <f t="array" aca="1" ref="E45" ca="1">SUM((E$1&gt;='Gastos com Pessoal'!$E$7:$E$106)*(E$1&lt;='Gastos com Pessoal'!$F$7:$F$106)*INDIRECT(CONCATENATE("'Encargos e Benefícios'!",$AX45)))+SUM((E$1&gt;='Gastos com Pessoal'!$E$113:$E$122)*(E$1&lt;='Gastos com Pessoal'!$F$113:$F$122)*INDIRECT(CONCATENATE("'Encargos e Benefícios'!",$AY45)))+SUM((E$1&gt;='Gastos com Pessoal'!$E$7:$E$106)*(E$1&lt;='Gastos com Pessoal'!$F$7:$F$106)*(IF('Gastos com Pessoal'!$G$7:$G$106&lt;=E$1,1,0))*INDIRECT(CONCATENATE("'Gastos com Pessoal'!",$AZ45)))+SUM((E$1&gt;='Gastos com Pessoal'!$E$113:$E$122)*(E$1&lt;='Gastos com Pessoal'!$F$113:$F$122)*(IF('Gastos com Pessoal'!$G$113:$G$122&lt;=E$1,1,0))*INDIRECT(CONCATENATE("'Gastos com Pessoal'!",$BA45)))+SUM((E$1&gt;='Gastos com Pessoal'!$E$7:$E$106)*(E$1&lt;='Gastos com Pessoal'!$F$7:$F$106)*(IF('Gastos com Pessoal'!$L$7:$L$106&lt;=E$1,1,0))*INDIRECT(CONCATENATE("'Gastos com Pessoal'!",$BB45)))+SUM((E$1&gt;='Gastos com Pessoal'!$E$113:$E$122)*(E$1&lt;='Gastos com Pessoal'!$F$113:$F$122)*(IF('Gastos com Pessoal'!$L$113:$L$122&lt;=E$1,1,0))*INDIRECT(CONCATENATE("'Gastos com Pessoal'!",$BC45)))+SUM((E$1&gt;='Gastos com Pessoal'!$E$7:$E$106)*(E$1&lt;='Gastos com Pessoal'!$F$7:$F$106)*(IF('Gastos com Pessoal'!$Q$7:$Q$106&lt;=E$1,1,0))*INDIRECT(CONCATENATE("'Gastos com Pessoal'!",$BD45)))+SUM((E$1&gt;='Gastos com Pessoal'!$E$113:$E$122)*(E$1&lt;='Gastos com Pessoal'!$F$113:$F$122)*(IF('Gastos com Pessoal'!$Q$113:$Q$122&lt;=E$1,1,0))*INDIRECT(CONCATENATE("'Gastos com Pessoal'!",$BE45)))</f>
        <v>71750</v>
      </c>
      <c r="F45" s="152">
        <f t="array" aca="1" ref="F45" ca="1">SUM((F$1&gt;='Gastos com Pessoal'!$E$7:$E$106)*(F$1&lt;='Gastos com Pessoal'!$F$7:$F$106)*INDIRECT(CONCATENATE("'Encargos e Benefícios'!",$AX45)))+SUM((F$1&gt;='Gastos com Pessoal'!$E$113:$E$122)*(F$1&lt;='Gastos com Pessoal'!$F$113:$F$122)*INDIRECT(CONCATENATE("'Encargos e Benefícios'!",$AY45)))+SUM((F$1&gt;='Gastos com Pessoal'!$E$7:$E$106)*(F$1&lt;='Gastos com Pessoal'!$F$7:$F$106)*(IF('Gastos com Pessoal'!$G$7:$G$106&lt;=F$1,1,0))*INDIRECT(CONCATENATE("'Gastos com Pessoal'!",$AZ45)))+SUM((F$1&gt;='Gastos com Pessoal'!$E$113:$E$122)*(F$1&lt;='Gastos com Pessoal'!$F$113:$F$122)*(IF('Gastos com Pessoal'!$G$113:$G$122&lt;=F$1,1,0))*INDIRECT(CONCATENATE("'Gastos com Pessoal'!",$BA45)))+SUM((F$1&gt;='Gastos com Pessoal'!$E$7:$E$106)*(F$1&lt;='Gastos com Pessoal'!$F$7:$F$106)*(IF('Gastos com Pessoal'!$L$7:$L$106&lt;=F$1,1,0))*INDIRECT(CONCATENATE("'Gastos com Pessoal'!",$BB45)))+SUM((F$1&gt;='Gastos com Pessoal'!$E$113:$E$122)*(F$1&lt;='Gastos com Pessoal'!$F$113:$F$122)*(IF('Gastos com Pessoal'!$L$113:$L$122&lt;=F$1,1,0))*INDIRECT(CONCATENATE("'Gastos com Pessoal'!",$BC45)))+SUM((F$1&gt;='Gastos com Pessoal'!$E$7:$E$106)*(F$1&lt;='Gastos com Pessoal'!$F$7:$F$106)*(IF('Gastos com Pessoal'!$Q$7:$Q$106&lt;=F$1,1,0))*INDIRECT(CONCATENATE("'Gastos com Pessoal'!",$BD45)))+SUM((F$1&gt;='Gastos com Pessoal'!$E$113:$E$122)*(F$1&lt;='Gastos com Pessoal'!$F$113:$F$122)*(IF('Gastos com Pessoal'!$Q$113:$Q$122&lt;=F$1,1,0))*INDIRECT(CONCATENATE("'Gastos com Pessoal'!",$BE45)))</f>
        <v>71750</v>
      </c>
      <c r="G45" s="152">
        <f t="array" aca="1" ref="G45" ca="1">SUM((G$1&gt;='Gastos com Pessoal'!$E$7:$E$106)*(G$1&lt;='Gastos com Pessoal'!$F$7:$F$106)*INDIRECT(CONCATENATE("'Encargos e Benefícios'!",$AX45)))+SUM((G$1&gt;='Gastos com Pessoal'!$E$113:$E$122)*(G$1&lt;='Gastos com Pessoal'!$F$113:$F$122)*INDIRECT(CONCATENATE("'Encargos e Benefícios'!",$AY45)))+SUM((G$1&gt;='Gastos com Pessoal'!$E$7:$E$106)*(G$1&lt;='Gastos com Pessoal'!$F$7:$F$106)*(IF('Gastos com Pessoal'!$G$7:$G$106&lt;=G$1,1,0))*INDIRECT(CONCATENATE("'Gastos com Pessoal'!",$AZ45)))+SUM((G$1&gt;='Gastos com Pessoal'!$E$113:$E$122)*(G$1&lt;='Gastos com Pessoal'!$F$113:$F$122)*(IF('Gastos com Pessoal'!$G$113:$G$122&lt;=G$1,1,0))*INDIRECT(CONCATENATE("'Gastos com Pessoal'!",$BA45)))+SUM((G$1&gt;='Gastos com Pessoal'!$E$7:$E$106)*(G$1&lt;='Gastos com Pessoal'!$F$7:$F$106)*(IF('Gastos com Pessoal'!$L$7:$L$106&lt;=G$1,1,0))*INDIRECT(CONCATENATE("'Gastos com Pessoal'!",$BB45)))+SUM((G$1&gt;='Gastos com Pessoal'!$E$113:$E$122)*(G$1&lt;='Gastos com Pessoal'!$F$113:$F$122)*(IF('Gastos com Pessoal'!$L$113:$L$122&lt;=G$1,1,0))*INDIRECT(CONCATENATE("'Gastos com Pessoal'!",$BC45)))+SUM((G$1&gt;='Gastos com Pessoal'!$E$7:$E$106)*(G$1&lt;='Gastos com Pessoal'!$F$7:$F$106)*(IF('Gastos com Pessoal'!$Q$7:$Q$106&lt;=G$1,1,0))*INDIRECT(CONCATENATE("'Gastos com Pessoal'!",$BD45)))+SUM((G$1&gt;='Gastos com Pessoal'!$E$113:$E$122)*(G$1&lt;='Gastos com Pessoal'!$F$113:$F$122)*(IF('Gastos com Pessoal'!$Q$113:$Q$122&lt;=G$1,1,0))*INDIRECT(CONCATENATE("'Gastos com Pessoal'!",$BE45)))</f>
        <v>71750</v>
      </c>
      <c r="H45" s="152">
        <f t="array" aca="1" ref="H45" ca="1">SUM((H$1&gt;='Gastos com Pessoal'!$E$7:$E$106)*(H$1&lt;='Gastos com Pessoal'!$F$7:$F$106)*INDIRECT(CONCATENATE("'Encargos e Benefícios'!",$AX45)))+SUM((H$1&gt;='Gastos com Pessoal'!$E$113:$E$122)*(H$1&lt;='Gastos com Pessoal'!$F$113:$F$122)*INDIRECT(CONCATENATE("'Encargos e Benefícios'!",$AY45)))+SUM((H$1&gt;='Gastos com Pessoal'!$E$7:$E$106)*(H$1&lt;='Gastos com Pessoal'!$F$7:$F$106)*(IF('Gastos com Pessoal'!$G$7:$G$106&lt;=H$1,1,0))*INDIRECT(CONCATENATE("'Gastos com Pessoal'!",$AZ45)))+SUM((H$1&gt;='Gastos com Pessoal'!$E$113:$E$122)*(H$1&lt;='Gastos com Pessoal'!$F$113:$F$122)*(IF('Gastos com Pessoal'!$G$113:$G$122&lt;=H$1,1,0))*INDIRECT(CONCATENATE("'Gastos com Pessoal'!",$BA45)))+SUM((H$1&gt;='Gastos com Pessoal'!$E$7:$E$106)*(H$1&lt;='Gastos com Pessoal'!$F$7:$F$106)*(IF('Gastos com Pessoal'!$L$7:$L$106&lt;=H$1,1,0))*INDIRECT(CONCATENATE("'Gastos com Pessoal'!",$BB45)))+SUM((H$1&gt;='Gastos com Pessoal'!$E$113:$E$122)*(H$1&lt;='Gastos com Pessoal'!$F$113:$F$122)*(IF('Gastos com Pessoal'!$L$113:$L$122&lt;=H$1,1,0))*INDIRECT(CONCATENATE("'Gastos com Pessoal'!",$BC45)))+SUM((H$1&gt;='Gastos com Pessoal'!$E$7:$E$106)*(H$1&lt;='Gastos com Pessoal'!$F$7:$F$106)*(IF('Gastos com Pessoal'!$Q$7:$Q$106&lt;=H$1,1,0))*INDIRECT(CONCATENATE("'Gastos com Pessoal'!",$BD45)))+SUM((H$1&gt;='Gastos com Pessoal'!$E$113:$E$122)*(H$1&lt;='Gastos com Pessoal'!$F$113:$F$122)*(IF('Gastos com Pessoal'!$Q$113:$Q$122&lt;=H$1,1,0))*INDIRECT(CONCATENATE("'Gastos com Pessoal'!",$BE45)))</f>
        <v>71750</v>
      </c>
      <c r="I45" s="152">
        <f t="array" aca="1" ref="I45" ca="1">SUM((I$1&gt;='Gastos com Pessoal'!$E$7:$E$106)*(I$1&lt;='Gastos com Pessoal'!$F$7:$F$106)*INDIRECT(CONCATENATE("'Encargos e Benefícios'!",$AX45)))+SUM((I$1&gt;='Gastos com Pessoal'!$E$113:$E$122)*(I$1&lt;='Gastos com Pessoal'!$F$113:$F$122)*INDIRECT(CONCATENATE("'Encargos e Benefícios'!",$AY45)))+SUM((I$1&gt;='Gastos com Pessoal'!$E$7:$E$106)*(I$1&lt;='Gastos com Pessoal'!$F$7:$F$106)*(IF('Gastos com Pessoal'!$G$7:$G$106&lt;=I$1,1,0))*INDIRECT(CONCATENATE("'Gastos com Pessoal'!",$AZ45)))+SUM((I$1&gt;='Gastos com Pessoal'!$E$113:$E$122)*(I$1&lt;='Gastos com Pessoal'!$F$113:$F$122)*(IF('Gastos com Pessoal'!$G$113:$G$122&lt;=I$1,1,0))*INDIRECT(CONCATENATE("'Gastos com Pessoal'!",$BA45)))+SUM((I$1&gt;='Gastos com Pessoal'!$E$7:$E$106)*(I$1&lt;='Gastos com Pessoal'!$F$7:$F$106)*(IF('Gastos com Pessoal'!$L$7:$L$106&lt;=I$1,1,0))*INDIRECT(CONCATENATE("'Gastos com Pessoal'!",$BB45)))+SUM((I$1&gt;='Gastos com Pessoal'!$E$113:$E$122)*(I$1&lt;='Gastos com Pessoal'!$F$113:$F$122)*(IF('Gastos com Pessoal'!$L$113:$L$122&lt;=I$1,1,0))*INDIRECT(CONCATENATE("'Gastos com Pessoal'!",$BC45)))+SUM((I$1&gt;='Gastos com Pessoal'!$E$7:$E$106)*(I$1&lt;='Gastos com Pessoal'!$F$7:$F$106)*(IF('Gastos com Pessoal'!$Q$7:$Q$106&lt;=I$1,1,0))*INDIRECT(CONCATENATE("'Gastos com Pessoal'!",$BD45)))+SUM((I$1&gt;='Gastos com Pessoal'!$E$113:$E$122)*(I$1&lt;='Gastos com Pessoal'!$F$113:$F$122)*(IF('Gastos com Pessoal'!$Q$113:$Q$122&lt;=I$1,1,0))*INDIRECT(CONCATENATE("'Gastos com Pessoal'!",$BE45)))</f>
        <v>71750</v>
      </c>
      <c r="J45" s="152">
        <f t="array" aca="1" ref="J45" ca="1">SUM((J$1&gt;='Gastos com Pessoal'!$E$7:$E$106)*(J$1&lt;='Gastos com Pessoal'!$F$7:$F$106)*INDIRECT(CONCATENATE("'Encargos e Benefícios'!",$AX45)))+SUM((J$1&gt;='Gastos com Pessoal'!$E$113:$E$122)*(J$1&lt;='Gastos com Pessoal'!$F$113:$F$122)*INDIRECT(CONCATENATE("'Encargos e Benefícios'!",$AY45)))+SUM((J$1&gt;='Gastos com Pessoal'!$E$7:$E$106)*(J$1&lt;='Gastos com Pessoal'!$F$7:$F$106)*(IF('Gastos com Pessoal'!$G$7:$G$106&lt;=J$1,1,0))*INDIRECT(CONCATENATE("'Gastos com Pessoal'!",$AZ45)))+SUM((J$1&gt;='Gastos com Pessoal'!$E$113:$E$122)*(J$1&lt;='Gastos com Pessoal'!$F$113:$F$122)*(IF('Gastos com Pessoal'!$G$113:$G$122&lt;=J$1,1,0))*INDIRECT(CONCATENATE("'Gastos com Pessoal'!",$BA45)))+SUM((J$1&gt;='Gastos com Pessoal'!$E$7:$E$106)*(J$1&lt;='Gastos com Pessoal'!$F$7:$F$106)*(IF('Gastos com Pessoal'!$L$7:$L$106&lt;=J$1,1,0))*INDIRECT(CONCATENATE("'Gastos com Pessoal'!",$BB45)))+SUM((J$1&gt;='Gastos com Pessoal'!$E$113:$E$122)*(J$1&lt;='Gastos com Pessoal'!$F$113:$F$122)*(IF('Gastos com Pessoal'!$L$113:$L$122&lt;=J$1,1,0))*INDIRECT(CONCATENATE("'Gastos com Pessoal'!",$BC45)))+SUM((J$1&gt;='Gastos com Pessoal'!$E$7:$E$106)*(J$1&lt;='Gastos com Pessoal'!$F$7:$F$106)*(IF('Gastos com Pessoal'!$Q$7:$Q$106&lt;=J$1,1,0))*INDIRECT(CONCATENATE("'Gastos com Pessoal'!",$BD45)))+SUM((J$1&gt;='Gastos com Pessoal'!$E$113:$E$122)*(J$1&lt;='Gastos com Pessoal'!$F$113:$F$122)*(IF('Gastos com Pessoal'!$Q$113:$Q$122&lt;=J$1,1,0))*INDIRECT(CONCATENATE("'Gastos com Pessoal'!",$BE45)))</f>
        <v>0</v>
      </c>
      <c r="K45" s="152">
        <f t="array" aca="1" ref="K45" ca="1">SUM((K$1&gt;='Gastos com Pessoal'!$E$7:$E$106)*(K$1&lt;='Gastos com Pessoal'!$F$7:$F$106)*INDIRECT(CONCATENATE("'Encargos e Benefícios'!",$AX45)))+SUM((K$1&gt;='Gastos com Pessoal'!$E$113:$E$122)*(K$1&lt;='Gastos com Pessoal'!$F$113:$F$122)*INDIRECT(CONCATENATE("'Encargos e Benefícios'!",$AY45)))+SUM((K$1&gt;='Gastos com Pessoal'!$E$7:$E$106)*(K$1&lt;='Gastos com Pessoal'!$F$7:$F$106)*(IF('Gastos com Pessoal'!$G$7:$G$106&lt;=K$1,1,0))*INDIRECT(CONCATENATE("'Gastos com Pessoal'!",$AZ45)))+SUM((K$1&gt;='Gastos com Pessoal'!$E$113:$E$122)*(K$1&lt;='Gastos com Pessoal'!$F$113:$F$122)*(IF('Gastos com Pessoal'!$G$113:$G$122&lt;=K$1,1,0))*INDIRECT(CONCATENATE("'Gastos com Pessoal'!",$BA45)))+SUM((K$1&gt;='Gastos com Pessoal'!$E$7:$E$106)*(K$1&lt;='Gastos com Pessoal'!$F$7:$F$106)*(IF('Gastos com Pessoal'!$L$7:$L$106&lt;=K$1,1,0))*INDIRECT(CONCATENATE("'Gastos com Pessoal'!",$BB45)))+SUM((K$1&gt;='Gastos com Pessoal'!$E$113:$E$122)*(K$1&lt;='Gastos com Pessoal'!$F$113:$F$122)*(IF('Gastos com Pessoal'!$L$113:$L$122&lt;=K$1,1,0))*INDIRECT(CONCATENATE("'Gastos com Pessoal'!",$BC45)))+SUM((K$1&gt;='Gastos com Pessoal'!$E$7:$E$106)*(K$1&lt;='Gastos com Pessoal'!$F$7:$F$106)*(IF('Gastos com Pessoal'!$Q$7:$Q$106&lt;=K$1,1,0))*INDIRECT(CONCATENATE("'Gastos com Pessoal'!",$BD45)))+SUM((K$1&gt;='Gastos com Pessoal'!$E$113:$E$122)*(K$1&lt;='Gastos com Pessoal'!$F$113:$F$122)*(IF('Gastos com Pessoal'!$Q$113:$Q$122&lt;=K$1,1,0))*INDIRECT(CONCATENATE("'Gastos com Pessoal'!",$BE45)))</f>
        <v>0</v>
      </c>
      <c r="L45" s="152">
        <f t="array" aca="1" ref="L45" ca="1">SUM((L$1&gt;='Gastos com Pessoal'!$E$7:$E$106)*(L$1&lt;='Gastos com Pessoal'!$F$7:$F$106)*INDIRECT(CONCATENATE("'Encargos e Benefícios'!",$AX45)))+SUM((L$1&gt;='Gastos com Pessoal'!$E$113:$E$122)*(L$1&lt;='Gastos com Pessoal'!$F$113:$F$122)*INDIRECT(CONCATENATE("'Encargos e Benefícios'!",$AY45)))+SUM((L$1&gt;='Gastos com Pessoal'!$E$7:$E$106)*(L$1&lt;='Gastos com Pessoal'!$F$7:$F$106)*(IF('Gastos com Pessoal'!$G$7:$G$106&lt;=L$1,1,0))*INDIRECT(CONCATENATE("'Gastos com Pessoal'!",$AZ45)))+SUM((L$1&gt;='Gastos com Pessoal'!$E$113:$E$122)*(L$1&lt;='Gastos com Pessoal'!$F$113:$F$122)*(IF('Gastos com Pessoal'!$G$113:$G$122&lt;=L$1,1,0))*INDIRECT(CONCATENATE("'Gastos com Pessoal'!",$BA45)))+SUM((L$1&gt;='Gastos com Pessoal'!$E$7:$E$106)*(L$1&lt;='Gastos com Pessoal'!$F$7:$F$106)*(IF('Gastos com Pessoal'!$L$7:$L$106&lt;=L$1,1,0))*INDIRECT(CONCATENATE("'Gastos com Pessoal'!",$BB45)))+SUM((L$1&gt;='Gastos com Pessoal'!$E$113:$E$122)*(L$1&lt;='Gastos com Pessoal'!$F$113:$F$122)*(IF('Gastos com Pessoal'!$L$113:$L$122&lt;=L$1,1,0))*INDIRECT(CONCATENATE("'Gastos com Pessoal'!",$BC45)))+SUM((L$1&gt;='Gastos com Pessoal'!$E$7:$E$106)*(L$1&lt;='Gastos com Pessoal'!$F$7:$F$106)*(IF('Gastos com Pessoal'!$Q$7:$Q$106&lt;=L$1,1,0))*INDIRECT(CONCATENATE("'Gastos com Pessoal'!",$BD45)))+SUM((L$1&gt;='Gastos com Pessoal'!$E$113:$E$122)*(L$1&lt;='Gastos com Pessoal'!$F$113:$F$122)*(IF('Gastos com Pessoal'!$Q$113:$Q$122&lt;=L$1,1,0))*INDIRECT(CONCATENATE("'Gastos com Pessoal'!",$BE45)))</f>
        <v>0</v>
      </c>
      <c r="M45" s="152">
        <f t="array" aca="1" ref="M45" ca="1">SUM((M$1&gt;='Gastos com Pessoal'!$E$7:$E$106)*(M$1&lt;='Gastos com Pessoal'!$F$7:$F$106)*INDIRECT(CONCATENATE("'Encargos e Benefícios'!",$AX45)))+SUM((M$1&gt;='Gastos com Pessoal'!$E$113:$E$122)*(M$1&lt;='Gastos com Pessoal'!$F$113:$F$122)*INDIRECT(CONCATENATE("'Encargos e Benefícios'!",$AY45)))+SUM((M$1&gt;='Gastos com Pessoal'!$E$7:$E$106)*(M$1&lt;='Gastos com Pessoal'!$F$7:$F$106)*(IF('Gastos com Pessoal'!$G$7:$G$106&lt;=M$1,1,0))*INDIRECT(CONCATENATE("'Gastos com Pessoal'!",$AZ45)))+SUM((M$1&gt;='Gastos com Pessoal'!$E$113:$E$122)*(M$1&lt;='Gastos com Pessoal'!$F$113:$F$122)*(IF('Gastos com Pessoal'!$G$113:$G$122&lt;=M$1,1,0))*INDIRECT(CONCATENATE("'Gastos com Pessoal'!",$BA45)))+SUM((M$1&gt;='Gastos com Pessoal'!$E$7:$E$106)*(M$1&lt;='Gastos com Pessoal'!$F$7:$F$106)*(IF('Gastos com Pessoal'!$L$7:$L$106&lt;=M$1,1,0))*INDIRECT(CONCATENATE("'Gastos com Pessoal'!",$BB45)))+SUM((M$1&gt;='Gastos com Pessoal'!$E$113:$E$122)*(M$1&lt;='Gastos com Pessoal'!$F$113:$F$122)*(IF('Gastos com Pessoal'!$L$113:$L$122&lt;=M$1,1,0))*INDIRECT(CONCATENATE("'Gastos com Pessoal'!",$BC45)))+SUM((M$1&gt;='Gastos com Pessoal'!$E$7:$E$106)*(M$1&lt;='Gastos com Pessoal'!$F$7:$F$106)*(IF('Gastos com Pessoal'!$Q$7:$Q$106&lt;=M$1,1,0))*INDIRECT(CONCATENATE("'Gastos com Pessoal'!",$BD45)))+SUM((M$1&gt;='Gastos com Pessoal'!$E$113:$E$122)*(M$1&lt;='Gastos com Pessoal'!$F$113:$F$122)*(IF('Gastos com Pessoal'!$Q$113:$Q$122&lt;=M$1,1,0))*INDIRECT(CONCATENATE("'Gastos com Pessoal'!",$BE45)))</f>
        <v>0</v>
      </c>
      <c r="N45" s="152">
        <f t="array" aca="1" ref="N45" ca="1">SUM((N$1&gt;='Gastos com Pessoal'!$E$7:$E$106)*(N$1&lt;='Gastos com Pessoal'!$F$7:$F$106)*INDIRECT(CONCATENATE("'Encargos e Benefícios'!",$AX45)))+SUM((N$1&gt;='Gastos com Pessoal'!$E$113:$E$122)*(N$1&lt;='Gastos com Pessoal'!$F$113:$F$122)*INDIRECT(CONCATENATE("'Encargos e Benefícios'!",$AY45)))+SUM((N$1&gt;='Gastos com Pessoal'!$E$7:$E$106)*(N$1&lt;='Gastos com Pessoal'!$F$7:$F$106)*(IF('Gastos com Pessoal'!$G$7:$G$106&lt;=N$1,1,0))*INDIRECT(CONCATENATE("'Gastos com Pessoal'!",$AZ45)))+SUM((N$1&gt;='Gastos com Pessoal'!$E$113:$E$122)*(N$1&lt;='Gastos com Pessoal'!$F$113:$F$122)*(IF('Gastos com Pessoal'!$G$113:$G$122&lt;=N$1,1,0))*INDIRECT(CONCATENATE("'Gastos com Pessoal'!",$BA45)))+SUM((N$1&gt;='Gastos com Pessoal'!$E$7:$E$106)*(N$1&lt;='Gastos com Pessoal'!$F$7:$F$106)*(IF('Gastos com Pessoal'!$L$7:$L$106&lt;=N$1,1,0))*INDIRECT(CONCATENATE("'Gastos com Pessoal'!",$BB45)))+SUM((N$1&gt;='Gastos com Pessoal'!$E$113:$E$122)*(N$1&lt;='Gastos com Pessoal'!$F$113:$F$122)*(IF('Gastos com Pessoal'!$L$113:$L$122&lt;=N$1,1,0))*INDIRECT(CONCATENATE("'Gastos com Pessoal'!",$BC45)))+SUM((N$1&gt;='Gastos com Pessoal'!$E$7:$E$106)*(N$1&lt;='Gastos com Pessoal'!$F$7:$F$106)*(IF('Gastos com Pessoal'!$Q$7:$Q$106&lt;=N$1,1,0))*INDIRECT(CONCATENATE("'Gastos com Pessoal'!",$BD45)))+SUM((N$1&gt;='Gastos com Pessoal'!$E$113:$E$122)*(N$1&lt;='Gastos com Pessoal'!$F$113:$F$122)*(IF('Gastos com Pessoal'!$Q$113:$Q$122&lt;=N$1,1,0))*INDIRECT(CONCATENATE("'Gastos com Pessoal'!",$BE45)))</f>
        <v>0</v>
      </c>
      <c r="O45" s="152">
        <f t="array" aca="1" ref="O45" ca="1">SUM((O$1&gt;='Gastos com Pessoal'!$E$7:$E$106)*(O$1&lt;='Gastos com Pessoal'!$F$7:$F$106)*INDIRECT(CONCATENATE("'Encargos e Benefícios'!",$AX45)))+SUM((O$1&gt;='Gastos com Pessoal'!$E$113:$E$122)*(O$1&lt;='Gastos com Pessoal'!$F$113:$F$122)*INDIRECT(CONCATENATE("'Encargos e Benefícios'!",$AY45)))+SUM((O$1&gt;='Gastos com Pessoal'!$E$7:$E$106)*(O$1&lt;='Gastos com Pessoal'!$F$7:$F$106)*(IF('Gastos com Pessoal'!$G$7:$G$106&lt;=O$1,1,0))*INDIRECT(CONCATENATE("'Gastos com Pessoal'!",$AZ45)))+SUM((O$1&gt;='Gastos com Pessoal'!$E$113:$E$122)*(O$1&lt;='Gastos com Pessoal'!$F$113:$F$122)*(IF('Gastos com Pessoal'!$G$113:$G$122&lt;=O$1,1,0))*INDIRECT(CONCATENATE("'Gastos com Pessoal'!",$BA45)))+SUM((O$1&gt;='Gastos com Pessoal'!$E$7:$E$106)*(O$1&lt;='Gastos com Pessoal'!$F$7:$F$106)*(IF('Gastos com Pessoal'!$L$7:$L$106&lt;=O$1,1,0))*INDIRECT(CONCATENATE("'Gastos com Pessoal'!",$BB45)))+SUM((O$1&gt;='Gastos com Pessoal'!$E$113:$E$122)*(O$1&lt;='Gastos com Pessoal'!$F$113:$F$122)*(IF('Gastos com Pessoal'!$L$113:$L$122&lt;=O$1,1,0))*INDIRECT(CONCATENATE("'Gastos com Pessoal'!",$BC45)))+SUM((O$1&gt;='Gastos com Pessoal'!$E$7:$E$106)*(O$1&lt;='Gastos com Pessoal'!$F$7:$F$106)*(IF('Gastos com Pessoal'!$Q$7:$Q$106&lt;=O$1,1,0))*INDIRECT(CONCATENATE("'Gastos com Pessoal'!",$BD45)))+SUM((O$1&gt;='Gastos com Pessoal'!$E$113:$E$122)*(O$1&lt;='Gastos com Pessoal'!$F$113:$F$122)*(IF('Gastos com Pessoal'!$Q$113:$Q$122&lt;=O$1,1,0))*INDIRECT(CONCATENATE("'Gastos com Pessoal'!",$BE45)))</f>
        <v>0</v>
      </c>
      <c r="P45" s="152">
        <f t="array" aca="1" ref="P45" ca="1">SUM((P$1&gt;='Gastos com Pessoal'!$E$7:$E$106)*(P$1&lt;='Gastos com Pessoal'!$F$7:$F$106)*INDIRECT(CONCATENATE("'Encargos e Benefícios'!",$AX45)))+SUM((P$1&gt;='Gastos com Pessoal'!$E$113:$E$122)*(P$1&lt;='Gastos com Pessoal'!$F$113:$F$122)*INDIRECT(CONCATENATE("'Encargos e Benefícios'!",$AY45)))+SUM((P$1&gt;='Gastos com Pessoal'!$E$7:$E$106)*(P$1&lt;='Gastos com Pessoal'!$F$7:$F$106)*(IF('Gastos com Pessoal'!$G$7:$G$106&lt;=P$1,1,0))*INDIRECT(CONCATENATE("'Gastos com Pessoal'!",$AZ45)))+SUM((P$1&gt;='Gastos com Pessoal'!$E$113:$E$122)*(P$1&lt;='Gastos com Pessoal'!$F$113:$F$122)*(IF('Gastos com Pessoal'!$G$113:$G$122&lt;=P$1,1,0))*INDIRECT(CONCATENATE("'Gastos com Pessoal'!",$BA45)))+SUM((P$1&gt;='Gastos com Pessoal'!$E$7:$E$106)*(P$1&lt;='Gastos com Pessoal'!$F$7:$F$106)*(IF('Gastos com Pessoal'!$L$7:$L$106&lt;=P$1,1,0))*INDIRECT(CONCATENATE("'Gastos com Pessoal'!",$BB45)))+SUM((P$1&gt;='Gastos com Pessoal'!$E$113:$E$122)*(P$1&lt;='Gastos com Pessoal'!$F$113:$F$122)*(IF('Gastos com Pessoal'!$L$113:$L$122&lt;=P$1,1,0))*INDIRECT(CONCATENATE("'Gastos com Pessoal'!",$BC45)))+SUM((P$1&gt;='Gastos com Pessoal'!$E$7:$E$106)*(P$1&lt;='Gastos com Pessoal'!$F$7:$F$106)*(IF('Gastos com Pessoal'!$Q$7:$Q$106&lt;=P$1,1,0))*INDIRECT(CONCATENATE("'Gastos com Pessoal'!",$BD45)))+SUM((P$1&gt;='Gastos com Pessoal'!$E$113:$E$122)*(P$1&lt;='Gastos com Pessoal'!$F$113:$F$122)*(IF('Gastos com Pessoal'!$Q$113:$Q$122&lt;=P$1,1,0))*INDIRECT(CONCATENATE("'Gastos com Pessoal'!",$BE45)))</f>
        <v>0</v>
      </c>
      <c r="Q45" s="152">
        <f t="array" aca="1" ref="Q45" ca="1">SUM((Q$1&gt;='Gastos com Pessoal'!$E$7:$E$106)*(Q$1&lt;='Gastos com Pessoal'!$F$7:$F$106)*INDIRECT(CONCATENATE("'Encargos e Benefícios'!",$AX45)))+SUM((Q$1&gt;='Gastos com Pessoal'!$E$113:$E$122)*(Q$1&lt;='Gastos com Pessoal'!$F$113:$F$122)*INDIRECT(CONCATENATE("'Encargos e Benefícios'!",$AY45)))+SUM((Q$1&gt;='Gastos com Pessoal'!$E$7:$E$106)*(Q$1&lt;='Gastos com Pessoal'!$F$7:$F$106)*(IF('Gastos com Pessoal'!$G$7:$G$106&lt;=Q$1,1,0))*INDIRECT(CONCATENATE("'Gastos com Pessoal'!",$AZ45)))+SUM((Q$1&gt;='Gastos com Pessoal'!$E$113:$E$122)*(Q$1&lt;='Gastos com Pessoal'!$F$113:$F$122)*(IF('Gastos com Pessoal'!$G$113:$G$122&lt;=Q$1,1,0))*INDIRECT(CONCATENATE("'Gastos com Pessoal'!",$BA45)))+SUM((Q$1&gt;='Gastos com Pessoal'!$E$7:$E$106)*(Q$1&lt;='Gastos com Pessoal'!$F$7:$F$106)*(IF('Gastos com Pessoal'!$L$7:$L$106&lt;=Q$1,1,0))*INDIRECT(CONCATENATE("'Gastos com Pessoal'!",$BB45)))+SUM((Q$1&gt;='Gastos com Pessoal'!$E$113:$E$122)*(Q$1&lt;='Gastos com Pessoal'!$F$113:$F$122)*(IF('Gastos com Pessoal'!$L$113:$L$122&lt;=Q$1,1,0))*INDIRECT(CONCATENATE("'Gastos com Pessoal'!",$BC45)))+SUM((Q$1&gt;='Gastos com Pessoal'!$E$7:$E$106)*(Q$1&lt;='Gastos com Pessoal'!$F$7:$F$106)*(IF('Gastos com Pessoal'!$Q$7:$Q$106&lt;=Q$1,1,0))*INDIRECT(CONCATENATE("'Gastos com Pessoal'!",$BD45)))+SUM((Q$1&gt;='Gastos com Pessoal'!$E$113:$E$122)*(Q$1&lt;='Gastos com Pessoal'!$F$113:$F$122)*(IF('Gastos com Pessoal'!$Q$113:$Q$122&lt;=Q$1,1,0))*INDIRECT(CONCATENATE("'Gastos com Pessoal'!",$BE45)))</f>
        <v>0</v>
      </c>
      <c r="R45" s="152">
        <f t="array" aca="1" ref="R45" ca="1">SUM((R$1&gt;='Gastos com Pessoal'!$E$7:$E$106)*(R$1&lt;='Gastos com Pessoal'!$F$7:$F$106)*INDIRECT(CONCATENATE("'Encargos e Benefícios'!",$AX45)))+SUM((R$1&gt;='Gastos com Pessoal'!$E$113:$E$122)*(R$1&lt;='Gastos com Pessoal'!$F$113:$F$122)*INDIRECT(CONCATENATE("'Encargos e Benefícios'!",$AY45)))+SUM((R$1&gt;='Gastos com Pessoal'!$E$7:$E$106)*(R$1&lt;='Gastos com Pessoal'!$F$7:$F$106)*(IF('Gastos com Pessoal'!$G$7:$G$106&lt;=R$1,1,0))*INDIRECT(CONCATENATE("'Gastos com Pessoal'!",$AZ45)))+SUM((R$1&gt;='Gastos com Pessoal'!$E$113:$E$122)*(R$1&lt;='Gastos com Pessoal'!$F$113:$F$122)*(IF('Gastos com Pessoal'!$G$113:$G$122&lt;=R$1,1,0))*INDIRECT(CONCATENATE("'Gastos com Pessoal'!",$BA45)))+SUM((R$1&gt;='Gastos com Pessoal'!$E$7:$E$106)*(R$1&lt;='Gastos com Pessoal'!$F$7:$F$106)*(IF('Gastos com Pessoal'!$L$7:$L$106&lt;=R$1,1,0))*INDIRECT(CONCATENATE("'Gastos com Pessoal'!",$BB45)))+SUM((R$1&gt;='Gastos com Pessoal'!$E$113:$E$122)*(R$1&lt;='Gastos com Pessoal'!$F$113:$F$122)*(IF('Gastos com Pessoal'!$L$113:$L$122&lt;=R$1,1,0))*INDIRECT(CONCATENATE("'Gastos com Pessoal'!",$BC45)))+SUM((R$1&gt;='Gastos com Pessoal'!$E$7:$E$106)*(R$1&lt;='Gastos com Pessoal'!$F$7:$F$106)*(IF('Gastos com Pessoal'!$Q$7:$Q$106&lt;=R$1,1,0))*INDIRECT(CONCATENATE("'Gastos com Pessoal'!",$BD45)))+SUM((R$1&gt;='Gastos com Pessoal'!$E$113:$E$122)*(R$1&lt;='Gastos com Pessoal'!$F$113:$F$122)*(IF('Gastos com Pessoal'!$Q$113:$Q$122&lt;=R$1,1,0))*INDIRECT(CONCATENATE("'Gastos com Pessoal'!",$BE45)))</f>
        <v>0</v>
      </c>
      <c r="S45" s="152">
        <f t="array" aca="1" ref="S45" ca="1">SUM((S$1&gt;='Gastos com Pessoal'!$E$7:$E$106)*(S$1&lt;='Gastos com Pessoal'!$F$7:$F$106)*INDIRECT(CONCATENATE("'Encargos e Benefícios'!",$AX45)))+SUM((S$1&gt;='Gastos com Pessoal'!$E$113:$E$122)*(S$1&lt;='Gastos com Pessoal'!$F$113:$F$122)*INDIRECT(CONCATENATE("'Encargos e Benefícios'!",$AY45)))+SUM((S$1&gt;='Gastos com Pessoal'!$E$7:$E$106)*(S$1&lt;='Gastos com Pessoal'!$F$7:$F$106)*(IF('Gastos com Pessoal'!$G$7:$G$106&lt;=S$1,1,0))*INDIRECT(CONCATENATE("'Gastos com Pessoal'!",$AZ45)))+SUM((S$1&gt;='Gastos com Pessoal'!$E$113:$E$122)*(S$1&lt;='Gastos com Pessoal'!$F$113:$F$122)*(IF('Gastos com Pessoal'!$G$113:$G$122&lt;=S$1,1,0))*INDIRECT(CONCATENATE("'Gastos com Pessoal'!",$BA45)))+SUM((S$1&gt;='Gastos com Pessoal'!$E$7:$E$106)*(S$1&lt;='Gastos com Pessoal'!$F$7:$F$106)*(IF('Gastos com Pessoal'!$L$7:$L$106&lt;=S$1,1,0))*INDIRECT(CONCATENATE("'Gastos com Pessoal'!",$BB45)))+SUM((S$1&gt;='Gastos com Pessoal'!$E$113:$E$122)*(S$1&lt;='Gastos com Pessoal'!$F$113:$F$122)*(IF('Gastos com Pessoal'!$L$113:$L$122&lt;=S$1,1,0))*INDIRECT(CONCATENATE("'Gastos com Pessoal'!",$BC45)))+SUM((S$1&gt;='Gastos com Pessoal'!$E$7:$E$106)*(S$1&lt;='Gastos com Pessoal'!$F$7:$F$106)*(IF('Gastos com Pessoal'!$Q$7:$Q$106&lt;=S$1,1,0))*INDIRECT(CONCATENATE("'Gastos com Pessoal'!",$BD45)))+SUM((S$1&gt;='Gastos com Pessoal'!$E$113:$E$122)*(S$1&lt;='Gastos com Pessoal'!$F$113:$F$122)*(IF('Gastos com Pessoal'!$Q$113:$Q$122&lt;=S$1,1,0))*INDIRECT(CONCATENATE("'Gastos com Pessoal'!",$BE45)))</f>
        <v>0</v>
      </c>
      <c r="T45" s="152">
        <f t="array" aca="1" ref="T45" ca="1">SUM((T$1&gt;='Gastos com Pessoal'!$E$7:$E$106)*(T$1&lt;='Gastos com Pessoal'!$F$7:$F$106)*INDIRECT(CONCATENATE("'Encargos e Benefícios'!",$AX45)))+SUM((T$1&gt;='Gastos com Pessoal'!$E$113:$E$122)*(T$1&lt;='Gastos com Pessoal'!$F$113:$F$122)*INDIRECT(CONCATENATE("'Encargos e Benefícios'!",$AY45)))+SUM((T$1&gt;='Gastos com Pessoal'!$E$7:$E$106)*(T$1&lt;='Gastos com Pessoal'!$F$7:$F$106)*(IF('Gastos com Pessoal'!$G$7:$G$106&lt;=T$1,1,0))*INDIRECT(CONCATENATE("'Gastos com Pessoal'!",$AZ45)))+SUM((T$1&gt;='Gastos com Pessoal'!$E$113:$E$122)*(T$1&lt;='Gastos com Pessoal'!$F$113:$F$122)*(IF('Gastos com Pessoal'!$G$113:$G$122&lt;=T$1,1,0))*INDIRECT(CONCATENATE("'Gastos com Pessoal'!",$BA45)))+SUM((T$1&gt;='Gastos com Pessoal'!$E$7:$E$106)*(T$1&lt;='Gastos com Pessoal'!$F$7:$F$106)*(IF('Gastos com Pessoal'!$L$7:$L$106&lt;=T$1,1,0))*INDIRECT(CONCATENATE("'Gastos com Pessoal'!",$BB45)))+SUM((T$1&gt;='Gastos com Pessoal'!$E$113:$E$122)*(T$1&lt;='Gastos com Pessoal'!$F$113:$F$122)*(IF('Gastos com Pessoal'!$L$113:$L$122&lt;=T$1,1,0))*INDIRECT(CONCATENATE("'Gastos com Pessoal'!",$BC45)))+SUM((T$1&gt;='Gastos com Pessoal'!$E$7:$E$106)*(T$1&lt;='Gastos com Pessoal'!$F$7:$F$106)*(IF('Gastos com Pessoal'!$Q$7:$Q$106&lt;=T$1,1,0))*INDIRECT(CONCATENATE("'Gastos com Pessoal'!",$BD45)))+SUM((T$1&gt;='Gastos com Pessoal'!$E$113:$E$122)*(T$1&lt;='Gastos com Pessoal'!$F$113:$F$122)*(IF('Gastos com Pessoal'!$Q$113:$Q$122&lt;=T$1,1,0))*INDIRECT(CONCATENATE("'Gastos com Pessoal'!",$BE45)))</f>
        <v>0</v>
      </c>
      <c r="U45" s="152">
        <f t="array" aca="1" ref="U45" ca="1">SUM((U$1&gt;='Gastos com Pessoal'!$E$7:$E$106)*(U$1&lt;='Gastos com Pessoal'!$F$7:$F$106)*INDIRECT(CONCATENATE("'Encargos e Benefícios'!",$AX45)))+SUM((U$1&gt;='Gastos com Pessoal'!$E$113:$E$122)*(U$1&lt;='Gastos com Pessoal'!$F$113:$F$122)*INDIRECT(CONCATENATE("'Encargos e Benefícios'!",$AY45)))+SUM((U$1&gt;='Gastos com Pessoal'!$E$7:$E$106)*(U$1&lt;='Gastos com Pessoal'!$F$7:$F$106)*(IF('Gastos com Pessoal'!$G$7:$G$106&lt;=U$1,1,0))*INDIRECT(CONCATENATE("'Gastos com Pessoal'!",$AZ45)))+SUM((U$1&gt;='Gastos com Pessoal'!$E$113:$E$122)*(U$1&lt;='Gastos com Pessoal'!$F$113:$F$122)*(IF('Gastos com Pessoal'!$G$113:$G$122&lt;=U$1,1,0))*INDIRECT(CONCATENATE("'Gastos com Pessoal'!",$BA45)))+SUM((U$1&gt;='Gastos com Pessoal'!$E$7:$E$106)*(U$1&lt;='Gastos com Pessoal'!$F$7:$F$106)*(IF('Gastos com Pessoal'!$L$7:$L$106&lt;=U$1,1,0))*INDIRECT(CONCATENATE("'Gastos com Pessoal'!",$BB45)))+SUM((U$1&gt;='Gastos com Pessoal'!$E$113:$E$122)*(U$1&lt;='Gastos com Pessoal'!$F$113:$F$122)*(IF('Gastos com Pessoal'!$L$113:$L$122&lt;=U$1,1,0))*INDIRECT(CONCATENATE("'Gastos com Pessoal'!",$BC45)))+SUM((U$1&gt;='Gastos com Pessoal'!$E$7:$E$106)*(U$1&lt;='Gastos com Pessoal'!$F$7:$F$106)*(IF('Gastos com Pessoal'!$Q$7:$Q$106&lt;=U$1,1,0))*INDIRECT(CONCATENATE("'Gastos com Pessoal'!",$BD45)))+SUM((U$1&gt;='Gastos com Pessoal'!$E$113:$E$122)*(U$1&lt;='Gastos com Pessoal'!$F$113:$F$122)*(IF('Gastos com Pessoal'!$Q$113:$Q$122&lt;=U$1,1,0))*INDIRECT(CONCATENATE("'Gastos com Pessoal'!",$BE45)))</f>
        <v>0</v>
      </c>
      <c r="V45" s="152">
        <f t="array" aca="1" ref="V45" ca="1">SUM((V$1&gt;='Gastos com Pessoal'!$E$7:$E$106)*(V$1&lt;='Gastos com Pessoal'!$F$7:$F$106)*INDIRECT(CONCATENATE("'Encargos e Benefícios'!",$AX45)))+SUM((V$1&gt;='Gastos com Pessoal'!$E$113:$E$122)*(V$1&lt;='Gastos com Pessoal'!$F$113:$F$122)*INDIRECT(CONCATENATE("'Encargos e Benefícios'!",$AY45)))+SUM((V$1&gt;='Gastos com Pessoal'!$E$7:$E$106)*(V$1&lt;='Gastos com Pessoal'!$F$7:$F$106)*(IF('Gastos com Pessoal'!$G$7:$G$106&lt;=V$1,1,0))*INDIRECT(CONCATENATE("'Gastos com Pessoal'!",$AZ45)))+SUM((V$1&gt;='Gastos com Pessoal'!$E$113:$E$122)*(V$1&lt;='Gastos com Pessoal'!$F$113:$F$122)*(IF('Gastos com Pessoal'!$G$113:$G$122&lt;=V$1,1,0))*INDIRECT(CONCATENATE("'Gastos com Pessoal'!",$BA45)))+SUM((V$1&gt;='Gastos com Pessoal'!$E$7:$E$106)*(V$1&lt;='Gastos com Pessoal'!$F$7:$F$106)*(IF('Gastos com Pessoal'!$L$7:$L$106&lt;=V$1,1,0))*INDIRECT(CONCATENATE("'Gastos com Pessoal'!",$BB45)))+SUM((V$1&gt;='Gastos com Pessoal'!$E$113:$E$122)*(V$1&lt;='Gastos com Pessoal'!$F$113:$F$122)*(IF('Gastos com Pessoal'!$L$113:$L$122&lt;=V$1,1,0))*INDIRECT(CONCATENATE("'Gastos com Pessoal'!",$BC45)))+SUM((V$1&gt;='Gastos com Pessoal'!$E$7:$E$106)*(V$1&lt;='Gastos com Pessoal'!$F$7:$F$106)*(IF('Gastos com Pessoal'!$Q$7:$Q$106&lt;=V$1,1,0))*INDIRECT(CONCATENATE("'Gastos com Pessoal'!",$BD45)))+SUM((V$1&gt;='Gastos com Pessoal'!$E$113:$E$122)*(V$1&lt;='Gastos com Pessoal'!$F$113:$F$122)*(IF('Gastos com Pessoal'!$Q$113:$Q$122&lt;=V$1,1,0))*INDIRECT(CONCATENATE("'Gastos com Pessoal'!",$BE45)))</f>
        <v>0</v>
      </c>
      <c r="W45" s="152">
        <f t="array" aca="1" ref="W45" ca="1">SUM((W$1&gt;='Gastos com Pessoal'!$E$7:$E$106)*(W$1&lt;='Gastos com Pessoal'!$F$7:$F$106)*INDIRECT(CONCATENATE("'Encargos e Benefícios'!",$AX45)))+SUM((W$1&gt;='Gastos com Pessoal'!$E$113:$E$122)*(W$1&lt;='Gastos com Pessoal'!$F$113:$F$122)*INDIRECT(CONCATENATE("'Encargos e Benefícios'!",$AY45)))+SUM((W$1&gt;='Gastos com Pessoal'!$E$7:$E$106)*(W$1&lt;='Gastos com Pessoal'!$F$7:$F$106)*(IF('Gastos com Pessoal'!$G$7:$G$106&lt;=W$1,1,0))*INDIRECT(CONCATENATE("'Gastos com Pessoal'!",$AZ45)))+SUM((W$1&gt;='Gastos com Pessoal'!$E$113:$E$122)*(W$1&lt;='Gastos com Pessoal'!$F$113:$F$122)*(IF('Gastos com Pessoal'!$G$113:$G$122&lt;=W$1,1,0))*INDIRECT(CONCATENATE("'Gastos com Pessoal'!",$BA45)))+SUM((W$1&gt;='Gastos com Pessoal'!$E$7:$E$106)*(W$1&lt;='Gastos com Pessoal'!$F$7:$F$106)*(IF('Gastos com Pessoal'!$L$7:$L$106&lt;=W$1,1,0))*INDIRECT(CONCATENATE("'Gastos com Pessoal'!",$BB45)))+SUM((W$1&gt;='Gastos com Pessoal'!$E$113:$E$122)*(W$1&lt;='Gastos com Pessoal'!$F$113:$F$122)*(IF('Gastos com Pessoal'!$L$113:$L$122&lt;=W$1,1,0))*INDIRECT(CONCATENATE("'Gastos com Pessoal'!",$BC45)))+SUM((W$1&gt;='Gastos com Pessoal'!$E$7:$E$106)*(W$1&lt;='Gastos com Pessoal'!$F$7:$F$106)*(IF('Gastos com Pessoal'!$Q$7:$Q$106&lt;=W$1,1,0))*INDIRECT(CONCATENATE("'Gastos com Pessoal'!",$BD45)))+SUM((W$1&gt;='Gastos com Pessoal'!$E$113:$E$122)*(W$1&lt;='Gastos com Pessoal'!$F$113:$F$122)*(IF('Gastos com Pessoal'!$Q$113:$Q$122&lt;=W$1,1,0))*INDIRECT(CONCATENATE("'Gastos com Pessoal'!",$BE45)))</f>
        <v>0</v>
      </c>
      <c r="X45" s="152">
        <f t="array" aca="1" ref="X45" ca="1">SUM((X$1&gt;='Gastos com Pessoal'!$E$7:$E$106)*(X$1&lt;='Gastos com Pessoal'!$F$7:$F$106)*INDIRECT(CONCATENATE("'Encargos e Benefícios'!",$AX45)))+SUM((X$1&gt;='Gastos com Pessoal'!$E$113:$E$122)*(X$1&lt;='Gastos com Pessoal'!$F$113:$F$122)*INDIRECT(CONCATENATE("'Encargos e Benefícios'!",$AY45)))+SUM((X$1&gt;='Gastos com Pessoal'!$E$7:$E$106)*(X$1&lt;='Gastos com Pessoal'!$F$7:$F$106)*(IF('Gastos com Pessoal'!$G$7:$G$106&lt;=X$1,1,0))*INDIRECT(CONCATENATE("'Gastos com Pessoal'!",$AZ45)))+SUM((X$1&gt;='Gastos com Pessoal'!$E$113:$E$122)*(X$1&lt;='Gastos com Pessoal'!$F$113:$F$122)*(IF('Gastos com Pessoal'!$G$113:$G$122&lt;=X$1,1,0))*INDIRECT(CONCATENATE("'Gastos com Pessoal'!",$BA45)))+SUM((X$1&gt;='Gastos com Pessoal'!$E$7:$E$106)*(X$1&lt;='Gastos com Pessoal'!$F$7:$F$106)*(IF('Gastos com Pessoal'!$L$7:$L$106&lt;=X$1,1,0))*INDIRECT(CONCATENATE("'Gastos com Pessoal'!",$BB45)))+SUM((X$1&gt;='Gastos com Pessoal'!$E$113:$E$122)*(X$1&lt;='Gastos com Pessoal'!$F$113:$F$122)*(IF('Gastos com Pessoal'!$L$113:$L$122&lt;=X$1,1,0))*INDIRECT(CONCATENATE("'Gastos com Pessoal'!",$BC45)))+SUM((X$1&gt;='Gastos com Pessoal'!$E$7:$E$106)*(X$1&lt;='Gastos com Pessoal'!$F$7:$F$106)*(IF('Gastos com Pessoal'!$Q$7:$Q$106&lt;=X$1,1,0))*INDIRECT(CONCATENATE("'Gastos com Pessoal'!",$BD45)))+SUM((X$1&gt;='Gastos com Pessoal'!$E$113:$E$122)*(X$1&lt;='Gastos com Pessoal'!$F$113:$F$122)*(IF('Gastos com Pessoal'!$Q$113:$Q$122&lt;=X$1,1,0))*INDIRECT(CONCATENATE("'Gastos com Pessoal'!",$BE45)))</f>
        <v>0</v>
      </c>
      <c r="Y45" s="152">
        <f t="array" aca="1" ref="Y45" ca="1">SUM((Y$1&gt;='Gastos com Pessoal'!$E$7:$E$106)*(Y$1&lt;='Gastos com Pessoal'!$F$7:$F$106)*INDIRECT(CONCATENATE("'Encargos e Benefícios'!",$AX45)))+SUM((Y$1&gt;='Gastos com Pessoal'!$E$113:$E$122)*(Y$1&lt;='Gastos com Pessoal'!$F$113:$F$122)*INDIRECT(CONCATENATE("'Encargos e Benefícios'!",$AY45)))+SUM((Y$1&gt;='Gastos com Pessoal'!$E$7:$E$106)*(Y$1&lt;='Gastos com Pessoal'!$F$7:$F$106)*(IF('Gastos com Pessoal'!$G$7:$G$106&lt;=Y$1,1,0))*INDIRECT(CONCATENATE("'Gastos com Pessoal'!",$AZ45)))+SUM((Y$1&gt;='Gastos com Pessoal'!$E$113:$E$122)*(Y$1&lt;='Gastos com Pessoal'!$F$113:$F$122)*(IF('Gastos com Pessoal'!$G$113:$G$122&lt;=Y$1,1,0))*INDIRECT(CONCATENATE("'Gastos com Pessoal'!",$BA45)))+SUM((Y$1&gt;='Gastos com Pessoal'!$E$7:$E$106)*(Y$1&lt;='Gastos com Pessoal'!$F$7:$F$106)*(IF('Gastos com Pessoal'!$L$7:$L$106&lt;=Y$1,1,0))*INDIRECT(CONCATENATE("'Gastos com Pessoal'!",$BB45)))+SUM((Y$1&gt;='Gastos com Pessoal'!$E$113:$E$122)*(Y$1&lt;='Gastos com Pessoal'!$F$113:$F$122)*(IF('Gastos com Pessoal'!$L$113:$L$122&lt;=Y$1,1,0))*INDIRECT(CONCATENATE("'Gastos com Pessoal'!",$BC45)))+SUM((Y$1&gt;='Gastos com Pessoal'!$E$7:$E$106)*(Y$1&lt;='Gastos com Pessoal'!$F$7:$F$106)*(IF('Gastos com Pessoal'!$Q$7:$Q$106&lt;=Y$1,1,0))*INDIRECT(CONCATENATE("'Gastos com Pessoal'!",$BD45)))+SUM((Y$1&gt;='Gastos com Pessoal'!$E$113:$E$122)*(Y$1&lt;='Gastos com Pessoal'!$F$113:$F$122)*(IF('Gastos com Pessoal'!$Q$113:$Q$122&lt;=Y$1,1,0))*INDIRECT(CONCATENATE("'Gastos com Pessoal'!",$BE45)))</f>
        <v>0</v>
      </c>
      <c r="Z45" s="152">
        <f t="array" aca="1" ref="Z45" ca="1">SUM((Z$1&gt;='Gastos com Pessoal'!$E$7:$E$106)*(Z$1&lt;='Gastos com Pessoal'!$F$7:$F$106)*INDIRECT(CONCATENATE("'Encargos e Benefícios'!",$AX45)))+SUM((Z$1&gt;='Gastos com Pessoal'!$E$113:$E$122)*(Z$1&lt;='Gastos com Pessoal'!$F$113:$F$122)*INDIRECT(CONCATENATE("'Encargos e Benefícios'!",$AY45)))+SUM((Z$1&gt;='Gastos com Pessoal'!$E$7:$E$106)*(Z$1&lt;='Gastos com Pessoal'!$F$7:$F$106)*(IF('Gastos com Pessoal'!$G$7:$G$106&lt;=Z$1,1,0))*INDIRECT(CONCATENATE("'Gastos com Pessoal'!",$AZ45)))+SUM((Z$1&gt;='Gastos com Pessoal'!$E$113:$E$122)*(Z$1&lt;='Gastos com Pessoal'!$F$113:$F$122)*(IF('Gastos com Pessoal'!$G$113:$G$122&lt;=Z$1,1,0))*INDIRECT(CONCATENATE("'Gastos com Pessoal'!",$BA45)))+SUM((Z$1&gt;='Gastos com Pessoal'!$E$7:$E$106)*(Z$1&lt;='Gastos com Pessoal'!$F$7:$F$106)*(IF('Gastos com Pessoal'!$L$7:$L$106&lt;=Z$1,1,0))*INDIRECT(CONCATENATE("'Gastos com Pessoal'!",$BB45)))+SUM((Z$1&gt;='Gastos com Pessoal'!$E$113:$E$122)*(Z$1&lt;='Gastos com Pessoal'!$F$113:$F$122)*(IF('Gastos com Pessoal'!$L$113:$L$122&lt;=Z$1,1,0))*INDIRECT(CONCATENATE("'Gastos com Pessoal'!",$BC45)))+SUM((Z$1&gt;='Gastos com Pessoal'!$E$7:$E$106)*(Z$1&lt;='Gastos com Pessoal'!$F$7:$F$106)*(IF('Gastos com Pessoal'!$Q$7:$Q$106&lt;=Z$1,1,0))*INDIRECT(CONCATENATE("'Gastos com Pessoal'!",$BD45)))+SUM((Z$1&gt;='Gastos com Pessoal'!$E$113:$E$122)*(Z$1&lt;='Gastos com Pessoal'!$F$113:$F$122)*(IF('Gastos com Pessoal'!$Q$113:$Q$122&lt;=Z$1,1,0))*INDIRECT(CONCATENATE("'Gastos com Pessoal'!",$BE45)))</f>
        <v>0</v>
      </c>
      <c r="AA45" s="152">
        <f t="array" aca="1" ref="AA45" ca="1">SUM((AA$1&gt;='Gastos com Pessoal'!$E$7:$E$106)*(AA$1&lt;='Gastos com Pessoal'!$F$7:$F$106)*INDIRECT(CONCATENATE("'Encargos e Benefícios'!",$AX45)))+SUM((AA$1&gt;='Gastos com Pessoal'!$E$113:$E$122)*(AA$1&lt;='Gastos com Pessoal'!$F$113:$F$122)*INDIRECT(CONCATENATE("'Encargos e Benefícios'!",$AY45)))+SUM((AA$1&gt;='Gastos com Pessoal'!$E$7:$E$106)*(AA$1&lt;='Gastos com Pessoal'!$F$7:$F$106)*(IF('Gastos com Pessoal'!$G$7:$G$106&lt;=AA$1,1,0))*INDIRECT(CONCATENATE("'Gastos com Pessoal'!",$AZ45)))+SUM((AA$1&gt;='Gastos com Pessoal'!$E$113:$E$122)*(AA$1&lt;='Gastos com Pessoal'!$F$113:$F$122)*(IF('Gastos com Pessoal'!$G$113:$G$122&lt;=AA$1,1,0))*INDIRECT(CONCATENATE("'Gastos com Pessoal'!",$BA45)))+SUM((AA$1&gt;='Gastos com Pessoal'!$E$7:$E$106)*(AA$1&lt;='Gastos com Pessoal'!$F$7:$F$106)*(IF('Gastos com Pessoal'!$L$7:$L$106&lt;=AA$1,1,0))*INDIRECT(CONCATENATE("'Gastos com Pessoal'!",$BB45)))+SUM((AA$1&gt;='Gastos com Pessoal'!$E$113:$E$122)*(AA$1&lt;='Gastos com Pessoal'!$F$113:$F$122)*(IF('Gastos com Pessoal'!$L$113:$L$122&lt;=AA$1,1,0))*INDIRECT(CONCATENATE("'Gastos com Pessoal'!",$BC45)))+SUM((AA$1&gt;='Gastos com Pessoal'!$E$7:$E$106)*(AA$1&lt;='Gastos com Pessoal'!$F$7:$F$106)*(IF('Gastos com Pessoal'!$Q$7:$Q$106&lt;=AA$1,1,0))*INDIRECT(CONCATENATE("'Gastos com Pessoal'!",$BD45)))+SUM((AA$1&gt;='Gastos com Pessoal'!$E$113:$E$122)*(AA$1&lt;='Gastos com Pessoal'!$F$113:$F$122)*(IF('Gastos com Pessoal'!$Q$113:$Q$122&lt;=AA$1,1,0))*INDIRECT(CONCATENATE("'Gastos com Pessoal'!",$BE45)))</f>
        <v>0</v>
      </c>
      <c r="AB45" s="152">
        <f t="array" aca="1" ref="AB45" ca="1">SUM((AB$1&gt;='Gastos com Pessoal'!$E$7:$E$106)*(AB$1&lt;='Gastos com Pessoal'!$F$7:$F$106)*INDIRECT(CONCATENATE("'Encargos e Benefícios'!",$AX45)))+SUM((AB$1&gt;='Gastos com Pessoal'!$E$113:$E$122)*(AB$1&lt;='Gastos com Pessoal'!$F$113:$F$122)*INDIRECT(CONCATENATE("'Encargos e Benefícios'!",$AY45)))+SUM((AB$1&gt;='Gastos com Pessoal'!$E$7:$E$106)*(AB$1&lt;='Gastos com Pessoal'!$F$7:$F$106)*(IF('Gastos com Pessoal'!$G$7:$G$106&lt;=AB$1,1,0))*INDIRECT(CONCATENATE("'Gastos com Pessoal'!",$AZ45)))+SUM((AB$1&gt;='Gastos com Pessoal'!$E$113:$E$122)*(AB$1&lt;='Gastos com Pessoal'!$F$113:$F$122)*(IF('Gastos com Pessoal'!$G$113:$G$122&lt;=AB$1,1,0))*INDIRECT(CONCATENATE("'Gastos com Pessoal'!",$BA45)))+SUM((AB$1&gt;='Gastos com Pessoal'!$E$7:$E$106)*(AB$1&lt;='Gastos com Pessoal'!$F$7:$F$106)*(IF('Gastos com Pessoal'!$L$7:$L$106&lt;=AB$1,1,0))*INDIRECT(CONCATENATE("'Gastos com Pessoal'!",$BB45)))+SUM((AB$1&gt;='Gastos com Pessoal'!$E$113:$E$122)*(AB$1&lt;='Gastos com Pessoal'!$F$113:$F$122)*(IF('Gastos com Pessoal'!$L$113:$L$122&lt;=AB$1,1,0))*INDIRECT(CONCATENATE("'Gastos com Pessoal'!",$BC45)))+SUM((AB$1&gt;='Gastos com Pessoal'!$E$7:$E$106)*(AB$1&lt;='Gastos com Pessoal'!$F$7:$F$106)*(IF('Gastos com Pessoal'!$Q$7:$Q$106&lt;=AB$1,1,0))*INDIRECT(CONCATENATE("'Gastos com Pessoal'!",$BD45)))+SUM((AB$1&gt;='Gastos com Pessoal'!$E$113:$E$122)*(AB$1&lt;='Gastos com Pessoal'!$F$113:$F$122)*(IF('Gastos com Pessoal'!$Q$113:$Q$122&lt;=AB$1,1,0))*INDIRECT(CONCATENATE("'Gastos com Pessoal'!",$BE45)))</f>
        <v>0</v>
      </c>
      <c r="AC45" s="152">
        <f t="array" aca="1" ref="AC45" ca="1">SUM((AC$1&gt;='Gastos com Pessoal'!$E$7:$E$106)*(AC$1&lt;='Gastos com Pessoal'!$F$7:$F$106)*INDIRECT(CONCATENATE("'Encargos e Benefícios'!",$AX45)))+SUM((AC$1&gt;='Gastos com Pessoal'!$E$113:$E$122)*(AC$1&lt;='Gastos com Pessoal'!$F$113:$F$122)*INDIRECT(CONCATENATE("'Encargos e Benefícios'!",$AY45)))+SUM((AC$1&gt;='Gastos com Pessoal'!$E$7:$E$106)*(AC$1&lt;='Gastos com Pessoal'!$F$7:$F$106)*(IF('Gastos com Pessoal'!$G$7:$G$106&lt;=AC$1,1,0))*INDIRECT(CONCATENATE("'Gastos com Pessoal'!",$AZ45)))+SUM((AC$1&gt;='Gastos com Pessoal'!$E$113:$E$122)*(AC$1&lt;='Gastos com Pessoal'!$F$113:$F$122)*(IF('Gastos com Pessoal'!$G$113:$G$122&lt;=AC$1,1,0))*INDIRECT(CONCATENATE("'Gastos com Pessoal'!",$BA45)))+SUM((AC$1&gt;='Gastos com Pessoal'!$E$7:$E$106)*(AC$1&lt;='Gastos com Pessoal'!$F$7:$F$106)*(IF('Gastos com Pessoal'!$L$7:$L$106&lt;=AC$1,1,0))*INDIRECT(CONCATENATE("'Gastos com Pessoal'!",$BB45)))+SUM((AC$1&gt;='Gastos com Pessoal'!$E$113:$E$122)*(AC$1&lt;='Gastos com Pessoal'!$F$113:$F$122)*(IF('Gastos com Pessoal'!$L$113:$L$122&lt;=AC$1,1,0))*INDIRECT(CONCATENATE("'Gastos com Pessoal'!",$BC45)))+SUM((AC$1&gt;='Gastos com Pessoal'!$E$7:$E$106)*(AC$1&lt;='Gastos com Pessoal'!$F$7:$F$106)*(IF('Gastos com Pessoal'!$Q$7:$Q$106&lt;=AC$1,1,0))*INDIRECT(CONCATENATE("'Gastos com Pessoal'!",$BD45)))+SUM((AC$1&gt;='Gastos com Pessoal'!$E$113:$E$122)*(AC$1&lt;='Gastos com Pessoal'!$F$113:$F$122)*(IF('Gastos com Pessoal'!$Q$113:$Q$122&lt;=AC$1,1,0))*INDIRECT(CONCATENATE("'Gastos com Pessoal'!",$BE45)))</f>
        <v>0</v>
      </c>
      <c r="AD45" s="152">
        <f t="array" aca="1" ref="AD45" ca="1">SUM((AD$1&gt;='Gastos com Pessoal'!$E$7:$E$106)*(AD$1&lt;='Gastos com Pessoal'!$F$7:$F$106)*INDIRECT(CONCATENATE("'Encargos e Benefícios'!",$AX45)))+SUM((AD$1&gt;='Gastos com Pessoal'!$E$113:$E$122)*(AD$1&lt;='Gastos com Pessoal'!$F$113:$F$122)*INDIRECT(CONCATENATE("'Encargos e Benefícios'!",$AY45)))+SUM((AD$1&gt;='Gastos com Pessoal'!$E$7:$E$106)*(AD$1&lt;='Gastos com Pessoal'!$F$7:$F$106)*(IF('Gastos com Pessoal'!$G$7:$G$106&lt;=AD$1,1,0))*INDIRECT(CONCATENATE("'Gastos com Pessoal'!",$AZ45)))+SUM((AD$1&gt;='Gastos com Pessoal'!$E$113:$E$122)*(AD$1&lt;='Gastos com Pessoal'!$F$113:$F$122)*(IF('Gastos com Pessoal'!$G$113:$G$122&lt;=AD$1,1,0))*INDIRECT(CONCATENATE("'Gastos com Pessoal'!",$BA45)))+SUM((AD$1&gt;='Gastos com Pessoal'!$E$7:$E$106)*(AD$1&lt;='Gastos com Pessoal'!$F$7:$F$106)*(IF('Gastos com Pessoal'!$L$7:$L$106&lt;=AD$1,1,0))*INDIRECT(CONCATENATE("'Gastos com Pessoal'!",$BB45)))+SUM((AD$1&gt;='Gastos com Pessoal'!$E$113:$E$122)*(AD$1&lt;='Gastos com Pessoal'!$F$113:$F$122)*(IF('Gastos com Pessoal'!$L$113:$L$122&lt;=AD$1,1,0))*INDIRECT(CONCATENATE("'Gastos com Pessoal'!",$BC45)))+SUM((AD$1&gt;='Gastos com Pessoal'!$E$7:$E$106)*(AD$1&lt;='Gastos com Pessoal'!$F$7:$F$106)*(IF('Gastos com Pessoal'!$Q$7:$Q$106&lt;=AD$1,1,0))*INDIRECT(CONCATENATE("'Gastos com Pessoal'!",$BD45)))+SUM((AD$1&gt;='Gastos com Pessoal'!$E$113:$E$122)*(AD$1&lt;='Gastos com Pessoal'!$F$113:$F$122)*(IF('Gastos com Pessoal'!$Q$113:$Q$122&lt;=AD$1,1,0))*INDIRECT(CONCATENATE("'Gastos com Pessoal'!",$BE45)))</f>
        <v>0</v>
      </c>
      <c r="AE45" s="152">
        <f t="array" aca="1" ref="AE45" ca="1">SUM((AE$1&gt;='Gastos com Pessoal'!$E$7:$E$106)*(AE$1&lt;='Gastos com Pessoal'!$F$7:$F$106)*INDIRECT(CONCATENATE("'Encargos e Benefícios'!",$AX45)))+SUM((AE$1&gt;='Gastos com Pessoal'!$E$113:$E$122)*(AE$1&lt;='Gastos com Pessoal'!$F$113:$F$122)*INDIRECT(CONCATENATE("'Encargos e Benefícios'!",$AY45)))+SUM((AE$1&gt;='Gastos com Pessoal'!$E$7:$E$106)*(AE$1&lt;='Gastos com Pessoal'!$F$7:$F$106)*(IF('Gastos com Pessoal'!$G$7:$G$106&lt;=AE$1,1,0))*INDIRECT(CONCATENATE("'Gastos com Pessoal'!",$AZ45)))+SUM((AE$1&gt;='Gastos com Pessoal'!$E$113:$E$122)*(AE$1&lt;='Gastos com Pessoal'!$F$113:$F$122)*(IF('Gastos com Pessoal'!$G$113:$G$122&lt;=AE$1,1,0))*INDIRECT(CONCATENATE("'Gastos com Pessoal'!",$BA45)))+SUM((AE$1&gt;='Gastos com Pessoal'!$E$7:$E$106)*(AE$1&lt;='Gastos com Pessoal'!$F$7:$F$106)*(IF('Gastos com Pessoal'!$L$7:$L$106&lt;=AE$1,1,0))*INDIRECT(CONCATENATE("'Gastos com Pessoal'!",$BB45)))+SUM((AE$1&gt;='Gastos com Pessoal'!$E$113:$E$122)*(AE$1&lt;='Gastos com Pessoal'!$F$113:$F$122)*(IF('Gastos com Pessoal'!$L$113:$L$122&lt;=AE$1,1,0))*INDIRECT(CONCATENATE("'Gastos com Pessoal'!",$BC45)))+SUM((AE$1&gt;='Gastos com Pessoal'!$E$7:$E$106)*(AE$1&lt;='Gastos com Pessoal'!$F$7:$F$106)*(IF('Gastos com Pessoal'!$Q$7:$Q$106&lt;=AE$1,1,0))*INDIRECT(CONCATENATE("'Gastos com Pessoal'!",$BD45)))+SUM((AE$1&gt;='Gastos com Pessoal'!$E$113:$E$122)*(AE$1&lt;='Gastos com Pessoal'!$F$113:$F$122)*(IF('Gastos com Pessoal'!$Q$113:$Q$122&lt;=AE$1,1,0))*INDIRECT(CONCATENATE("'Gastos com Pessoal'!",$BE45)))</f>
        <v>0</v>
      </c>
      <c r="AF45" s="152">
        <f t="array" aca="1" ref="AF45" ca="1">SUM((AF$1&gt;='Gastos com Pessoal'!$E$7:$E$106)*(AF$1&lt;='Gastos com Pessoal'!$F$7:$F$106)*INDIRECT(CONCATENATE("'Encargos e Benefícios'!",$AX45)))+SUM((AF$1&gt;='Gastos com Pessoal'!$E$113:$E$122)*(AF$1&lt;='Gastos com Pessoal'!$F$113:$F$122)*INDIRECT(CONCATENATE("'Encargos e Benefícios'!",$AY45)))+SUM((AF$1&gt;='Gastos com Pessoal'!$E$7:$E$106)*(AF$1&lt;='Gastos com Pessoal'!$F$7:$F$106)*(IF('Gastos com Pessoal'!$G$7:$G$106&lt;=AF$1,1,0))*INDIRECT(CONCATENATE("'Gastos com Pessoal'!",$AZ45)))+SUM((AF$1&gt;='Gastos com Pessoal'!$E$113:$E$122)*(AF$1&lt;='Gastos com Pessoal'!$F$113:$F$122)*(IF('Gastos com Pessoal'!$G$113:$G$122&lt;=AF$1,1,0))*INDIRECT(CONCATENATE("'Gastos com Pessoal'!",$BA45)))+SUM((AF$1&gt;='Gastos com Pessoal'!$E$7:$E$106)*(AF$1&lt;='Gastos com Pessoal'!$F$7:$F$106)*(IF('Gastos com Pessoal'!$L$7:$L$106&lt;=AF$1,1,0))*INDIRECT(CONCATENATE("'Gastos com Pessoal'!",$BB45)))+SUM((AF$1&gt;='Gastos com Pessoal'!$E$113:$E$122)*(AF$1&lt;='Gastos com Pessoal'!$F$113:$F$122)*(IF('Gastos com Pessoal'!$L$113:$L$122&lt;=AF$1,1,0))*INDIRECT(CONCATENATE("'Gastos com Pessoal'!",$BC45)))+SUM((AF$1&gt;='Gastos com Pessoal'!$E$7:$E$106)*(AF$1&lt;='Gastos com Pessoal'!$F$7:$F$106)*(IF('Gastos com Pessoal'!$Q$7:$Q$106&lt;=AF$1,1,0))*INDIRECT(CONCATENATE("'Gastos com Pessoal'!",$BD45)))+SUM((AF$1&gt;='Gastos com Pessoal'!$E$113:$E$122)*(AF$1&lt;='Gastos com Pessoal'!$F$113:$F$122)*(IF('Gastos com Pessoal'!$Q$113:$Q$122&lt;=AF$1,1,0))*INDIRECT(CONCATENATE("'Gastos com Pessoal'!",$BE45)))</f>
        <v>0</v>
      </c>
      <c r="AG45" s="152">
        <f t="array" aca="1" ref="AG45" ca="1">SUM((AG$1&gt;='Gastos com Pessoal'!$E$7:$E$106)*(AG$1&lt;='Gastos com Pessoal'!$F$7:$F$106)*INDIRECT(CONCATENATE("'Encargos e Benefícios'!",$AX45)))+SUM((AG$1&gt;='Gastos com Pessoal'!$E$113:$E$122)*(AG$1&lt;='Gastos com Pessoal'!$F$113:$F$122)*INDIRECT(CONCATENATE("'Encargos e Benefícios'!",$AY45)))+SUM((AG$1&gt;='Gastos com Pessoal'!$E$7:$E$106)*(AG$1&lt;='Gastos com Pessoal'!$F$7:$F$106)*(IF('Gastos com Pessoal'!$G$7:$G$106&lt;=AG$1,1,0))*INDIRECT(CONCATENATE("'Gastos com Pessoal'!",$AZ45)))+SUM((AG$1&gt;='Gastos com Pessoal'!$E$113:$E$122)*(AG$1&lt;='Gastos com Pessoal'!$F$113:$F$122)*(IF('Gastos com Pessoal'!$G$113:$G$122&lt;=AG$1,1,0))*INDIRECT(CONCATENATE("'Gastos com Pessoal'!",$BA45)))+SUM((AG$1&gt;='Gastos com Pessoal'!$E$7:$E$106)*(AG$1&lt;='Gastos com Pessoal'!$F$7:$F$106)*(IF('Gastos com Pessoal'!$L$7:$L$106&lt;=AG$1,1,0))*INDIRECT(CONCATENATE("'Gastos com Pessoal'!",$BB45)))+SUM((AG$1&gt;='Gastos com Pessoal'!$E$113:$E$122)*(AG$1&lt;='Gastos com Pessoal'!$F$113:$F$122)*(IF('Gastos com Pessoal'!$L$113:$L$122&lt;=AG$1,1,0))*INDIRECT(CONCATENATE("'Gastos com Pessoal'!",$BC45)))+SUM((AG$1&gt;='Gastos com Pessoal'!$E$7:$E$106)*(AG$1&lt;='Gastos com Pessoal'!$F$7:$F$106)*(IF('Gastos com Pessoal'!$Q$7:$Q$106&lt;=AG$1,1,0))*INDIRECT(CONCATENATE("'Gastos com Pessoal'!",$BD45)))+SUM((AG$1&gt;='Gastos com Pessoal'!$E$113:$E$122)*(AG$1&lt;='Gastos com Pessoal'!$F$113:$F$122)*(IF('Gastos com Pessoal'!$Q$113:$Q$122&lt;=AG$1,1,0))*INDIRECT(CONCATENATE("'Gastos com Pessoal'!",$BE45)))</f>
        <v>0</v>
      </c>
      <c r="AH45" s="152">
        <f t="array" aca="1" ref="AH45" ca="1">SUM((AH$1&gt;='Gastos com Pessoal'!$E$7:$E$106)*(AH$1&lt;='Gastos com Pessoal'!$F$7:$F$106)*INDIRECT(CONCATENATE("'Encargos e Benefícios'!",$AX45)))+SUM((AH$1&gt;='Gastos com Pessoal'!$E$113:$E$122)*(AH$1&lt;='Gastos com Pessoal'!$F$113:$F$122)*INDIRECT(CONCATENATE("'Encargos e Benefícios'!",$AY45)))+SUM((AH$1&gt;='Gastos com Pessoal'!$E$7:$E$106)*(AH$1&lt;='Gastos com Pessoal'!$F$7:$F$106)*(IF('Gastos com Pessoal'!$G$7:$G$106&lt;=AH$1,1,0))*INDIRECT(CONCATENATE("'Gastos com Pessoal'!",$AZ45)))+SUM((AH$1&gt;='Gastos com Pessoal'!$E$113:$E$122)*(AH$1&lt;='Gastos com Pessoal'!$F$113:$F$122)*(IF('Gastos com Pessoal'!$G$113:$G$122&lt;=AH$1,1,0))*INDIRECT(CONCATENATE("'Gastos com Pessoal'!",$BA45)))+SUM((AH$1&gt;='Gastos com Pessoal'!$E$7:$E$106)*(AH$1&lt;='Gastos com Pessoal'!$F$7:$F$106)*(IF('Gastos com Pessoal'!$L$7:$L$106&lt;=AH$1,1,0))*INDIRECT(CONCATENATE("'Gastos com Pessoal'!",$BB45)))+SUM((AH$1&gt;='Gastos com Pessoal'!$E$113:$E$122)*(AH$1&lt;='Gastos com Pessoal'!$F$113:$F$122)*(IF('Gastos com Pessoal'!$L$113:$L$122&lt;=AH$1,1,0))*INDIRECT(CONCATENATE("'Gastos com Pessoal'!",$BC45)))+SUM((AH$1&gt;='Gastos com Pessoal'!$E$7:$E$106)*(AH$1&lt;='Gastos com Pessoal'!$F$7:$F$106)*(IF('Gastos com Pessoal'!$Q$7:$Q$106&lt;=AH$1,1,0))*INDIRECT(CONCATENATE("'Gastos com Pessoal'!",$BD45)))+SUM((AH$1&gt;='Gastos com Pessoal'!$E$113:$E$122)*(AH$1&lt;='Gastos com Pessoal'!$F$113:$F$122)*(IF('Gastos com Pessoal'!$Q$113:$Q$122&lt;=AH$1,1,0))*INDIRECT(CONCATENATE("'Gastos com Pessoal'!",$BE45)))</f>
        <v>0</v>
      </c>
      <c r="AI45" s="152">
        <f t="array" aca="1" ref="AI45" ca="1">SUM((AI$1&gt;='Gastos com Pessoal'!$E$7:$E$106)*(AI$1&lt;='Gastos com Pessoal'!$F$7:$F$106)*INDIRECT(CONCATENATE("'Encargos e Benefícios'!",$AX45)))+SUM((AI$1&gt;='Gastos com Pessoal'!$E$113:$E$122)*(AI$1&lt;='Gastos com Pessoal'!$F$113:$F$122)*INDIRECT(CONCATENATE("'Encargos e Benefícios'!",$AY45)))+SUM((AI$1&gt;='Gastos com Pessoal'!$E$7:$E$106)*(AI$1&lt;='Gastos com Pessoal'!$F$7:$F$106)*(IF('Gastos com Pessoal'!$G$7:$G$106&lt;=AI$1,1,0))*INDIRECT(CONCATENATE("'Gastos com Pessoal'!",$AZ45)))+SUM((AI$1&gt;='Gastos com Pessoal'!$E$113:$E$122)*(AI$1&lt;='Gastos com Pessoal'!$F$113:$F$122)*(IF('Gastos com Pessoal'!$G$113:$G$122&lt;=AI$1,1,0))*INDIRECT(CONCATENATE("'Gastos com Pessoal'!",$BA45)))+SUM((AI$1&gt;='Gastos com Pessoal'!$E$7:$E$106)*(AI$1&lt;='Gastos com Pessoal'!$F$7:$F$106)*(IF('Gastos com Pessoal'!$L$7:$L$106&lt;=AI$1,1,0))*INDIRECT(CONCATENATE("'Gastos com Pessoal'!",$BB45)))+SUM((AI$1&gt;='Gastos com Pessoal'!$E$113:$E$122)*(AI$1&lt;='Gastos com Pessoal'!$F$113:$F$122)*(IF('Gastos com Pessoal'!$L$113:$L$122&lt;=AI$1,1,0))*INDIRECT(CONCATENATE("'Gastos com Pessoal'!",$BC45)))+SUM((AI$1&gt;='Gastos com Pessoal'!$E$7:$E$106)*(AI$1&lt;='Gastos com Pessoal'!$F$7:$F$106)*(IF('Gastos com Pessoal'!$Q$7:$Q$106&lt;=AI$1,1,0))*INDIRECT(CONCATENATE("'Gastos com Pessoal'!",$BD45)))+SUM((AI$1&gt;='Gastos com Pessoal'!$E$113:$E$122)*(AI$1&lt;='Gastos com Pessoal'!$F$113:$F$122)*(IF('Gastos com Pessoal'!$Q$113:$Q$122&lt;=AI$1,1,0))*INDIRECT(CONCATENATE("'Gastos com Pessoal'!",$BE45)))</f>
        <v>0</v>
      </c>
      <c r="AJ45" s="152">
        <f t="array" aca="1" ref="AJ45" ca="1">SUM((AJ$1&gt;='Gastos com Pessoal'!$E$7:$E$106)*(AJ$1&lt;='Gastos com Pessoal'!$F$7:$F$106)*INDIRECT(CONCATENATE("'Encargos e Benefícios'!",$AX45)))+SUM((AJ$1&gt;='Gastos com Pessoal'!$E$113:$E$122)*(AJ$1&lt;='Gastos com Pessoal'!$F$113:$F$122)*INDIRECT(CONCATENATE("'Encargos e Benefícios'!",$AY45)))+SUM((AJ$1&gt;='Gastos com Pessoal'!$E$7:$E$106)*(AJ$1&lt;='Gastos com Pessoal'!$F$7:$F$106)*(IF('Gastos com Pessoal'!$G$7:$G$106&lt;=AJ$1,1,0))*INDIRECT(CONCATENATE("'Gastos com Pessoal'!",$AZ45)))+SUM((AJ$1&gt;='Gastos com Pessoal'!$E$113:$E$122)*(AJ$1&lt;='Gastos com Pessoal'!$F$113:$F$122)*(IF('Gastos com Pessoal'!$G$113:$G$122&lt;=AJ$1,1,0))*INDIRECT(CONCATENATE("'Gastos com Pessoal'!",$BA45)))+SUM((AJ$1&gt;='Gastos com Pessoal'!$E$7:$E$106)*(AJ$1&lt;='Gastos com Pessoal'!$F$7:$F$106)*(IF('Gastos com Pessoal'!$L$7:$L$106&lt;=AJ$1,1,0))*INDIRECT(CONCATENATE("'Gastos com Pessoal'!",$BB45)))+SUM((AJ$1&gt;='Gastos com Pessoal'!$E$113:$E$122)*(AJ$1&lt;='Gastos com Pessoal'!$F$113:$F$122)*(IF('Gastos com Pessoal'!$L$113:$L$122&lt;=AJ$1,1,0))*INDIRECT(CONCATENATE("'Gastos com Pessoal'!",$BC45)))+SUM((AJ$1&gt;='Gastos com Pessoal'!$E$7:$E$106)*(AJ$1&lt;='Gastos com Pessoal'!$F$7:$F$106)*(IF('Gastos com Pessoal'!$Q$7:$Q$106&lt;=AJ$1,1,0))*INDIRECT(CONCATENATE("'Gastos com Pessoal'!",$BD45)))+SUM((AJ$1&gt;='Gastos com Pessoal'!$E$113:$E$122)*(AJ$1&lt;='Gastos com Pessoal'!$F$113:$F$122)*(IF('Gastos com Pessoal'!$Q$113:$Q$122&lt;=AJ$1,1,0))*INDIRECT(CONCATENATE("'Gastos com Pessoal'!",$BE45)))</f>
        <v>0</v>
      </c>
      <c r="AK45" s="152">
        <f t="array" aca="1" ref="AK45" ca="1">SUM((AK$1&gt;='Gastos com Pessoal'!$E$7:$E$106)*(AK$1&lt;='Gastos com Pessoal'!$F$7:$F$106)*INDIRECT(CONCATENATE("'Encargos e Benefícios'!",$AX45)))+SUM((AK$1&gt;='Gastos com Pessoal'!$E$113:$E$122)*(AK$1&lt;='Gastos com Pessoal'!$F$113:$F$122)*INDIRECT(CONCATENATE("'Encargos e Benefícios'!",$AY45)))+SUM((AK$1&gt;='Gastos com Pessoal'!$E$7:$E$106)*(AK$1&lt;='Gastos com Pessoal'!$F$7:$F$106)*(IF('Gastos com Pessoal'!$G$7:$G$106&lt;=AK$1,1,0))*INDIRECT(CONCATENATE("'Gastos com Pessoal'!",$AZ45)))+SUM((AK$1&gt;='Gastos com Pessoal'!$E$113:$E$122)*(AK$1&lt;='Gastos com Pessoal'!$F$113:$F$122)*(IF('Gastos com Pessoal'!$G$113:$G$122&lt;=AK$1,1,0))*INDIRECT(CONCATENATE("'Gastos com Pessoal'!",$BA45)))+SUM((AK$1&gt;='Gastos com Pessoal'!$E$7:$E$106)*(AK$1&lt;='Gastos com Pessoal'!$F$7:$F$106)*(IF('Gastos com Pessoal'!$L$7:$L$106&lt;=AK$1,1,0))*INDIRECT(CONCATENATE("'Gastos com Pessoal'!",$BB45)))+SUM((AK$1&gt;='Gastos com Pessoal'!$E$113:$E$122)*(AK$1&lt;='Gastos com Pessoal'!$F$113:$F$122)*(IF('Gastos com Pessoal'!$L$113:$L$122&lt;=AK$1,1,0))*INDIRECT(CONCATENATE("'Gastos com Pessoal'!",$BC45)))+SUM((AK$1&gt;='Gastos com Pessoal'!$E$7:$E$106)*(AK$1&lt;='Gastos com Pessoal'!$F$7:$F$106)*(IF('Gastos com Pessoal'!$Q$7:$Q$106&lt;=AK$1,1,0))*INDIRECT(CONCATENATE("'Gastos com Pessoal'!",$BD45)))+SUM((AK$1&gt;='Gastos com Pessoal'!$E$113:$E$122)*(AK$1&lt;='Gastos com Pessoal'!$F$113:$F$122)*(IF('Gastos com Pessoal'!$Q$113:$Q$122&lt;=AK$1,1,0))*INDIRECT(CONCATENATE("'Gastos com Pessoal'!",$BE45)))</f>
        <v>0</v>
      </c>
      <c r="AL45" s="152">
        <f t="array" aca="1" ref="AL45" ca="1">SUM((AL$1&gt;='Gastos com Pessoal'!$E$7:$E$106)*(AL$1&lt;='Gastos com Pessoal'!$F$7:$F$106)*INDIRECT(CONCATENATE("'Encargos e Benefícios'!",$AX45)))+SUM((AL$1&gt;='Gastos com Pessoal'!$E$113:$E$122)*(AL$1&lt;='Gastos com Pessoal'!$F$113:$F$122)*INDIRECT(CONCATENATE("'Encargos e Benefícios'!",$AY45)))+SUM((AL$1&gt;='Gastos com Pessoal'!$E$7:$E$106)*(AL$1&lt;='Gastos com Pessoal'!$F$7:$F$106)*(IF('Gastos com Pessoal'!$G$7:$G$106&lt;=AL$1,1,0))*INDIRECT(CONCATENATE("'Gastos com Pessoal'!",$AZ45)))+SUM((AL$1&gt;='Gastos com Pessoal'!$E$113:$E$122)*(AL$1&lt;='Gastos com Pessoal'!$F$113:$F$122)*(IF('Gastos com Pessoal'!$G$113:$G$122&lt;=AL$1,1,0))*INDIRECT(CONCATENATE("'Gastos com Pessoal'!",$BA45)))+SUM((AL$1&gt;='Gastos com Pessoal'!$E$7:$E$106)*(AL$1&lt;='Gastos com Pessoal'!$F$7:$F$106)*(IF('Gastos com Pessoal'!$L$7:$L$106&lt;=AL$1,1,0))*INDIRECT(CONCATENATE("'Gastos com Pessoal'!",$BB45)))+SUM((AL$1&gt;='Gastos com Pessoal'!$E$113:$E$122)*(AL$1&lt;='Gastos com Pessoal'!$F$113:$F$122)*(IF('Gastos com Pessoal'!$L$113:$L$122&lt;=AL$1,1,0))*INDIRECT(CONCATENATE("'Gastos com Pessoal'!",$BC45)))+SUM((AL$1&gt;='Gastos com Pessoal'!$E$7:$E$106)*(AL$1&lt;='Gastos com Pessoal'!$F$7:$F$106)*(IF('Gastos com Pessoal'!$Q$7:$Q$106&lt;=AL$1,1,0))*INDIRECT(CONCATENATE("'Gastos com Pessoal'!",$BD45)))+SUM((AL$1&gt;='Gastos com Pessoal'!$E$113:$E$122)*(AL$1&lt;='Gastos com Pessoal'!$F$113:$F$122)*(IF('Gastos com Pessoal'!$Q$113:$Q$122&lt;=AL$1,1,0))*INDIRECT(CONCATENATE("'Gastos com Pessoal'!",$BE45)))</f>
        <v>0</v>
      </c>
      <c r="AM45" s="147">
        <f t="shared" ca="1" si="19"/>
        <v>502250</v>
      </c>
      <c r="AN45" s="159">
        <f t="shared" ca="1" si="20"/>
        <v>5.3281370724029921E-2</v>
      </c>
      <c r="AW45" s="284" t="s">
        <v>353</v>
      </c>
      <c r="AX45" s="285" t="str">
        <f ca="1">IF(ISNA('Encargos e Benefícios'!AB2),"$ZZ$6:$ZZ$105",'Encargos e Benefícios'!AB2)</f>
        <v>$Q$6:$Q$105</v>
      </c>
      <c r="AY45" s="285" t="str">
        <f ca="1">IF(ISNA('Encargos e Benefícios'!AD2),"$ZZ$112:$ZZ$121",'Encargos e Benefícios'!AD2)</f>
        <v>$ZZ$112:$ZZ$121</v>
      </c>
      <c r="AZ45" s="284" t="str">
        <f ca="1">IF(ISNA('Gastos com Pessoal'!AT2),"$ZZ$6:$ZZ$105",'Gastos com Pessoal'!AT2)</f>
        <v>$ZZ$6:$ZZ$105</v>
      </c>
      <c r="BA45" s="284" t="str">
        <f ca="1">IF(ISNA('Gastos com Pessoal'!AV2),"$ZZ$112:$ZZ$121",'Gastos com Pessoal'!AV2)</f>
        <v>$ZZ$112:$ZZ$121</v>
      </c>
      <c r="BB45" s="284" t="str">
        <f ca="1">IF(ISNA('Gastos com Pessoal'!AX2),"$ZZ$6:$ZZ$105",'Gastos com Pessoal'!AX2)</f>
        <v>$ZZ$6:$ZZ$105</v>
      </c>
      <c r="BC45" s="284" t="str">
        <f ca="1">IF(ISNA('Gastos com Pessoal'!AZ2),"$ZZ$112:$ZZ$121",'Gastos com Pessoal'!AZ2)</f>
        <v>$ZZ$112:$ZZ$121</v>
      </c>
      <c r="BD45" s="284" t="str">
        <f ca="1">IF(ISNA('Gastos com Pessoal'!BB2),"$ZZ$6:$ZZ$105",'Gastos com Pessoal'!BB2)</f>
        <v>$ZZ$6:$ZZ$105</v>
      </c>
      <c r="BE45" s="284" t="str">
        <f ca="1">IF(ISNA('Gastos com Pessoal'!BD2),"$ZZ$112:$ZZ$121",'Gastos com Pessoal'!BD2)</f>
        <v>$ZZ$112:$ZZ$121</v>
      </c>
    </row>
    <row r="46" spans="1:57" s="101" customFormat="1" ht="23.25" customHeight="1">
      <c r="A46" s="30" t="s">
        <v>108</v>
      </c>
      <c r="B46" s="13" t="s">
        <v>356</v>
      </c>
      <c r="C46" s="152">
        <f t="array" aca="1" ref="C46" ca="1">SUM((C$1&gt;='Gastos com Pessoal'!$E$7:$E$106)*(C$1&lt;='Gastos com Pessoal'!$F$7:$F$106)*INDIRECT(CONCATENATE("'Encargos e Benefícios'!",$AX46)))+SUM((C$1&gt;='Gastos com Pessoal'!$E$113:$E$122)*(C$1&lt;='Gastos com Pessoal'!$F$113:$F$122)*INDIRECT(CONCATENATE("'Encargos e Benefícios'!",$AY46)))+SUM((C$1&gt;='Gastos com Pessoal'!$E$7:$E$106)*(C$1&lt;='Gastos com Pessoal'!$F$7:$F$106)*(IF('Gastos com Pessoal'!$G$7:$G$106&lt;=C$1,1,0))*INDIRECT(CONCATENATE("'Gastos com Pessoal'!",$AZ46)))+SUM((C$1&gt;='Gastos com Pessoal'!$E$113:$E$122)*(C$1&lt;='Gastos com Pessoal'!$F$113:$F$122)*(IF('Gastos com Pessoal'!$G$113:$G$122&lt;=C$1,1,0))*INDIRECT(CONCATENATE("'Gastos com Pessoal'!",$BA46)))+SUM((C$1&gt;='Gastos com Pessoal'!$E$7:$E$106)*(C$1&lt;='Gastos com Pessoal'!$F$7:$F$106)*(IF('Gastos com Pessoal'!$L$7:$L$106&lt;=C$1,1,0))*INDIRECT(CONCATENATE("'Gastos com Pessoal'!",$BB46)))+SUM((C$1&gt;='Gastos com Pessoal'!$E$113:$E$122)*(C$1&lt;='Gastos com Pessoal'!$F$113:$F$122)*(IF('Gastos com Pessoal'!$L$113:$L$122&lt;=C$1,1,0))*INDIRECT(CONCATENATE("'Gastos com Pessoal'!",$BC46)))+SUM((C$1&gt;='Gastos com Pessoal'!$E$7:$E$106)*(C$1&lt;='Gastos com Pessoal'!$F$7:$F$106)*(IF('Gastos com Pessoal'!$Q$7:$Q$106&lt;=C$1,1,0))*INDIRECT(CONCATENATE("'Gastos com Pessoal'!",$BD46)))+SUM((C$1&gt;='Gastos com Pessoal'!$E$113:$E$122)*(C$1&lt;='Gastos com Pessoal'!$F$113:$F$122)*(IF('Gastos com Pessoal'!$Q$113:$Q$122&lt;=C$1,1,0))*INDIRECT(CONCATENATE("'Gastos com Pessoal'!",$BE46)))</f>
        <v>67512.650000000009</v>
      </c>
      <c r="D46" s="152">
        <f t="array" aca="1" ref="D46" ca="1">SUM((D$1&gt;='Gastos com Pessoal'!$E$7:$E$106)*(D$1&lt;='Gastos com Pessoal'!$F$7:$F$106)*INDIRECT(CONCATENATE("'Encargos e Benefícios'!",$AX46)))+SUM((D$1&gt;='Gastos com Pessoal'!$E$113:$E$122)*(D$1&lt;='Gastos com Pessoal'!$F$113:$F$122)*INDIRECT(CONCATENATE("'Encargos e Benefícios'!",$AY46)))+SUM((D$1&gt;='Gastos com Pessoal'!$E$7:$E$106)*(D$1&lt;='Gastos com Pessoal'!$F$7:$F$106)*(IF('Gastos com Pessoal'!$G$7:$G$106&lt;=D$1,1,0))*INDIRECT(CONCATENATE("'Gastos com Pessoal'!",$AZ46)))+SUM((D$1&gt;='Gastos com Pessoal'!$E$113:$E$122)*(D$1&lt;='Gastos com Pessoal'!$F$113:$F$122)*(IF('Gastos com Pessoal'!$G$113:$G$122&lt;=D$1,1,0))*INDIRECT(CONCATENATE("'Gastos com Pessoal'!",$BA46)))+SUM((D$1&gt;='Gastos com Pessoal'!$E$7:$E$106)*(D$1&lt;='Gastos com Pessoal'!$F$7:$F$106)*(IF('Gastos com Pessoal'!$L$7:$L$106&lt;=D$1,1,0))*INDIRECT(CONCATENATE("'Gastos com Pessoal'!",$BB46)))+SUM((D$1&gt;='Gastos com Pessoal'!$E$113:$E$122)*(D$1&lt;='Gastos com Pessoal'!$F$113:$F$122)*(IF('Gastos com Pessoal'!$L$113:$L$122&lt;=D$1,1,0))*INDIRECT(CONCATENATE("'Gastos com Pessoal'!",$BC46)))+SUM((D$1&gt;='Gastos com Pessoal'!$E$7:$E$106)*(D$1&lt;='Gastos com Pessoal'!$F$7:$F$106)*(IF('Gastos com Pessoal'!$Q$7:$Q$106&lt;=D$1,1,0))*INDIRECT(CONCATENATE("'Gastos com Pessoal'!",$BD46)))+SUM((D$1&gt;='Gastos com Pessoal'!$E$113:$E$122)*(D$1&lt;='Gastos com Pessoal'!$F$113:$F$122)*(IF('Gastos com Pessoal'!$Q$113:$Q$122&lt;=D$1,1,0))*INDIRECT(CONCATENATE("'Gastos com Pessoal'!",$BE46)))</f>
        <v>67512.650000000009</v>
      </c>
      <c r="E46" s="152">
        <f t="array" aca="1" ref="E46" ca="1">SUM((E$1&gt;='Gastos com Pessoal'!$E$7:$E$106)*(E$1&lt;='Gastos com Pessoal'!$F$7:$F$106)*INDIRECT(CONCATENATE("'Encargos e Benefícios'!",$AX46)))+SUM((E$1&gt;='Gastos com Pessoal'!$E$113:$E$122)*(E$1&lt;='Gastos com Pessoal'!$F$113:$F$122)*INDIRECT(CONCATENATE("'Encargos e Benefícios'!",$AY46)))+SUM((E$1&gt;='Gastos com Pessoal'!$E$7:$E$106)*(E$1&lt;='Gastos com Pessoal'!$F$7:$F$106)*(IF('Gastos com Pessoal'!$G$7:$G$106&lt;=E$1,1,0))*INDIRECT(CONCATENATE("'Gastos com Pessoal'!",$AZ46)))+SUM((E$1&gt;='Gastos com Pessoal'!$E$113:$E$122)*(E$1&lt;='Gastos com Pessoal'!$F$113:$F$122)*(IF('Gastos com Pessoal'!$G$113:$G$122&lt;=E$1,1,0))*INDIRECT(CONCATENATE("'Gastos com Pessoal'!",$BA46)))+SUM((E$1&gt;='Gastos com Pessoal'!$E$7:$E$106)*(E$1&lt;='Gastos com Pessoal'!$F$7:$F$106)*(IF('Gastos com Pessoal'!$L$7:$L$106&lt;=E$1,1,0))*INDIRECT(CONCATENATE("'Gastos com Pessoal'!",$BB46)))+SUM((E$1&gt;='Gastos com Pessoal'!$E$113:$E$122)*(E$1&lt;='Gastos com Pessoal'!$F$113:$F$122)*(IF('Gastos com Pessoal'!$L$113:$L$122&lt;=E$1,1,0))*INDIRECT(CONCATENATE("'Gastos com Pessoal'!",$BC46)))+SUM((E$1&gt;='Gastos com Pessoal'!$E$7:$E$106)*(E$1&lt;='Gastos com Pessoal'!$F$7:$F$106)*(IF('Gastos com Pessoal'!$Q$7:$Q$106&lt;=E$1,1,0))*INDIRECT(CONCATENATE("'Gastos com Pessoal'!",$BD46)))+SUM((E$1&gt;='Gastos com Pessoal'!$E$113:$E$122)*(E$1&lt;='Gastos com Pessoal'!$F$113:$F$122)*(IF('Gastos com Pessoal'!$Q$113:$Q$122&lt;=E$1,1,0))*INDIRECT(CONCATENATE("'Gastos com Pessoal'!",$BE46)))</f>
        <v>67512.650000000009</v>
      </c>
      <c r="F46" s="152">
        <f t="array" aca="1" ref="F46" ca="1">SUM((F$1&gt;='Gastos com Pessoal'!$E$7:$E$106)*(F$1&lt;='Gastos com Pessoal'!$F$7:$F$106)*INDIRECT(CONCATENATE("'Encargos e Benefícios'!",$AX46)))+SUM((F$1&gt;='Gastos com Pessoal'!$E$113:$E$122)*(F$1&lt;='Gastos com Pessoal'!$F$113:$F$122)*INDIRECT(CONCATENATE("'Encargos e Benefícios'!",$AY46)))+SUM((F$1&gt;='Gastos com Pessoal'!$E$7:$E$106)*(F$1&lt;='Gastos com Pessoal'!$F$7:$F$106)*(IF('Gastos com Pessoal'!$G$7:$G$106&lt;=F$1,1,0))*INDIRECT(CONCATENATE("'Gastos com Pessoal'!",$AZ46)))+SUM((F$1&gt;='Gastos com Pessoal'!$E$113:$E$122)*(F$1&lt;='Gastos com Pessoal'!$F$113:$F$122)*(IF('Gastos com Pessoal'!$G$113:$G$122&lt;=F$1,1,0))*INDIRECT(CONCATENATE("'Gastos com Pessoal'!",$BA46)))+SUM((F$1&gt;='Gastos com Pessoal'!$E$7:$E$106)*(F$1&lt;='Gastos com Pessoal'!$F$7:$F$106)*(IF('Gastos com Pessoal'!$L$7:$L$106&lt;=F$1,1,0))*INDIRECT(CONCATENATE("'Gastos com Pessoal'!",$BB46)))+SUM((F$1&gt;='Gastos com Pessoal'!$E$113:$E$122)*(F$1&lt;='Gastos com Pessoal'!$F$113:$F$122)*(IF('Gastos com Pessoal'!$L$113:$L$122&lt;=F$1,1,0))*INDIRECT(CONCATENATE("'Gastos com Pessoal'!",$BC46)))+SUM((F$1&gt;='Gastos com Pessoal'!$E$7:$E$106)*(F$1&lt;='Gastos com Pessoal'!$F$7:$F$106)*(IF('Gastos com Pessoal'!$Q$7:$Q$106&lt;=F$1,1,0))*INDIRECT(CONCATENATE("'Gastos com Pessoal'!",$BD46)))+SUM((F$1&gt;='Gastos com Pessoal'!$E$113:$E$122)*(F$1&lt;='Gastos com Pessoal'!$F$113:$F$122)*(IF('Gastos com Pessoal'!$Q$113:$Q$122&lt;=F$1,1,0))*INDIRECT(CONCATENATE("'Gastos com Pessoal'!",$BE46)))</f>
        <v>67512.650000000009</v>
      </c>
      <c r="G46" s="152">
        <f t="array" aca="1" ref="G46" ca="1">SUM((G$1&gt;='Gastos com Pessoal'!$E$7:$E$106)*(G$1&lt;='Gastos com Pessoal'!$F$7:$F$106)*INDIRECT(CONCATENATE("'Encargos e Benefícios'!",$AX46)))+SUM((G$1&gt;='Gastos com Pessoal'!$E$113:$E$122)*(G$1&lt;='Gastos com Pessoal'!$F$113:$F$122)*INDIRECT(CONCATENATE("'Encargos e Benefícios'!",$AY46)))+SUM((G$1&gt;='Gastos com Pessoal'!$E$7:$E$106)*(G$1&lt;='Gastos com Pessoal'!$F$7:$F$106)*(IF('Gastos com Pessoal'!$G$7:$G$106&lt;=G$1,1,0))*INDIRECT(CONCATENATE("'Gastos com Pessoal'!",$AZ46)))+SUM((G$1&gt;='Gastos com Pessoal'!$E$113:$E$122)*(G$1&lt;='Gastos com Pessoal'!$F$113:$F$122)*(IF('Gastos com Pessoal'!$G$113:$G$122&lt;=G$1,1,0))*INDIRECT(CONCATENATE("'Gastos com Pessoal'!",$BA46)))+SUM((G$1&gt;='Gastos com Pessoal'!$E$7:$E$106)*(G$1&lt;='Gastos com Pessoal'!$F$7:$F$106)*(IF('Gastos com Pessoal'!$L$7:$L$106&lt;=G$1,1,0))*INDIRECT(CONCATENATE("'Gastos com Pessoal'!",$BB46)))+SUM((G$1&gt;='Gastos com Pessoal'!$E$113:$E$122)*(G$1&lt;='Gastos com Pessoal'!$F$113:$F$122)*(IF('Gastos com Pessoal'!$L$113:$L$122&lt;=G$1,1,0))*INDIRECT(CONCATENATE("'Gastos com Pessoal'!",$BC46)))+SUM((G$1&gt;='Gastos com Pessoal'!$E$7:$E$106)*(G$1&lt;='Gastos com Pessoal'!$F$7:$F$106)*(IF('Gastos com Pessoal'!$Q$7:$Q$106&lt;=G$1,1,0))*INDIRECT(CONCATENATE("'Gastos com Pessoal'!",$BD46)))+SUM((G$1&gt;='Gastos com Pessoal'!$E$113:$E$122)*(G$1&lt;='Gastos com Pessoal'!$F$113:$F$122)*(IF('Gastos com Pessoal'!$Q$113:$Q$122&lt;=G$1,1,0))*INDIRECT(CONCATENATE("'Gastos com Pessoal'!",$BE46)))</f>
        <v>67512.650000000009</v>
      </c>
      <c r="H46" s="152">
        <f t="array" aca="1" ref="H46" ca="1">SUM((H$1&gt;='Gastos com Pessoal'!$E$7:$E$106)*(H$1&lt;='Gastos com Pessoal'!$F$7:$F$106)*INDIRECT(CONCATENATE("'Encargos e Benefícios'!",$AX46)))+SUM((H$1&gt;='Gastos com Pessoal'!$E$113:$E$122)*(H$1&lt;='Gastos com Pessoal'!$F$113:$F$122)*INDIRECT(CONCATENATE("'Encargos e Benefícios'!",$AY46)))+SUM((H$1&gt;='Gastos com Pessoal'!$E$7:$E$106)*(H$1&lt;='Gastos com Pessoal'!$F$7:$F$106)*(IF('Gastos com Pessoal'!$G$7:$G$106&lt;=H$1,1,0))*INDIRECT(CONCATENATE("'Gastos com Pessoal'!",$AZ46)))+SUM((H$1&gt;='Gastos com Pessoal'!$E$113:$E$122)*(H$1&lt;='Gastos com Pessoal'!$F$113:$F$122)*(IF('Gastos com Pessoal'!$G$113:$G$122&lt;=H$1,1,0))*INDIRECT(CONCATENATE("'Gastos com Pessoal'!",$BA46)))+SUM((H$1&gt;='Gastos com Pessoal'!$E$7:$E$106)*(H$1&lt;='Gastos com Pessoal'!$F$7:$F$106)*(IF('Gastos com Pessoal'!$L$7:$L$106&lt;=H$1,1,0))*INDIRECT(CONCATENATE("'Gastos com Pessoal'!",$BB46)))+SUM((H$1&gt;='Gastos com Pessoal'!$E$113:$E$122)*(H$1&lt;='Gastos com Pessoal'!$F$113:$F$122)*(IF('Gastos com Pessoal'!$L$113:$L$122&lt;=H$1,1,0))*INDIRECT(CONCATENATE("'Gastos com Pessoal'!",$BC46)))+SUM((H$1&gt;='Gastos com Pessoal'!$E$7:$E$106)*(H$1&lt;='Gastos com Pessoal'!$F$7:$F$106)*(IF('Gastos com Pessoal'!$Q$7:$Q$106&lt;=H$1,1,0))*INDIRECT(CONCATENATE("'Gastos com Pessoal'!",$BD46)))+SUM((H$1&gt;='Gastos com Pessoal'!$E$113:$E$122)*(H$1&lt;='Gastos com Pessoal'!$F$113:$F$122)*(IF('Gastos com Pessoal'!$Q$113:$Q$122&lt;=H$1,1,0))*INDIRECT(CONCATENATE("'Gastos com Pessoal'!",$BE46)))</f>
        <v>67512.650000000009</v>
      </c>
      <c r="I46" s="152">
        <f t="array" aca="1" ref="I46" ca="1">SUM((I$1&gt;='Gastos com Pessoal'!$E$7:$E$106)*(I$1&lt;='Gastos com Pessoal'!$F$7:$F$106)*INDIRECT(CONCATENATE("'Encargos e Benefícios'!",$AX46)))+SUM((I$1&gt;='Gastos com Pessoal'!$E$113:$E$122)*(I$1&lt;='Gastos com Pessoal'!$F$113:$F$122)*INDIRECT(CONCATENATE("'Encargos e Benefícios'!",$AY46)))+SUM((I$1&gt;='Gastos com Pessoal'!$E$7:$E$106)*(I$1&lt;='Gastos com Pessoal'!$F$7:$F$106)*(IF('Gastos com Pessoal'!$G$7:$G$106&lt;=I$1,1,0))*INDIRECT(CONCATENATE("'Gastos com Pessoal'!",$AZ46)))+SUM((I$1&gt;='Gastos com Pessoal'!$E$113:$E$122)*(I$1&lt;='Gastos com Pessoal'!$F$113:$F$122)*(IF('Gastos com Pessoal'!$G$113:$G$122&lt;=I$1,1,0))*INDIRECT(CONCATENATE("'Gastos com Pessoal'!",$BA46)))+SUM((I$1&gt;='Gastos com Pessoal'!$E$7:$E$106)*(I$1&lt;='Gastos com Pessoal'!$F$7:$F$106)*(IF('Gastos com Pessoal'!$L$7:$L$106&lt;=I$1,1,0))*INDIRECT(CONCATENATE("'Gastos com Pessoal'!",$BB46)))+SUM((I$1&gt;='Gastos com Pessoal'!$E$113:$E$122)*(I$1&lt;='Gastos com Pessoal'!$F$113:$F$122)*(IF('Gastos com Pessoal'!$L$113:$L$122&lt;=I$1,1,0))*INDIRECT(CONCATENATE("'Gastos com Pessoal'!",$BC46)))+SUM((I$1&gt;='Gastos com Pessoal'!$E$7:$E$106)*(I$1&lt;='Gastos com Pessoal'!$F$7:$F$106)*(IF('Gastos com Pessoal'!$Q$7:$Q$106&lt;=I$1,1,0))*INDIRECT(CONCATENATE("'Gastos com Pessoal'!",$BD46)))+SUM((I$1&gt;='Gastos com Pessoal'!$E$113:$E$122)*(I$1&lt;='Gastos com Pessoal'!$F$113:$F$122)*(IF('Gastos com Pessoal'!$Q$113:$Q$122&lt;=I$1,1,0))*INDIRECT(CONCATENATE("'Gastos com Pessoal'!",$BE46)))</f>
        <v>67512.650000000009</v>
      </c>
      <c r="J46" s="152">
        <f t="array" aca="1" ref="J46" ca="1">SUM((J$1&gt;='Gastos com Pessoal'!$E$7:$E$106)*(J$1&lt;='Gastos com Pessoal'!$F$7:$F$106)*INDIRECT(CONCATENATE("'Encargos e Benefícios'!",$AX46)))+SUM((J$1&gt;='Gastos com Pessoal'!$E$113:$E$122)*(J$1&lt;='Gastos com Pessoal'!$F$113:$F$122)*INDIRECT(CONCATENATE("'Encargos e Benefícios'!",$AY46)))+SUM((J$1&gt;='Gastos com Pessoal'!$E$7:$E$106)*(J$1&lt;='Gastos com Pessoal'!$F$7:$F$106)*(IF('Gastos com Pessoal'!$G$7:$G$106&lt;=J$1,1,0))*INDIRECT(CONCATENATE("'Gastos com Pessoal'!",$AZ46)))+SUM((J$1&gt;='Gastos com Pessoal'!$E$113:$E$122)*(J$1&lt;='Gastos com Pessoal'!$F$113:$F$122)*(IF('Gastos com Pessoal'!$G$113:$G$122&lt;=J$1,1,0))*INDIRECT(CONCATENATE("'Gastos com Pessoal'!",$BA46)))+SUM((J$1&gt;='Gastos com Pessoal'!$E$7:$E$106)*(J$1&lt;='Gastos com Pessoal'!$F$7:$F$106)*(IF('Gastos com Pessoal'!$L$7:$L$106&lt;=J$1,1,0))*INDIRECT(CONCATENATE("'Gastos com Pessoal'!",$BB46)))+SUM((J$1&gt;='Gastos com Pessoal'!$E$113:$E$122)*(J$1&lt;='Gastos com Pessoal'!$F$113:$F$122)*(IF('Gastos com Pessoal'!$L$113:$L$122&lt;=J$1,1,0))*INDIRECT(CONCATENATE("'Gastos com Pessoal'!",$BC46)))+SUM((J$1&gt;='Gastos com Pessoal'!$E$7:$E$106)*(J$1&lt;='Gastos com Pessoal'!$F$7:$F$106)*(IF('Gastos com Pessoal'!$Q$7:$Q$106&lt;=J$1,1,0))*INDIRECT(CONCATENATE("'Gastos com Pessoal'!",$BD46)))+SUM((J$1&gt;='Gastos com Pessoal'!$E$113:$E$122)*(J$1&lt;='Gastos com Pessoal'!$F$113:$F$122)*(IF('Gastos com Pessoal'!$Q$113:$Q$122&lt;=J$1,1,0))*INDIRECT(CONCATENATE("'Gastos com Pessoal'!",$BE46)))</f>
        <v>0</v>
      </c>
      <c r="K46" s="152">
        <f t="array" aca="1" ref="K46" ca="1">SUM((K$1&gt;='Gastos com Pessoal'!$E$7:$E$106)*(K$1&lt;='Gastos com Pessoal'!$F$7:$F$106)*INDIRECT(CONCATENATE("'Encargos e Benefícios'!",$AX46)))+SUM((K$1&gt;='Gastos com Pessoal'!$E$113:$E$122)*(K$1&lt;='Gastos com Pessoal'!$F$113:$F$122)*INDIRECT(CONCATENATE("'Encargos e Benefícios'!",$AY46)))+SUM((K$1&gt;='Gastos com Pessoal'!$E$7:$E$106)*(K$1&lt;='Gastos com Pessoal'!$F$7:$F$106)*(IF('Gastos com Pessoal'!$G$7:$G$106&lt;=K$1,1,0))*INDIRECT(CONCATENATE("'Gastos com Pessoal'!",$AZ46)))+SUM((K$1&gt;='Gastos com Pessoal'!$E$113:$E$122)*(K$1&lt;='Gastos com Pessoal'!$F$113:$F$122)*(IF('Gastos com Pessoal'!$G$113:$G$122&lt;=K$1,1,0))*INDIRECT(CONCATENATE("'Gastos com Pessoal'!",$BA46)))+SUM((K$1&gt;='Gastos com Pessoal'!$E$7:$E$106)*(K$1&lt;='Gastos com Pessoal'!$F$7:$F$106)*(IF('Gastos com Pessoal'!$L$7:$L$106&lt;=K$1,1,0))*INDIRECT(CONCATENATE("'Gastos com Pessoal'!",$BB46)))+SUM((K$1&gt;='Gastos com Pessoal'!$E$113:$E$122)*(K$1&lt;='Gastos com Pessoal'!$F$113:$F$122)*(IF('Gastos com Pessoal'!$L$113:$L$122&lt;=K$1,1,0))*INDIRECT(CONCATENATE("'Gastos com Pessoal'!",$BC46)))+SUM((K$1&gt;='Gastos com Pessoal'!$E$7:$E$106)*(K$1&lt;='Gastos com Pessoal'!$F$7:$F$106)*(IF('Gastos com Pessoal'!$Q$7:$Q$106&lt;=K$1,1,0))*INDIRECT(CONCATENATE("'Gastos com Pessoal'!",$BD46)))+SUM((K$1&gt;='Gastos com Pessoal'!$E$113:$E$122)*(K$1&lt;='Gastos com Pessoal'!$F$113:$F$122)*(IF('Gastos com Pessoal'!$Q$113:$Q$122&lt;=K$1,1,0))*INDIRECT(CONCATENATE("'Gastos com Pessoal'!",$BE46)))</f>
        <v>0</v>
      </c>
      <c r="L46" s="152">
        <f t="array" aca="1" ref="L46" ca="1">SUM((L$1&gt;='Gastos com Pessoal'!$E$7:$E$106)*(L$1&lt;='Gastos com Pessoal'!$F$7:$F$106)*INDIRECT(CONCATENATE("'Encargos e Benefícios'!",$AX46)))+SUM((L$1&gt;='Gastos com Pessoal'!$E$113:$E$122)*(L$1&lt;='Gastos com Pessoal'!$F$113:$F$122)*INDIRECT(CONCATENATE("'Encargos e Benefícios'!",$AY46)))+SUM((L$1&gt;='Gastos com Pessoal'!$E$7:$E$106)*(L$1&lt;='Gastos com Pessoal'!$F$7:$F$106)*(IF('Gastos com Pessoal'!$G$7:$G$106&lt;=L$1,1,0))*INDIRECT(CONCATENATE("'Gastos com Pessoal'!",$AZ46)))+SUM((L$1&gt;='Gastos com Pessoal'!$E$113:$E$122)*(L$1&lt;='Gastos com Pessoal'!$F$113:$F$122)*(IF('Gastos com Pessoal'!$G$113:$G$122&lt;=L$1,1,0))*INDIRECT(CONCATENATE("'Gastos com Pessoal'!",$BA46)))+SUM((L$1&gt;='Gastos com Pessoal'!$E$7:$E$106)*(L$1&lt;='Gastos com Pessoal'!$F$7:$F$106)*(IF('Gastos com Pessoal'!$L$7:$L$106&lt;=L$1,1,0))*INDIRECT(CONCATENATE("'Gastos com Pessoal'!",$BB46)))+SUM((L$1&gt;='Gastos com Pessoal'!$E$113:$E$122)*(L$1&lt;='Gastos com Pessoal'!$F$113:$F$122)*(IF('Gastos com Pessoal'!$L$113:$L$122&lt;=L$1,1,0))*INDIRECT(CONCATENATE("'Gastos com Pessoal'!",$BC46)))+SUM((L$1&gt;='Gastos com Pessoal'!$E$7:$E$106)*(L$1&lt;='Gastos com Pessoal'!$F$7:$F$106)*(IF('Gastos com Pessoal'!$Q$7:$Q$106&lt;=L$1,1,0))*INDIRECT(CONCATENATE("'Gastos com Pessoal'!",$BD46)))+SUM((L$1&gt;='Gastos com Pessoal'!$E$113:$E$122)*(L$1&lt;='Gastos com Pessoal'!$F$113:$F$122)*(IF('Gastos com Pessoal'!$Q$113:$Q$122&lt;=L$1,1,0))*INDIRECT(CONCATENATE("'Gastos com Pessoal'!",$BE46)))</f>
        <v>0</v>
      </c>
      <c r="M46" s="152">
        <f t="array" aca="1" ref="M46" ca="1">SUM((M$1&gt;='Gastos com Pessoal'!$E$7:$E$106)*(M$1&lt;='Gastos com Pessoal'!$F$7:$F$106)*INDIRECT(CONCATENATE("'Encargos e Benefícios'!",$AX46)))+SUM((M$1&gt;='Gastos com Pessoal'!$E$113:$E$122)*(M$1&lt;='Gastos com Pessoal'!$F$113:$F$122)*INDIRECT(CONCATENATE("'Encargos e Benefícios'!",$AY46)))+SUM((M$1&gt;='Gastos com Pessoal'!$E$7:$E$106)*(M$1&lt;='Gastos com Pessoal'!$F$7:$F$106)*(IF('Gastos com Pessoal'!$G$7:$G$106&lt;=M$1,1,0))*INDIRECT(CONCATENATE("'Gastos com Pessoal'!",$AZ46)))+SUM((M$1&gt;='Gastos com Pessoal'!$E$113:$E$122)*(M$1&lt;='Gastos com Pessoal'!$F$113:$F$122)*(IF('Gastos com Pessoal'!$G$113:$G$122&lt;=M$1,1,0))*INDIRECT(CONCATENATE("'Gastos com Pessoal'!",$BA46)))+SUM((M$1&gt;='Gastos com Pessoal'!$E$7:$E$106)*(M$1&lt;='Gastos com Pessoal'!$F$7:$F$106)*(IF('Gastos com Pessoal'!$L$7:$L$106&lt;=M$1,1,0))*INDIRECT(CONCATENATE("'Gastos com Pessoal'!",$BB46)))+SUM((M$1&gt;='Gastos com Pessoal'!$E$113:$E$122)*(M$1&lt;='Gastos com Pessoal'!$F$113:$F$122)*(IF('Gastos com Pessoal'!$L$113:$L$122&lt;=M$1,1,0))*INDIRECT(CONCATENATE("'Gastos com Pessoal'!",$BC46)))+SUM((M$1&gt;='Gastos com Pessoal'!$E$7:$E$106)*(M$1&lt;='Gastos com Pessoal'!$F$7:$F$106)*(IF('Gastos com Pessoal'!$Q$7:$Q$106&lt;=M$1,1,0))*INDIRECT(CONCATENATE("'Gastos com Pessoal'!",$BD46)))+SUM((M$1&gt;='Gastos com Pessoal'!$E$113:$E$122)*(M$1&lt;='Gastos com Pessoal'!$F$113:$F$122)*(IF('Gastos com Pessoal'!$Q$113:$Q$122&lt;=M$1,1,0))*INDIRECT(CONCATENATE("'Gastos com Pessoal'!",$BE46)))</f>
        <v>0</v>
      </c>
      <c r="N46" s="152">
        <f t="array" aca="1" ref="N46" ca="1">SUM((N$1&gt;='Gastos com Pessoal'!$E$7:$E$106)*(N$1&lt;='Gastos com Pessoal'!$F$7:$F$106)*INDIRECT(CONCATENATE("'Encargos e Benefícios'!",$AX46)))+SUM((N$1&gt;='Gastos com Pessoal'!$E$113:$E$122)*(N$1&lt;='Gastos com Pessoal'!$F$113:$F$122)*INDIRECT(CONCATENATE("'Encargos e Benefícios'!",$AY46)))+SUM((N$1&gt;='Gastos com Pessoal'!$E$7:$E$106)*(N$1&lt;='Gastos com Pessoal'!$F$7:$F$106)*(IF('Gastos com Pessoal'!$G$7:$G$106&lt;=N$1,1,0))*INDIRECT(CONCATENATE("'Gastos com Pessoal'!",$AZ46)))+SUM((N$1&gt;='Gastos com Pessoal'!$E$113:$E$122)*(N$1&lt;='Gastos com Pessoal'!$F$113:$F$122)*(IF('Gastos com Pessoal'!$G$113:$G$122&lt;=N$1,1,0))*INDIRECT(CONCATENATE("'Gastos com Pessoal'!",$BA46)))+SUM((N$1&gt;='Gastos com Pessoal'!$E$7:$E$106)*(N$1&lt;='Gastos com Pessoal'!$F$7:$F$106)*(IF('Gastos com Pessoal'!$L$7:$L$106&lt;=N$1,1,0))*INDIRECT(CONCATENATE("'Gastos com Pessoal'!",$BB46)))+SUM((N$1&gt;='Gastos com Pessoal'!$E$113:$E$122)*(N$1&lt;='Gastos com Pessoal'!$F$113:$F$122)*(IF('Gastos com Pessoal'!$L$113:$L$122&lt;=N$1,1,0))*INDIRECT(CONCATENATE("'Gastos com Pessoal'!",$BC46)))+SUM((N$1&gt;='Gastos com Pessoal'!$E$7:$E$106)*(N$1&lt;='Gastos com Pessoal'!$F$7:$F$106)*(IF('Gastos com Pessoal'!$Q$7:$Q$106&lt;=N$1,1,0))*INDIRECT(CONCATENATE("'Gastos com Pessoal'!",$BD46)))+SUM((N$1&gt;='Gastos com Pessoal'!$E$113:$E$122)*(N$1&lt;='Gastos com Pessoal'!$F$113:$F$122)*(IF('Gastos com Pessoal'!$Q$113:$Q$122&lt;=N$1,1,0))*INDIRECT(CONCATENATE("'Gastos com Pessoal'!",$BE46)))</f>
        <v>0</v>
      </c>
      <c r="O46" s="152">
        <f t="array" aca="1" ref="O46" ca="1">SUM((O$1&gt;='Gastos com Pessoal'!$E$7:$E$106)*(O$1&lt;='Gastos com Pessoal'!$F$7:$F$106)*INDIRECT(CONCATENATE("'Encargos e Benefícios'!",$AX46)))+SUM((O$1&gt;='Gastos com Pessoal'!$E$113:$E$122)*(O$1&lt;='Gastos com Pessoal'!$F$113:$F$122)*INDIRECT(CONCATENATE("'Encargos e Benefícios'!",$AY46)))+SUM((O$1&gt;='Gastos com Pessoal'!$E$7:$E$106)*(O$1&lt;='Gastos com Pessoal'!$F$7:$F$106)*(IF('Gastos com Pessoal'!$G$7:$G$106&lt;=O$1,1,0))*INDIRECT(CONCATENATE("'Gastos com Pessoal'!",$AZ46)))+SUM((O$1&gt;='Gastos com Pessoal'!$E$113:$E$122)*(O$1&lt;='Gastos com Pessoal'!$F$113:$F$122)*(IF('Gastos com Pessoal'!$G$113:$G$122&lt;=O$1,1,0))*INDIRECT(CONCATENATE("'Gastos com Pessoal'!",$BA46)))+SUM((O$1&gt;='Gastos com Pessoal'!$E$7:$E$106)*(O$1&lt;='Gastos com Pessoal'!$F$7:$F$106)*(IF('Gastos com Pessoal'!$L$7:$L$106&lt;=O$1,1,0))*INDIRECT(CONCATENATE("'Gastos com Pessoal'!",$BB46)))+SUM((O$1&gt;='Gastos com Pessoal'!$E$113:$E$122)*(O$1&lt;='Gastos com Pessoal'!$F$113:$F$122)*(IF('Gastos com Pessoal'!$L$113:$L$122&lt;=O$1,1,0))*INDIRECT(CONCATENATE("'Gastos com Pessoal'!",$BC46)))+SUM((O$1&gt;='Gastos com Pessoal'!$E$7:$E$106)*(O$1&lt;='Gastos com Pessoal'!$F$7:$F$106)*(IF('Gastos com Pessoal'!$Q$7:$Q$106&lt;=O$1,1,0))*INDIRECT(CONCATENATE("'Gastos com Pessoal'!",$BD46)))+SUM((O$1&gt;='Gastos com Pessoal'!$E$113:$E$122)*(O$1&lt;='Gastos com Pessoal'!$F$113:$F$122)*(IF('Gastos com Pessoal'!$Q$113:$Q$122&lt;=O$1,1,0))*INDIRECT(CONCATENATE("'Gastos com Pessoal'!",$BE46)))</f>
        <v>0</v>
      </c>
      <c r="P46" s="152">
        <f t="array" aca="1" ref="P46" ca="1">SUM((P$1&gt;='Gastos com Pessoal'!$E$7:$E$106)*(P$1&lt;='Gastos com Pessoal'!$F$7:$F$106)*INDIRECT(CONCATENATE("'Encargos e Benefícios'!",$AX46)))+SUM((P$1&gt;='Gastos com Pessoal'!$E$113:$E$122)*(P$1&lt;='Gastos com Pessoal'!$F$113:$F$122)*INDIRECT(CONCATENATE("'Encargos e Benefícios'!",$AY46)))+SUM((P$1&gt;='Gastos com Pessoal'!$E$7:$E$106)*(P$1&lt;='Gastos com Pessoal'!$F$7:$F$106)*(IF('Gastos com Pessoal'!$G$7:$G$106&lt;=P$1,1,0))*INDIRECT(CONCATENATE("'Gastos com Pessoal'!",$AZ46)))+SUM((P$1&gt;='Gastos com Pessoal'!$E$113:$E$122)*(P$1&lt;='Gastos com Pessoal'!$F$113:$F$122)*(IF('Gastos com Pessoal'!$G$113:$G$122&lt;=P$1,1,0))*INDIRECT(CONCATENATE("'Gastos com Pessoal'!",$BA46)))+SUM((P$1&gt;='Gastos com Pessoal'!$E$7:$E$106)*(P$1&lt;='Gastos com Pessoal'!$F$7:$F$106)*(IF('Gastos com Pessoal'!$L$7:$L$106&lt;=P$1,1,0))*INDIRECT(CONCATENATE("'Gastos com Pessoal'!",$BB46)))+SUM((P$1&gt;='Gastos com Pessoal'!$E$113:$E$122)*(P$1&lt;='Gastos com Pessoal'!$F$113:$F$122)*(IF('Gastos com Pessoal'!$L$113:$L$122&lt;=P$1,1,0))*INDIRECT(CONCATENATE("'Gastos com Pessoal'!",$BC46)))+SUM((P$1&gt;='Gastos com Pessoal'!$E$7:$E$106)*(P$1&lt;='Gastos com Pessoal'!$F$7:$F$106)*(IF('Gastos com Pessoal'!$Q$7:$Q$106&lt;=P$1,1,0))*INDIRECT(CONCATENATE("'Gastos com Pessoal'!",$BD46)))+SUM((P$1&gt;='Gastos com Pessoal'!$E$113:$E$122)*(P$1&lt;='Gastos com Pessoal'!$F$113:$F$122)*(IF('Gastos com Pessoal'!$Q$113:$Q$122&lt;=P$1,1,0))*INDIRECT(CONCATENATE("'Gastos com Pessoal'!",$BE46)))</f>
        <v>0</v>
      </c>
      <c r="Q46" s="152">
        <f t="array" aca="1" ref="Q46" ca="1">SUM((Q$1&gt;='Gastos com Pessoal'!$E$7:$E$106)*(Q$1&lt;='Gastos com Pessoal'!$F$7:$F$106)*INDIRECT(CONCATENATE("'Encargos e Benefícios'!",$AX46)))+SUM((Q$1&gt;='Gastos com Pessoal'!$E$113:$E$122)*(Q$1&lt;='Gastos com Pessoal'!$F$113:$F$122)*INDIRECT(CONCATENATE("'Encargos e Benefícios'!",$AY46)))+SUM((Q$1&gt;='Gastos com Pessoal'!$E$7:$E$106)*(Q$1&lt;='Gastos com Pessoal'!$F$7:$F$106)*(IF('Gastos com Pessoal'!$G$7:$G$106&lt;=Q$1,1,0))*INDIRECT(CONCATENATE("'Gastos com Pessoal'!",$AZ46)))+SUM((Q$1&gt;='Gastos com Pessoal'!$E$113:$E$122)*(Q$1&lt;='Gastos com Pessoal'!$F$113:$F$122)*(IF('Gastos com Pessoal'!$G$113:$G$122&lt;=Q$1,1,0))*INDIRECT(CONCATENATE("'Gastos com Pessoal'!",$BA46)))+SUM((Q$1&gt;='Gastos com Pessoal'!$E$7:$E$106)*(Q$1&lt;='Gastos com Pessoal'!$F$7:$F$106)*(IF('Gastos com Pessoal'!$L$7:$L$106&lt;=Q$1,1,0))*INDIRECT(CONCATENATE("'Gastos com Pessoal'!",$BB46)))+SUM((Q$1&gt;='Gastos com Pessoal'!$E$113:$E$122)*(Q$1&lt;='Gastos com Pessoal'!$F$113:$F$122)*(IF('Gastos com Pessoal'!$L$113:$L$122&lt;=Q$1,1,0))*INDIRECT(CONCATENATE("'Gastos com Pessoal'!",$BC46)))+SUM((Q$1&gt;='Gastos com Pessoal'!$E$7:$E$106)*(Q$1&lt;='Gastos com Pessoal'!$F$7:$F$106)*(IF('Gastos com Pessoal'!$Q$7:$Q$106&lt;=Q$1,1,0))*INDIRECT(CONCATENATE("'Gastos com Pessoal'!",$BD46)))+SUM((Q$1&gt;='Gastos com Pessoal'!$E$113:$E$122)*(Q$1&lt;='Gastos com Pessoal'!$F$113:$F$122)*(IF('Gastos com Pessoal'!$Q$113:$Q$122&lt;=Q$1,1,0))*INDIRECT(CONCATENATE("'Gastos com Pessoal'!",$BE46)))</f>
        <v>0</v>
      </c>
      <c r="R46" s="152">
        <f t="array" aca="1" ref="R46" ca="1">SUM((R$1&gt;='Gastos com Pessoal'!$E$7:$E$106)*(R$1&lt;='Gastos com Pessoal'!$F$7:$F$106)*INDIRECT(CONCATENATE("'Encargos e Benefícios'!",$AX46)))+SUM((R$1&gt;='Gastos com Pessoal'!$E$113:$E$122)*(R$1&lt;='Gastos com Pessoal'!$F$113:$F$122)*INDIRECT(CONCATENATE("'Encargos e Benefícios'!",$AY46)))+SUM((R$1&gt;='Gastos com Pessoal'!$E$7:$E$106)*(R$1&lt;='Gastos com Pessoal'!$F$7:$F$106)*(IF('Gastos com Pessoal'!$G$7:$G$106&lt;=R$1,1,0))*INDIRECT(CONCATENATE("'Gastos com Pessoal'!",$AZ46)))+SUM((R$1&gt;='Gastos com Pessoal'!$E$113:$E$122)*(R$1&lt;='Gastos com Pessoal'!$F$113:$F$122)*(IF('Gastos com Pessoal'!$G$113:$G$122&lt;=R$1,1,0))*INDIRECT(CONCATENATE("'Gastos com Pessoal'!",$BA46)))+SUM((R$1&gt;='Gastos com Pessoal'!$E$7:$E$106)*(R$1&lt;='Gastos com Pessoal'!$F$7:$F$106)*(IF('Gastos com Pessoal'!$L$7:$L$106&lt;=R$1,1,0))*INDIRECT(CONCATENATE("'Gastos com Pessoal'!",$BB46)))+SUM((R$1&gt;='Gastos com Pessoal'!$E$113:$E$122)*(R$1&lt;='Gastos com Pessoal'!$F$113:$F$122)*(IF('Gastos com Pessoal'!$L$113:$L$122&lt;=R$1,1,0))*INDIRECT(CONCATENATE("'Gastos com Pessoal'!",$BC46)))+SUM((R$1&gt;='Gastos com Pessoal'!$E$7:$E$106)*(R$1&lt;='Gastos com Pessoal'!$F$7:$F$106)*(IF('Gastos com Pessoal'!$Q$7:$Q$106&lt;=R$1,1,0))*INDIRECT(CONCATENATE("'Gastos com Pessoal'!",$BD46)))+SUM((R$1&gt;='Gastos com Pessoal'!$E$113:$E$122)*(R$1&lt;='Gastos com Pessoal'!$F$113:$F$122)*(IF('Gastos com Pessoal'!$Q$113:$Q$122&lt;=R$1,1,0))*INDIRECT(CONCATENATE("'Gastos com Pessoal'!",$BE46)))</f>
        <v>0</v>
      </c>
      <c r="S46" s="152">
        <f t="array" aca="1" ref="S46" ca="1">SUM((S$1&gt;='Gastos com Pessoal'!$E$7:$E$106)*(S$1&lt;='Gastos com Pessoal'!$F$7:$F$106)*INDIRECT(CONCATENATE("'Encargos e Benefícios'!",$AX46)))+SUM((S$1&gt;='Gastos com Pessoal'!$E$113:$E$122)*(S$1&lt;='Gastos com Pessoal'!$F$113:$F$122)*INDIRECT(CONCATENATE("'Encargos e Benefícios'!",$AY46)))+SUM((S$1&gt;='Gastos com Pessoal'!$E$7:$E$106)*(S$1&lt;='Gastos com Pessoal'!$F$7:$F$106)*(IF('Gastos com Pessoal'!$G$7:$G$106&lt;=S$1,1,0))*INDIRECT(CONCATENATE("'Gastos com Pessoal'!",$AZ46)))+SUM((S$1&gt;='Gastos com Pessoal'!$E$113:$E$122)*(S$1&lt;='Gastos com Pessoal'!$F$113:$F$122)*(IF('Gastos com Pessoal'!$G$113:$G$122&lt;=S$1,1,0))*INDIRECT(CONCATENATE("'Gastos com Pessoal'!",$BA46)))+SUM((S$1&gt;='Gastos com Pessoal'!$E$7:$E$106)*(S$1&lt;='Gastos com Pessoal'!$F$7:$F$106)*(IF('Gastos com Pessoal'!$L$7:$L$106&lt;=S$1,1,0))*INDIRECT(CONCATENATE("'Gastos com Pessoal'!",$BB46)))+SUM((S$1&gt;='Gastos com Pessoal'!$E$113:$E$122)*(S$1&lt;='Gastos com Pessoal'!$F$113:$F$122)*(IF('Gastos com Pessoal'!$L$113:$L$122&lt;=S$1,1,0))*INDIRECT(CONCATENATE("'Gastos com Pessoal'!",$BC46)))+SUM((S$1&gt;='Gastos com Pessoal'!$E$7:$E$106)*(S$1&lt;='Gastos com Pessoal'!$F$7:$F$106)*(IF('Gastos com Pessoal'!$Q$7:$Q$106&lt;=S$1,1,0))*INDIRECT(CONCATENATE("'Gastos com Pessoal'!",$BD46)))+SUM((S$1&gt;='Gastos com Pessoal'!$E$113:$E$122)*(S$1&lt;='Gastos com Pessoal'!$F$113:$F$122)*(IF('Gastos com Pessoal'!$Q$113:$Q$122&lt;=S$1,1,0))*INDIRECT(CONCATENATE("'Gastos com Pessoal'!",$BE46)))</f>
        <v>0</v>
      </c>
      <c r="T46" s="152">
        <f t="array" aca="1" ref="T46" ca="1">SUM((T$1&gt;='Gastos com Pessoal'!$E$7:$E$106)*(T$1&lt;='Gastos com Pessoal'!$F$7:$F$106)*INDIRECT(CONCATENATE("'Encargos e Benefícios'!",$AX46)))+SUM((T$1&gt;='Gastos com Pessoal'!$E$113:$E$122)*(T$1&lt;='Gastos com Pessoal'!$F$113:$F$122)*INDIRECT(CONCATENATE("'Encargos e Benefícios'!",$AY46)))+SUM((T$1&gt;='Gastos com Pessoal'!$E$7:$E$106)*(T$1&lt;='Gastos com Pessoal'!$F$7:$F$106)*(IF('Gastos com Pessoal'!$G$7:$G$106&lt;=T$1,1,0))*INDIRECT(CONCATENATE("'Gastos com Pessoal'!",$AZ46)))+SUM((T$1&gt;='Gastos com Pessoal'!$E$113:$E$122)*(T$1&lt;='Gastos com Pessoal'!$F$113:$F$122)*(IF('Gastos com Pessoal'!$G$113:$G$122&lt;=T$1,1,0))*INDIRECT(CONCATENATE("'Gastos com Pessoal'!",$BA46)))+SUM((T$1&gt;='Gastos com Pessoal'!$E$7:$E$106)*(T$1&lt;='Gastos com Pessoal'!$F$7:$F$106)*(IF('Gastos com Pessoal'!$L$7:$L$106&lt;=T$1,1,0))*INDIRECT(CONCATENATE("'Gastos com Pessoal'!",$BB46)))+SUM((T$1&gt;='Gastos com Pessoal'!$E$113:$E$122)*(T$1&lt;='Gastos com Pessoal'!$F$113:$F$122)*(IF('Gastos com Pessoal'!$L$113:$L$122&lt;=T$1,1,0))*INDIRECT(CONCATENATE("'Gastos com Pessoal'!",$BC46)))+SUM((T$1&gt;='Gastos com Pessoal'!$E$7:$E$106)*(T$1&lt;='Gastos com Pessoal'!$F$7:$F$106)*(IF('Gastos com Pessoal'!$Q$7:$Q$106&lt;=T$1,1,0))*INDIRECT(CONCATENATE("'Gastos com Pessoal'!",$BD46)))+SUM((T$1&gt;='Gastos com Pessoal'!$E$113:$E$122)*(T$1&lt;='Gastos com Pessoal'!$F$113:$F$122)*(IF('Gastos com Pessoal'!$Q$113:$Q$122&lt;=T$1,1,0))*INDIRECT(CONCATENATE("'Gastos com Pessoal'!",$BE46)))</f>
        <v>0</v>
      </c>
      <c r="U46" s="152">
        <f t="array" aca="1" ref="U46" ca="1">SUM((U$1&gt;='Gastos com Pessoal'!$E$7:$E$106)*(U$1&lt;='Gastos com Pessoal'!$F$7:$F$106)*INDIRECT(CONCATENATE("'Encargos e Benefícios'!",$AX46)))+SUM((U$1&gt;='Gastos com Pessoal'!$E$113:$E$122)*(U$1&lt;='Gastos com Pessoal'!$F$113:$F$122)*INDIRECT(CONCATENATE("'Encargos e Benefícios'!",$AY46)))+SUM((U$1&gt;='Gastos com Pessoal'!$E$7:$E$106)*(U$1&lt;='Gastos com Pessoal'!$F$7:$F$106)*(IF('Gastos com Pessoal'!$G$7:$G$106&lt;=U$1,1,0))*INDIRECT(CONCATENATE("'Gastos com Pessoal'!",$AZ46)))+SUM((U$1&gt;='Gastos com Pessoal'!$E$113:$E$122)*(U$1&lt;='Gastos com Pessoal'!$F$113:$F$122)*(IF('Gastos com Pessoal'!$G$113:$G$122&lt;=U$1,1,0))*INDIRECT(CONCATENATE("'Gastos com Pessoal'!",$BA46)))+SUM((U$1&gt;='Gastos com Pessoal'!$E$7:$E$106)*(U$1&lt;='Gastos com Pessoal'!$F$7:$F$106)*(IF('Gastos com Pessoal'!$L$7:$L$106&lt;=U$1,1,0))*INDIRECT(CONCATENATE("'Gastos com Pessoal'!",$BB46)))+SUM((U$1&gt;='Gastos com Pessoal'!$E$113:$E$122)*(U$1&lt;='Gastos com Pessoal'!$F$113:$F$122)*(IF('Gastos com Pessoal'!$L$113:$L$122&lt;=U$1,1,0))*INDIRECT(CONCATENATE("'Gastos com Pessoal'!",$BC46)))+SUM((U$1&gt;='Gastos com Pessoal'!$E$7:$E$106)*(U$1&lt;='Gastos com Pessoal'!$F$7:$F$106)*(IF('Gastos com Pessoal'!$Q$7:$Q$106&lt;=U$1,1,0))*INDIRECT(CONCATENATE("'Gastos com Pessoal'!",$BD46)))+SUM((U$1&gt;='Gastos com Pessoal'!$E$113:$E$122)*(U$1&lt;='Gastos com Pessoal'!$F$113:$F$122)*(IF('Gastos com Pessoal'!$Q$113:$Q$122&lt;=U$1,1,0))*INDIRECT(CONCATENATE("'Gastos com Pessoal'!",$BE46)))</f>
        <v>0</v>
      </c>
      <c r="V46" s="152">
        <f t="array" aca="1" ref="V46" ca="1">SUM((V$1&gt;='Gastos com Pessoal'!$E$7:$E$106)*(V$1&lt;='Gastos com Pessoal'!$F$7:$F$106)*INDIRECT(CONCATENATE("'Encargos e Benefícios'!",$AX46)))+SUM((V$1&gt;='Gastos com Pessoal'!$E$113:$E$122)*(V$1&lt;='Gastos com Pessoal'!$F$113:$F$122)*INDIRECT(CONCATENATE("'Encargos e Benefícios'!",$AY46)))+SUM((V$1&gt;='Gastos com Pessoal'!$E$7:$E$106)*(V$1&lt;='Gastos com Pessoal'!$F$7:$F$106)*(IF('Gastos com Pessoal'!$G$7:$G$106&lt;=V$1,1,0))*INDIRECT(CONCATENATE("'Gastos com Pessoal'!",$AZ46)))+SUM((V$1&gt;='Gastos com Pessoal'!$E$113:$E$122)*(V$1&lt;='Gastos com Pessoal'!$F$113:$F$122)*(IF('Gastos com Pessoal'!$G$113:$G$122&lt;=V$1,1,0))*INDIRECT(CONCATENATE("'Gastos com Pessoal'!",$BA46)))+SUM((V$1&gt;='Gastos com Pessoal'!$E$7:$E$106)*(V$1&lt;='Gastos com Pessoal'!$F$7:$F$106)*(IF('Gastos com Pessoal'!$L$7:$L$106&lt;=V$1,1,0))*INDIRECT(CONCATENATE("'Gastos com Pessoal'!",$BB46)))+SUM((V$1&gt;='Gastos com Pessoal'!$E$113:$E$122)*(V$1&lt;='Gastos com Pessoal'!$F$113:$F$122)*(IF('Gastos com Pessoal'!$L$113:$L$122&lt;=V$1,1,0))*INDIRECT(CONCATENATE("'Gastos com Pessoal'!",$BC46)))+SUM((V$1&gt;='Gastos com Pessoal'!$E$7:$E$106)*(V$1&lt;='Gastos com Pessoal'!$F$7:$F$106)*(IF('Gastos com Pessoal'!$Q$7:$Q$106&lt;=V$1,1,0))*INDIRECT(CONCATENATE("'Gastos com Pessoal'!",$BD46)))+SUM((V$1&gt;='Gastos com Pessoal'!$E$113:$E$122)*(V$1&lt;='Gastos com Pessoal'!$F$113:$F$122)*(IF('Gastos com Pessoal'!$Q$113:$Q$122&lt;=V$1,1,0))*INDIRECT(CONCATENATE("'Gastos com Pessoal'!",$BE46)))</f>
        <v>0</v>
      </c>
      <c r="W46" s="152">
        <f t="array" aca="1" ref="W46" ca="1">SUM((W$1&gt;='Gastos com Pessoal'!$E$7:$E$106)*(W$1&lt;='Gastos com Pessoal'!$F$7:$F$106)*INDIRECT(CONCATENATE("'Encargos e Benefícios'!",$AX46)))+SUM((W$1&gt;='Gastos com Pessoal'!$E$113:$E$122)*(W$1&lt;='Gastos com Pessoal'!$F$113:$F$122)*INDIRECT(CONCATENATE("'Encargos e Benefícios'!",$AY46)))+SUM((W$1&gt;='Gastos com Pessoal'!$E$7:$E$106)*(W$1&lt;='Gastos com Pessoal'!$F$7:$F$106)*(IF('Gastos com Pessoal'!$G$7:$G$106&lt;=W$1,1,0))*INDIRECT(CONCATENATE("'Gastos com Pessoal'!",$AZ46)))+SUM((W$1&gt;='Gastos com Pessoal'!$E$113:$E$122)*(W$1&lt;='Gastos com Pessoal'!$F$113:$F$122)*(IF('Gastos com Pessoal'!$G$113:$G$122&lt;=W$1,1,0))*INDIRECT(CONCATENATE("'Gastos com Pessoal'!",$BA46)))+SUM((W$1&gt;='Gastos com Pessoal'!$E$7:$E$106)*(W$1&lt;='Gastos com Pessoal'!$F$7:$F$106)*(IF('Gastos com Pessoal'!$L$7:$L$106&lt;=W$1,1,0))*INDIRECT(CONCATENATE("'Gastos com Pessoal'!",$BB46)))+SUM((W$1&gt;='Gastos com Pessoal'!$E$113:$E$122)*(W$1&lt;='Gastos com Pessoal'!$F$113:$F$122)*(IF('Gastos com Pessoal'!$L$113:$L$122&lt;=W$1,1,0))*INDIRECT(CONCATENATE("'Gastos com Pessoal'!",$BC46)))+SUM((W$1&gt;='Gastos com Pessoal'!$E$7:$E$106)*(W$1&lt;='Gastos com Pessoal'!$F$7:$F$106)*(IF('Gastos com Pessoal'!$Q$7:$Q$106&lt;=W$1,1,0))*INDIRECT(CONCATENATE("'Gastos com Pessoal'!",$BD46)))+SUM((W$1&gt;='Gastos com Pessoal'!$E$113:$E$122)*(W$1&lt;='Gastos com Pessoal'!$F$113:$F$122)*(IF('Gastos com Pessoal'!$Q$113:$Q$122&lt;=W$1,1,0))*INDIRECT(CONCATENATE("'Gastos com Pessoal'!",$BE46)))</f>
        <v>0</v>
      </c>
      <c r="X46" s="152">
        <f t="array" aca="1" ref="X46" ca="1">SUM((X$1&gt;='Gastos com Pessoal'!$E$7:$E$106)*(X$1&lt;='Gastos com Pessoal'!$F$7:$F$106)*INDIRECT(CONCATENATE("'Encargos e Benefícios'!",$AX46)))+SUM((X$1&gt;='Gastos com Pessoal'!$E$113:$E$122)*(X$1&lt;='Gastos com Pessoal'!$F$113:$F$122)*INDIRECT(CONCATENATE("'Encargos e Benefícios'!",$AY46)))+SUM((X$1&gt;='Gastos com Pessoal'!$E$7:$E$106)*(X$1&lt;='Gastos com Pessoal'!$F$7:$F$106)*(IF('Gastos com Pessoal'!$G$7:$G$106&lt;=X$1,1,0))*INDIRECT(CONCATENATE("'Gastos com Pessoal'!",$AZ46)))+SUM((X$1&gt;='Gastos com Pessoal'!$E$113:$E$122)*(X$1&lt;='Gastos com Pessoal'!$F$113:$F$122)*(IF('Gastos com Pessoal'!$G$113:$G$122&lt;=X$1,1,0))*INDIRECT(CONCATENATE("'Gastos com Pessoal'!",$BA46)))+SUM((X$1&gt;='Gastos com Pessoal'!$E$7:$E$106)*(X$1&lt;='Gastos com Pessoal'!$F$7:$F$106)*(IF('Gastos com Pessoal'!$L$7:$L$106&lt;=X$1,1,0))*INDIRECT(CONCATENATE("'Gastos com Pessoal'!",$BB46)))+SUM((X$1&gt;='Gastos com Pessoal'!$E$113:$E$122)*(X$1&lt;='Gastos com Pessoal'!$F$113:$F$122)*(IF('Gastos com Pessoal'!$L$113:$L$122&lt;=X$1,1,0))*INDIRECT(CONCATENATE("'Gastos com Pessoal'!",$BC46)))+SUM((X$1&gt;='Gastos com Pessoal'!$E$7:$E$106)*(X$1&lt;='Gastos com Pessoal'!$F$7:$F$106)*(IF('Gastos com Pessoal'!$Q$7:$Q$106&lt;=X$1,1,0))*INDIRECT(CONCATENATE("'Gastos com Pessoal'!",$BD46)))+SUM((X$1&gt;='Gastos com Pessoal'!$E$113:$E$122)*(X$1&lt;='Gastos com Pessoal'!$F$113:$F$122)*(IF('Gastos com Pessoal'!$Q$113:$Q$122&lt;=X$1,1,0))*INDIRECT(CONCATENATE("'Gastos com Pessoal'!",$BE46)))</f>
        <v>0</v>
      </c>
      <c r="Y46" s="152">
        <f t="array" aca="1" ref="Y46" ca="1">SUM((Y$1&gt;='Gastos com Pessoal'!$E$7:$E$106)*(Y$1&lt;='Gastos com Pessoal'!$F$7:$F$106)*INDIRECT(CONCATENATE("'Encargos e Benefícios'!",$AX46)))+SUM((Y$1&gt;='Gastos com Pessoal'!$E$113:$E$122)*(Y$1&lt;='Gastos com Pessoal'!$F$113:$F$122)*INDIRECT(CONCATENATE("'Encargos e Benefícios'!",$AY46)))+SUM((Y$1&gt;='Gastos com Pessoal'!$E$7:$E$106)*(Y$1&lt;='Gastos com Pessoal'!$F$7:$F$106)*(IF('Gastos com Pessoal'!$G$7:$G$106&lt;=Y$1,1,0))*INDIRECT(CONCATENATE("'Gastos com Pessoal'!",$AZ46)))+SUM((Y$1&gt;='Gastos com Pessoal'!$E$113:$E$122)*(Y$1&lt;='Gastos com Pessoal'!$F$113:$F$122)*(IF('Gastos com Pessoal'!$G$113:$G$122&lt;=Y$1,1,0))*INDIRECT(CONCATENATE("'Gastos com Pessoal'!",$BA46)))+SUM((Y$1&gt;='Gastos com Pessoal'!$E$7:$E$106)*(Y$1&lt;='Gastos com Pessoal'!$F$7:$F$106)*(IF('Gastos com Pessoal'!$L$7:$L$106&lt;=Y$1,1,0))*INDIRECT(CONCATENATE("'Gastos com Pessoal'!",$BB46)))+SUM((Y$1&gt;='Gastos com Pessoal'!$E$113:$E$122)*(Y$1&lt;='Gastos com Pessoal'!$F$113:$F$122)*(IF('Gastos com Pessoal'!$L$113:$L$122&lt;=Y$1,1,0))*INDIRECT(CONCATENATE("'Gastos com Pessoal'!",$BC46)))+SUM((Y$1&gt;='Gastos com Pessoal'!$E$7:$E$106)*(Y$1&lt;='Gastos com Pessoal'!$F$7:$F$106)*(IF('Gastos com Pessoal'!$Q$7:$Q$106&lt;=Y$1,1,0))*INDIRECT(CONCATENATE("'Gastos com Pessoal'!",$BD46)))+SUM((Y$1&gt;='Gastos com Pessoal'!$E$113:$E$122)*(Y$1&lt;='Gastos com Pessoal'!$F$113:$F$122)*(IF('Gastos com Pessoal'!$Q$113:$Q$122&lt;=Y$1,1,0))*INDIRECT(CONCATENATE("'Gastos com Pessoal'!",$BE46)))</f>
        <v>0</v>
      </c>
      <c r="Z46" s="152">
        <f t="array" aca="1" ref="Z46" ca="1">SUM((Z$1&gt;='Gastos com Pessoal'!$E$7:$E$106)*(Z$1&lt;='Gastos com Pessoal'!$F$7:$F$106)*INDIRECT(CONCATENATE("'Encargos e Benefícios'!",$AX46)))+SUM((Z$1&gt;='Gastos com Pessoal'!$E$113:$E$122)*(Z$1&lt;='Gastos com Pessoal'!$F$113:$F$122)*INDIRECT(CONCATENATE("'Encargos e Benefícios'!",$AY46)))+SUM((Z$1&gt;='Gastos com Pessoal'!$E$7:$E$106)*(Z$1&lt;='Gastos com Pessoal'!$F$7:$F$106)*(IF('Gastos com Pessoal'!$G$7:$G$106&lt;=Z$1,1,0))*INDIRECT(CONCATENATE("'Gastos com Pessoal'!",$AZ46)))+SUM((Z$1&gt;='Gastos com Pessoal'!$E$113:$E$122)*(Z$1&lt;='Gastos com Pessoal'!$F$113:$F$122)*(IF('Gastos com Pessoal'!$G$113:$G$122&lt;=Z$1,1,0))*INDIRECT(CONCATENATE("'Gastos com Pessoal'!",$BA46)))+SUM((Z$1&gt;='Gastos com Pessoal'!$E$7:$E$106)*(Z$1&lt;='Gastos com Pessoal'!$F$7:$F$106)*(IF('Gastos com Pessoal'!$L$7:$L$106&lt;=Z$1,1,0))*INDIRECT(CONCATENATE("'Gastos com Pessoal'!",$BB46)))+SUM((Z$1&gt;='Gastos com Pessoal'!$E$113:$E$122)*(Z$1&lt;='Gastos com Pessoal'!$F$113:$F$122)*(IF('Gastos com Pessoal'!$L$113:$L$122&lt;=Z$1,1,0))*INDIRECT(CONCATENATE("'Gastos com Pessoal'!",$BC46)))+SUM((Z$1&gt;='Gastos com Pessoal'!$E$7:$E$106)*(Z$1&lt;='Gastos com Pessoal'!$F$7:$F$106)*(IF('Gastos com Pessoal'!$Q$7:$Q$106&lt;=Z$1,1,0))*INDIRECT(CONCATENATE("'Gastos com Pessoal'!",$BD46)))+SUM((Z$1&gt;='Gastos com Pessoal'!$E$113:$E$122)*(Z$1&lt;='Gastos com Pessoal'!$F$113:$F$122)*(IF('Gastos com Pessoal'!$Q$113:$Q$122&lt;=Z$1,1,0))*INDIRECT(CONCATENATE("'Gastos com Pessoal'!",$BE46)))</f>
        <v>0</v>
      </c>
      <c r="AA46" s="152">
        <f t="array" aca="1" ref="AA46" ca="1">SUM((AA$1&gt;='Gastos com Pessoal'!$E$7:$E$106)*(AA$1&lt;='Gastos com Pessoal'!$F$7:$F$106)*INDIRECT(CONCATENATE("'Encargos e Benefícios'!",$AX46)))+SUM((AA$1&gt;='Gastos com Pessoal'!$E$113:$E$122)*(AA$1&lt;='Gastos com Pessoal'!$F$113:$F$122)*INDIRECT(CONCATENATE("'Encargos e Benefícios'!",$AY46)))+SUM((AA$1&gt;='Gastos com Pessoal'!$E$7:$E$106)*(AA$1&lt;='Gastos com Pessoal'!$F$7:$F$106)*(IF('Gastos com Pessoal'!$G$7:$G$106&lt;=AA$1,1,0))*INDIRECT(CONCATENATE("'Gastos com Pessoal'!",$AZ46)))+SUM((AA$1&gt;='Gastos com Pessoal'!$E$113:$E$122)*(AA$1&lt;='Gastos com Pessoal'!$F$113:$F$122)*(IF('Gastos com Pessoal'!$G$113:$G$122&lt;=AA$1,1,0))*INDIRECT(CONCATENATE("'Gastos com Pessoal'!",$BA46)))+SUM((AA$1&gt;='Gastos com Pessoal'!$E$7:$E$106)*(AA$1&lt;='Gastos com Pessoal'!$F$7:$F$106)*(IF('Gastos com Pessoal'!$L$7:$L$106&lt;=AA$1,1,0))*INDIRECT(CONCATENATE("'Gastos com Pessoal'!",$BB46)))+SUM((AA$1&gt;='Gastos com Pessoal'!$E$113:$E$122)*(AA$1&lt;='Gastos com Pessoal'!$F$113:$F$122)*(IF('Gastos com Pessoal'!$L$113:$L$122&lt;=AA$1,1,0))*INDIRECT(CONCATENATE("'Gastos com Pessoal'!",$BC46)))+SUM((AA$1&gt;='Gastos com Pessoal'!$E$7:$E$106)*(AA$1&lt;='Gastos com Pessoal'!$F$7:$F$106)*(IF('Gastos com Pessoal'!$Q$7:$Q$106&lt;=AA$1,1,0))*INDIRECT(CONCATENATE("'Gastos com Pessoal'!",$BD46)))+SUM((AA$1&gt;='Gastos com Pessoal'!$E$113:$E$122)*(AA$1&lt;='Gastos com Pessoal'!$F$113:$F$122)*(IF('Gastos com Pessoal'!$Q$113:$Q$122&lt;=AA$1,1,0))*INDIRECT(CONCATENATE("'Gastos com Pessoal'!",$BE46)))</f>
        <v>0</v>
      </c>
      <c r="AB46" s="152">
        <f t="array" aca="1" ref="AB46" ca="1">SUM((AB$1&gt;='Gastos com Pessoal'!$E$7:$E$106)*(AB$1&lt;='Gastos com Pessoal'!$F$7:$F$106)*INDIRECT(CONCATENATE("'Encargos e Benefícios'!",$AX46)))+SUM((AB$1&gt;='Gastos com Pessoal'!$E$113:$E$122)*(AB$1&lt;='Gastos com Pessoal'!$F$113:$F$122)*INDIRECT(CONCATENATE("'Encargos e Benefícios'!",$AY46)))+SUM((AB$1&gt;='Gastos com Pessoal'!$E$7:$E$106)*(AB$1&lt;='Gastos com Pessoal'!$F$7:$F$106)*(IF('Gastos com Pessoal'!$G$7:$G$106&lt;=AB$1,1,0))*INDIRECT(CONCATENATE("'Gastos com Pessoal'!",$AZ46)))+SUM((AB$1&gt;='Gastos com Pessoal'!$E$113:$E$122)*(AB$1&lt;='Gastos com Pessoal'!$F$113:$F$122)*(IF('Gastos com Pessoal'!$G$113:$G$122&lt;=AB$1,1,0))*INDIRECT(CONCATENATE("'Gastos com Pessoal'!",$BA46)))+SUM((AB$1&gt;='Gastos com Pessoal'!$E$7:$E$106)*(AB$1&lt;='Gastos com Pessoal'!$F$7:$F$106)*(IF('Gastos com Pessoal'!$L$7:$L$106&lt;=AB$1,1,0))*INDIRECT(CONCATENATE("'Gastos com Pessoal'!",$BB46)))+SUM((AB$1&gt;='Gastos com Pessoal'!$E$113:$E$122)*(AB$1&lt;='Gastos com Pessoal'!$F$113:$F$122)*(IF('Gastos com Pessoal'!$L$113:$L$122&lt;=AB$1,1,0))*INDIRECT(CONCATENATE("'Gastos com Pessoal'!",$BC46)))+SUM((AB$1&gt;='Gastos com Pessoal'!$E$7:$E$106)*(AB$1&lt;='Gastos com Pessoal'!$F$7:$F$106)*(IF('Gastos com Pessoal'!$Q$7:$Q$106&lt;=AB$1,1,0))*INDIRECT(CONCATENATE("'Gastos com Pessoal'!",$BD46)))+SUM((AB$1&gt;='Gastos com Pessoal'!$E$113:$E$122)*(AB$1&lt;='Gastos com Pessoal'!$F$113:$F$122)*(IF('Gastos com Pessoal'!$Q$113:$Q$122&lt;=AB$1,1,0))*INDIRECT(CONCATENATE("'Gastos com Pessoal'!",$BE46)))</f>
        <v>0</v>
      </c>
      <c r="AC46" s="152">
        <f t="array" aca="1" ref="AC46" ca="1">SUM((AC$1&gt;='Gastos com Pessoal'!$E$7:$E$106)*(AC$1&lt;='Gastos com Pessoal'!$F$7:$F$106)*INDIRECT(CONCATENATE("'Encargos e Benefícios'!",$AX46)))+SUM((AC$1&gt;='Gastos com Pessoal'!$E$113:$E$122)*(AC$1&lt;='Gastos com Pessoal'!$F$113:$F$122)*INDIRECT(CONCATENATE("'Encargos e Benefícios'!",$AY46)))+SUM((AC$1&gt;='Gastos com Pessoal'!$E$7:$E$106)*(AC$1&lt;='Gastos com Pessoal'!$F$7:$F$106)*(IF('Gastos com Pessoal'!$G$7:$G$106&lt;=AC$1,1,0))*INDIRECT(CONCATENATE("'Gastos com Pessoal'!",$AZ46)))+SUM((AC$1&gt;='Gastos com Pessoal'!$E$113:$E$122)*(AC$1&lt;='Gastos com Pessoal'!$F$113:$F$122)*(IF('Gastos com Pessoal'!$G$113:$G$122&lt;=AC$1,1,0))*INDIRECT(CONCATENATE("'Gastos com Pessoal'!",$BA46)))+SUM((AC$1&gt;='Gastos com Pessoal'!$E$7:$E$106)*(AC$1&lt;='Gastos com Pessoal'!$F$7:$F$106)*(IF('Gastos com Pessoal'!$L$7:$L$106&lt;=AC$1,1,0))*INDIRECT(CONCATENATE("'Gastos com Pessoal'!",$BB46)))+SUM((AC$1&gt;='Gastos com Pessoal'!$E$113:$E$122)*(AC$1&lt;='Gastos com Pessoal'!$F$113:$F$122)*(IF('Gastos com Pessoal'!$L$113:$L$122&lt;=AC$1,1,0))*INDIRECT(CONCATENATE("'Gastos com Pessoal'!",$BC46)))+SUM((AC$1&gt;='Gastos com Pessoal'!$E$7:$E$106)*(AC$1&lt;='Gastos com Pessoal'!$F$7:$F$106)*(IF('Gastos com Pessoal'!$Q$7:$Q$106&lt;=AC$1,1,0))*INDIRECT(CONCATENATE("'Gastos com Pessoal'!",$BD46)))+SUM((AC$1&gt;='Gastos com Pessoal'!$E$113:$E$122)*(AC$1&lt;='Gastos com Pessoal'!$F$113:$F$122)*(IF('Gastos com Pessoal'!$Q$113:$Q$122&lt;=AC$1,1,0))*INDIRECT(CONCATENATE("'Gastos com Pessoal'!",$BE46)))</f>
        <v>0</v>
      </c>
      <c r="AD46" s="152">
        <f t="array" aca="1" ref="AD46" ca="1">SUM((AD$1&gt;='Gastos com Pessoal'!$E$7:$E$106)*(AD$1&lt;='Gastos com Pessoal'!$F$7:$F$106)*INDIRECT(CONCATENATE("'Encargos e Benefícios'!",$AX46)))+SUM((AD$1&gt;='Gastos com Pessoal'!$E$113:$E$122)*(AD$1&lt;='Gastos com Pessoal'!$F$113:$F$122)*INDIRECT(CONCATENATE("'Encargos e Benefícios'!",$AY46)))+SUM((AD$1&gt;='Gastos com Pessoal'!$E$7:$E$106)*(AD$1&lt;='Gastos com Pessoal'!$F$7:$F$106)*(IF('Gastos com Pessoal'!$G$7:$G$106&lt;=AD$1,1,0))*INDIRECT(CONCATENATE("'Gastos com Pessoal'!",$AZ46)))+SUM((AD$1&gt;='Gastos com Pessoal'!$E$113:$E$122)*(AD$1&lt;='Gastos com Pessoal'!$F$113:$F$122)*(IF('Gastos com Pessoal'!$G$113:$G$122&lt;=AD$1,1,0))*INDIRECT(CONCATENATE("'Gastos com Pessoal'!",$BA46)))+SUM((AD$1&gt;='Gastos com Pessoal'!$E$7:$E$106)*(AD$1&lt;='Gastos com Pessoal'!$F$7:$F$106)*(IF('Gastos com Pessoal'!$L$7:$L$106&lt;=AD$1,1,0))*INDIRECT(CONCATENATE("'Gastos com Pessoal'!",$BB46)))+SUM((AD$1&gt;='Gastos com Pessoal'!$E$113:$E$122)*(AD$1&lt;='Gastos com Pessoal'!$F$113:$F$122)*(IF('Gastos com Pessoal'!$L$113:$L$122&lt;=AD$1,1,0))*INDIRECT(CONCATENATE("'Gastos com Pessoal'!",$BC46)))+SUM((AD$1&gt;='Gastos com Pessoal'!$E$7:$E$106)*(AD$1&lt;='Gastos com Pessoal'!$F$7:$F$106)*(IF('Gastos com Pessoal'!$Q$7:$Q$106&lt;=AD$1,1,0))*INDIRECT(CONCATENATE("'Gastos com Pessoal'!",$BD46)))+SUM((AD$1&gt;='Gastos com Pessoal'!$E$113:$E$122)*(AD$1&lt;='Gastos com Pessoal'!$F$113:$F$122)*(IF('Gastos com Pessoal'!$Q$113:$Q$122&lt;=AD$1,1,0))*INDIRECT(CONCATENATE("'Gastos com Pessoal'!",$BE46)))</f>
        <v>0</v>
      </c>
      <c r="AE46" s="152">
        <f t="array" aca="1" ref="AE46" ca="1">SUM((AE$1&gt;='Gastos com Pessoal'!$E$7:$E$106)*(AE$1&lt;='Gastos com Pessoal'!$F$7:$F$106)*INDIRECT(CONCATENATE("'Encargos e Benefícios'!",$AX46)))+SUM((AE$1&gt;='Gastos com Pessoal'!$E$113:$E$122)*(AE$1&lt;='Gastos com Pessoal'!$F$113:$F$122)*INDIRECT(CONCATENATE("'Encargos e Benefícios'!",$AY46)))+SUM((AE$1&gt;='Gastos com Pessoal'!$E$7:$E$106)*(AE$1&lt;='Gastos com Pessoal'!$F$7:$F$106)*(IF('Gastos com Pessoal'!$G$7:$G$106&lt;=AE$1,1,0))*INDIRECT(CONCATENATE("'Gastos com Pessoal'!",$AZ46)))+SUM((AE$1&gt;='Gastos com Pessoal'!$E$113:$E$122)*(AE$1&lt;='Gastos com Pessoal'!$F$113:$F$122)*(IF('Gastos com Pessoal'!$G$113:$G$122&lt;=AE$1,1,0))*INDIRECT(CONCATENATE("'Gastos com Pessoal'!",$BA46)))+SUM((AE$1&gt;='Gastos com Pessoal'!$E$7:$E$106)*(AE$1&lt;='Gastos com Pessoal'!$F$7:$F$106)*(IF('Gastos com Pessoal'!$L$7:$L$106&lt;=AE$1,1,0))*INDIRECT(CONCATENATE("'Gastos com Pessoal'!",$BB46)))+SUM((AE$1&gt;='Gastos com Pessoal'!$E$113:$E$122)*(AE$1&lt;='Gastos com Pessoal'!$F$113:$F$122)*(IF('Gastos com Pessoal'!$L$113:$L$122&lt;=AE$1,1,0))*INDIRECT(CONCATENATE("'Gastos com Pessoal'!",$BC46)))+SUM((AE$1&gt;='Gastos com Pessoal'!$E$7:$E$106)*(AE$1&lt;='Gastos com Pessoal'!$F$7:$F$106)*(IF('Gastos com Pessoal'!$Q$7:$Q$106&lt;=AE$1,1,0))*INDIRECT(CONCATENATE("'Gastos com Pessoal'!",$BD46)))+SUM((AE$1&gt;='Gastos com Pessoal'!$E$113:$E$122)*(AE$1&lt;='Gastos com Pessoal'!$F$113:$F$122)*(IF('Gastos com Pessoal'!$Q$113:$Q$122&lt;=AE$1,1,0))*INDIRECT(CONCATENATE("'Gastos com Pessoal'!",$BE46)))</f>
        <v>0</v>
      </c>
      <c r="AF46" s="152">
        <f t="array" aca="1" ref="AF46" ca="1">SUM((AF$1&gt;='Gastos com Pessoal'!$E$7:$E$106)*(AF$1&lt;='Gastos com Pessoal'!$F$7:$F$106)*INDIRECT(CONCATENATE("'Encargos e Benefícios'!",$AX46)))+SUM((AF$1&gt;='Gastos com Pessoal'!$E$113:$E$122)*(AF$1&lt;='Gastos com Pessoal'!$F$113:$F$122)*INDIRECT(CONCATENATE("'Encargos e Benefícios'!",$AY46)))+SUM((AF$1&gt;='Gastos com Pessoal'!$E$7:$E$106)*(AF$1&lt;='Gastos com Pessoal'!$F$7:$F$106)*(IF('Gastos com Pessoal'!$G$7:$G$106&lt;=AF$1,1,0))*INDIRECT(CONCATENATE("'Gastos com Pessoal'!",$AZ46)))+SUM((AF$1&gt;='Gastos com Pessoal'!$E$113:$E$122)*(AF$1&lt;='Gastos com Pessoal'!$F$113:$F$122)*(IF('Gastos com Pessoal'!$G$113:$G$122&lt;=AF$1,1,0))*INDIRECT(CONCATENATE("'Gastos com Pessoal'!",$BA46)))+SUM((AF$1&gt;='Gastos com Pessoal'!$E$7:$E$106)*(AF$1&lt;='Gastos com Pessoal'!$F$7:$F$106)*(IF('Gastos com Pessoal'!$L$7:$L$106&lt;=AF$1,1,0))*INDIRECT(CONCATENATE("'Gastos com Pessoal'!",$BB46)))+SUM((AF$1&gt;='Gastos com Pessoal'!$E$113:$E$122)*(AF$1&lt;='Gastos com Pessoal'!$F$113:$F$122)*(IF('Gastos com Pessoal'!$L$113:$L$122&lt;=AF$1,1,0))*INDIRECT(CONCATENATE("'Gastos com Pessoal'!",$BC46)))+SUM((AF$1&gt;='Gastos com Pessoal'!$E$7:$E$106)*(AF$1&lt;='Gastos com Pessoal'!$F$7:$F$106)*(IF('Gastos com Pessoal'!$Q$7:$Q$106&lt;=AF$1,1,0))*INDIRECT(CONCATENATE("'Gastos com Pessoal'!",$BD46)))+SUM((AF$1&gt;='Gastos com Pessoal'!$E$113:$E$122)*(AF$1&lt;='Gastos com Pessoal'!$F$113:$F$122)*(IF('Gastos com Pessoal'!$Q$113:$Q$122&lt;=AF$1,1,0))*INDIRECT(CONCATENATE("'Gastos com Pessoal'!",$BE46)))</f>
        <v>0</v>
      </c>
      <c r="AG46" s="152">
        <f t="array" aca="1" ref="AG46" ca="1">SUM((AG$1&gt;='Gastos com Pessoal'!$E$7:$E$106)*(AG$1&lt;='Gastos com Pessoal'!$F$7:$F$106)*INDIRECT(CONCATENATE("'Encargos e Benefícios'!",$AX46)))+SUM((AG$1&gt;='Gastos com Pessoal'!$E$113:$E$122)*(AG$1&lt;='Gastos com Pessoal'!$F$113:$F$122)*INDIRECT(CONCATENATE("'Encargos e Benefícios'!",$AY46)))+SUM((AG$1&gt;='Gastos com Pessoal'!$E$7:$E$106)*(AG$1&lt;='Gastos com Pessoal'!$F$7:$F$106)*(IF('Gastos com Pessoal'!$G$7:$G$106&lt;=AG$1,1,0))*INDIRECT(CONCATENATE("'Gastos com Pessoal'!",$AZ46)))+SUM((AG$1&gt;='Gastos com Pessoal'!$E$113:$E$122)*(AG$1&lt;='Gastos com Pessoal'!$F$113:$F$122)*(IF('Gastos com Pessoal'!$G$113:$G$122&lt;=AG$1,1,0))*INDIRECT(CONCATENATE("'Gastos com Pessoal'!",$BA46)))+SUM((AG$1&gt;='Gastos com Pessoal'!$E$7:$E$106)*(AG$1&lt;='Gastos com Pessoal'!$F$7:$F$106)*(IF('Gastos com Pessoal'!$L$7:$L$106&lt;=AG$1,1,0))*INDIRECT(CONCATENATE("'Gastos com Pessoal'!",$BB46)))+SUM((AG$1&gt;='Gastos com Pessoal'!$E$113:$E$122)*(AG$1&lt;='Gastos com Pessoal'!$F$113:$F$122)*(IF('Gastos com Pessoal'!$L$113:$L$122&lt;=AG$1,1,0))*INDIRECT(CONCATENATE("'Gastos com Pessoal'!",$BC46)))+SUM((AG$1&gt;='Gastos com Pessoal'!$E$7:$E$106)*(AG$1&lt;='Gastos com Pessoal'!$F$7:$F$106)*(IF('Gastos com Pessoal'!$Q$7:$Q$106&lt;=AG$1,1,0))*INDIRECT(CONCATENATE("'Gastos com Pessoal'!",$BD46)))+SUM((AG$1&gt;='Gastos com Pessoal'!$E$113:$E$122)*(AG$1&lt;='Gastos com Pessoal'!$F$113:$F$122)*(IF('Gastos com Pessoal'!$Q$113:$Q$122&lt;=AG$1,1,0))*INDIRECT(CONCATENATE("'Gastos com Pessoal'!",$BE46)))</f>
        <v>0</v>
      </c>
      <c r="AH46" s="152">
        <f t="array" aca="1" ref="AH46" ca="1">SUM((AH$1&gt;='Gastos com Pessoal'!$E$7:$E$106)*(AH$1&lt;='Gastos com Pessoal'!$F$7:$F$106)*INDIRECT(CONCATENATE("'Encargos e Benefícios'!",$AX46)))+SUM((AH$1&gt;='Gastos com Pessoal'!$E$113:$E$122)*(AH$1&lt;='Gastos com Pessoal'!$F$113:$F$122)*INDIRECT(CONCATENATE("'Encargos e Benefícios'!",$AY46)))+SUM((AH$1&gt;='Gastos com Pessoal'!$E$7:$E$106)*(AH$1&lt;='Gastos com Pessoal'!$F$7:$F$106)*(IF('Gastos com Pessoal'!$G$7:$G$106&lt;=AH$1,1,0))*INDIRECT(CONCATENATE("'Gastos com Pessoal'!",$AZ46)))+SUM((AH$1&gt;='Gastos com Pessoal'!$E$113:$E$122)*(AH$1&lt;='Gastos com Pessoal'!$F$113:$F$122)*(IF('Gastos com Pessoal'!$G$113:$G$122&lt;=AH$1,1,0))*INDIRECT(CONCATENATE("'Gastos com Pessoal'!",$BA46)))+SUM((AH$1&gt;='Gastos com Pessoal'!$E$7:$E$106)*(AH$1&lt;='Gastos com Pessoal'!$F$7:$F$106)*(IF('Gastos com Pessoal'!$L$7:$L$106&lt;=AH$1,1,0))*INDIRECT(CONCATENATE("'Gastos com Pessoal'!",$BB46)))+SUM((AH$1&gt;='Gastos com Pessoal'!$E$113:$E$122)*(AH$1&lt;='Gastos com Pessoal'!$F$113:$F$122)*(IF('Gastos com Pessoal'!$L$113:$L$122&lt;=AH$1,1,0))*INDIRECT(CONCATENATE("'Gastos com Pessoal'!",$BC46)))+SUM((AH$1&gt;='Gastos com Pessoal'!$E$7:$E$106)*(AH$1&lt;='Gastos com Pessoal'!$F$7:$F$106)*(IF('Gastos com Pessoal'!$Q$7:$Q$106&lt;=AH$1,1,0))*INDIRECT(CONCATENATE("'Gastos com Pessoal'!",$BD46)))+SUM((AH$1&gt;='Gastos com Pessoal'!$E$113:$E$122)*(AH$1&lt;='Gastos com Pessoal'!$F$113:$F$122)*(IF('Gastos com Pessoal'!$Q$113:$Q$122&lt;=AH$1,1,0))*INDIRECT(CONCATENATE("'Gastos com Pessoal'!",$BE46)))</f>
        <v>0</v>
      </c>
      <c r="AI46" s="152">
        <f t="array" aca="1" ref="AI46" ca="1">SUM((AI$1&gt;='Gastos com Pessoal'!$E$7:$E$106)*(AI$1&lt;='Gastos com Pessoal'!$F$7:$F$106)*INDIRECT(CONCATENATE("'Encargos e Benefícios'!",$AX46)))+SUM((AI$1&gt;='Gastos com Pessoal'!$E$113:$E$122)*(AI$1&lt;='Gastos com Pessoal'!$F$113:$F$122)*INDIRECT(CONCATENATE("'Encargos e Benefícios'!",$AY46)))+SUM((AI$1&gt;='Gastos com Pessoal'!$E$7:$E$106)*(AI$1&lt;='Gastos com Pessoal'!$F$7:$F$106)*(IF('Gastos com Pessoal'!$G$7:$G$106&lt;=AI$1,1,0))*INDIRECT(CONCATENATE("'Gastos com Pessoal'!",$AZ46)))+SUM((AI$1&gt;='Gastos com Pessoal'!$E$113:$E$122)*(AI$1&lt;='Gastos com Pessoal'!$F$113:$F$122)*(IF('Gastos com Pessoal'!$G$113:$G$122&lt;=AI$1,1,0))*INDIRECT(CONCATENATE("'Gastos com Pessoal'!",$BA46)))+SUM((AI$1&gt;='Gastos com Pessoal'!$E$7:$E$106)*(AI$1&lt;='Gastos com Pessoal'!$F$7:$F$106)*(IF('Gastos com Pessoal'!$L$7:$L$106&lt;=AI$1,1,0))*INDIRECT(CONCATENATE("'Gastos com Pessoal'!",$BB46)))+SUM((AI$1&gt;='Gastos com Pessoal'!$E$113:$E$122)*(AI$1&lt;='Gastos com Pessoal'!$F$113:$F$122)*(IF('Gastos com Pessoal'!$L$113:$L$122&lt;=AI$1,1,0))*INDIRECT(CONCATENATE("'Gastos com Pessoal'!",$BC46)))+SUM((AI$1&gt;='Gastos com Pessoal'!$E$7:$E$106)*(AI$1&lt;='Gastos com Pessoal'!$F$7:$F$106)*(IF('Gastos com Pessoal'!$Q$7:$Q$106&lt;=AI$1,1,0))*INDIRECT(CONCATENATE("'Gastos com Pessoal'!",$BD46)))+SUM((AI$1&gt;='Gastos com Pessoal'!$E$113:$E$122)*(AI$1&lt;='Gastos com Pessoal'!$F$113:$F$122)*(IF('Gastos com Pessoal'!$Q$113:$Q$122&lt;=AI$1,1,0))*INDIRECT(CONCATENATE("'Gastos com Pessoal'!",$BE46)))</f>
        <v>0</v>
      </c>
      <c r="AJ46" s="152">
        <f t="array" aca="1" ref="AJ46" ca="1">SUM((AJ$1&gt;='Gastos com Pessoal'!$E$7:$E$106)*(AJ$1&lt;='Gastos com Pessoal'!$F$7:$F$106)*INDIRECT(CONCATENATE("'Encargos e Benefícios'!",$AX46)))+SUM((AJ$1&gt;='Gastos com Pessoal'!$E$113:$E$122)*(AJ$1&lt;='Gastos com Pessoal'!$F$113:$F$122)*INDIRECT(CONCATENATE("'Encargos e Benefícios'!",$AY46)))+SUM((AJ$1&gt;='Gastos com Pessoal'!$E$7:$E$106)*(AJ$1&lt;='Gastos com Pessoal'!$F$7:$F$106)*(IF('Gastos com Pessoal'!$G$7:$G$106&lt;=AJ$1,1,0))*INDIRECT(CONCATENATE("'Gastos com Pessoal'!",$AZ46)))+SUM((AJ$1&gt;='Gastos com Pessoal'!$E$113:$E$122)*(AJ$1&lt;='Gastos com Pessoal'!$F$113:$F$122)*(IF('Gastos com Pessoal'!$G$113:$G$122&lt;=AJ$1,1,0))*INDIRECT(CONCATENATE("'Gastos com Pessoal'!",$BA46)))+SUM((AJ$1&gt;='Gastos com Pessoal'!$E$7:$E$106)*(AJ$1&lt;='Gastos com Pessoal'!$F$7:$F$106)*(IF('Gastos com Pessoal'!$L$7:$L$106&lt;=AJ$1,1,0))*INDIRECT(CONCATENATE("'Gastos com Pessoal'!",$BB46)))+SUM((AJ$1&gt;='Gastos com Pessoal'!$E$113:$E$122)*(AJ$1&lt;='Gastos com Pessoal'!$F$113:$F$122)*(IF('Gastos com Pessoal'!$L$113:$L$122&lt;=AJ$1,1,0))*INDIRECT(CONCATENATE("'Gastos com Pessoal'!",$BC46)))+SUM((AJ$1&gt;='Gastos com Pessoal'!$E$7:$E$106)*(AJ$1&lt;='Gastos com Pessoal'!$F$7:$F$106)*(IF('Gastos com Pessoal'!$Q$7:$Q$106&lt;=AJ$1,1,0))*INDIRECT(CONCATENATE("'Gastos com Pessoal'!",$BD46)))+SUM((AJ$1&gt;='Gastos com Pessoal'!$E$113:$E$122)*(AJ$1&lt;='Gastos com Pessoal'!$F$113:$F$122)*(IF('Gastos com Pessoal'!$Q$113:$Q$122&lt;=AJ$1,1,0))*INDIRECT(CONCATENATE("'Gastos com Pessoal'!",$BE46)))</f>
        <v>0</v>
      </c>
      <c r="AK46" s="152">
        <f t="array" aca="1" ref="AK46" ca="1">SUM((AK$1&gt;='Gastos com Pessoal'!$E$7:$E$106)*(AK$1&lt;='Gastos com Pessoal'!$F$7:$F$106)*INDIRECT(CONCATENATE("'Encargos e Benefícios'!",$AX46)))+SUM((AK$1&gt;='Gastos com Pessoal'!$E$113:$E$122)*(AK$1&lt;='Gastos com Pessoal'!$F$113:$F$122)*INDIRECT(CONCATENATE("'Encargos e Benefícios'!",$AY46)))+SUM((AK$1&gt;='Gastos com Pessoal'!$E$7:$E$106)*(AK$1&lt;='Gastos com Pessoal'!$F$7:$F$106)*(IF('Gastos com Pessoal'!$G$7:$G$106&lt;=AK$1,1,0))*INDIRECT(CONCATENATE("'Gastos com Pessoal'!",$AZ46)))+SUM((AK$1&gt;='Gastos com Pessoal'!$E$113:$E$122)*(AK$1&lt;='Gastos com Pessoal'!$F$113:$F$122)*(IF('Gastos com Pessoal'!$G$113:$G$122&lt;=AK$1,1,0))*INDIRECT(CONCATENATE("'Gastos com Pessoal'!",$BA46)))+SUM((AK$1&gt;='Gastos com Pessoal'!$E$7:$E$106)*(AK$1&lt;='Gastos com Pessoal'!$F$7:$F$106)*(IF('Gastos com Pessoal'!$L$7:$L$106&lt;=AK$1,1,0))*INDIRECT(CONCATENATE("'Gastos com Pessoal'!",$BB46)))+SUM((AK$1&gt;='Gastos com Pessoal'!$E$113:$E$122)*(AK$1&lt;='Gastos com Pessoal'!$F$113:$F$122)*(IF('Gastos com Pessoal'!$L$113:$L$122&lt;=AK$1,1,0))*INDIRECT(CONCATENATE("'Gastos com Pessoal'!",$BC46)))+SUM((AK$1&gt;='Gastos com Pessoal'!$E$7:$E$106)*(AK$1&lt;='Gastos com Pessoal'!$F$7:$F$106)*(IF('Gastos com Pessoal'!$Q$7:$Q$106&lt;=AK$1,1,0))*INDIRECT(CONCATENATE("'Gastos com Pessoal'!",$BD46)))+SUM((AK$1&gt;='Gastos com Pessoal'!$E$113:$E$122)*(AK$1&lt;='Gastos com Pessoal'!$F$113:$F$122)*(IF('Gastos com Pessoal'!$Q$113:$Q$122&lt;=AK$1,1,0))*INDIRECT(CONCATENATE("'Gastos com Pessoal'!",$BE46)))</f>
        <v>0</v>
      </c>
      <c r="AL46" s="152">
        <f t="array" aca="1" ref="AL46" ca="1">SUM((AL$1&gt;='Gastos com Pessoal'!$E$7:$E$106)*(AL$1&lt;='Gastos com Pessoal'!$F$7:$F$106)*INDIRECT(CONCATENATE("'Encargos e Benefícios'!",$AX46)))+SUM((AL$1&gt;='Gastos com Pessoal'!$E$113:$E$122)*(AL$1&lt;='Gastos com Pessoal'!$F$113:$F$122)*INDIRECT(CONCATENATE("'Encargos e Benefícios'!",$AY46)))+SUM((AL$1&gt;='Gastos com Pessoal'!$E$7:$E$106)*(AL$1&lt;='Gastos com Pessoal'!$F$7:$F$106)*(IF('Gastos com Pessoal'!$G$7:$G$106&lt;=AL$1,1,0))*INDIRECT(CONCATENATE("'Gastos com Pessoal'!",$AZ46)))+SUM((AL$1&gt;='Gastos com Pessoal'!$E$113:$E$122)*(AL$1&lt;='Gastos com Pessoal'!$F$113:$F$122)*(IF('Gastos com Pessoal'!$G$113:$G$122&lt;=AL$1,1,0))*INDIRECT(CONCATENATE("'Gastos com Pessoal'!",$BA46)))+SUM((AL$1&gt;='Gastos com Pessoal'!$E$7:$E$106)*(AL$1&lt;='Gastos com Pessoal'!$F$7:$F$106)*(IF('Gastos com Pessoal'!$L$7:$L$106&lt;=AL$1,1,0))*INDIRECT(CONCATENATE("'Gastos com Pessoal'!",$BB46)))+SUM((AL$1&gt;='Gastos com Pessoal'!$E$113:$E$122)*(AL$1&lt;='Gastos com Pessoal'!$F$113:$F$122)*(IF('Gastos com Pessoal'!$L$113:$L$122&lt;=AL$1,1,0))*INDIRECT(CONCATENATE("'Gastos com Pessoal'!",$BC46)))+SUM((AL$1&gt;='Gastos com Pessoal'!$E$7:$E$106)*(AL$1&lt;='Gastos com Pessoal'!$F$7:$F$106)*(IF('Gastos com Pessoal'!$Q$7:$Q$106&lt;=AL$1,1,0))*INDIRECT(CONCATENATE("'Gastos com Pessoal'!",$BD46)))+SUM((AL$1&gt;='Gastos com Pessoal'!$E$113:$E$122)*(AL$1&lt;='Gastos com Pessoal'!$F$113:$F$122)*(IF('Gastos com Pessoal'!$Q$113:$Q$122&lt;=AL$1,1,0))*INDIRECT(CONCATENATE("'Gastos com Pessoal'!",$BE46)))</f>
        <v>0</v>
      </c>
      <c r="AM46" s="147">
        <f t="shared" ca="1" si="19"/>
        <v>472588.5500000001</v>
      </c>
      <c r="AN46" s="159">
        <f t="shared" ca="1" si="20"/>
        <v>5.0134725201556513E-2</v>
      </c>
      <c r="AO46" s="369"/>
      <c r="AW46" s="284" t="s">
        <v>353</v>
      </c>
      <c r="AX46" s="285" t="str">
        <f ca="1">IF(ISNA('Encargos e Benefícios'!AB3),"$ZZ$6:$ZZ$105",'Encargos e Benefícios'!AB3)</f>
        <v>$R$6:$R$105</v>
      </c>
      <c r="AY46" s="285" t="str">
        <f ca="1">IF(ISNA('Encargos e Benefícios'!AD3),"$ZZ$112:$ZZ$121",'Encargos e Benefícios'!AD3)</f>
        <v>$ZZ$112:$ZZ$121</v>
      </c>
      <c r="AZ46" s="284" t="str">
        <f ca="1">IF(ISNA('Gastos com Pessoal'!AT3),"$ZZ$6:$ZZ$105",'Gastos com Pessoal'!AT3)</f>
        <v>$I$7:$I$106</v>
      </c>
      <c r="BA46" s="284" t="str">
        <f ca="1">IF(ISNA('Gastos com Pessoal'!AV3),"$ZZ$112:$ZZ$121",'Gastos com Pessoal'!AV3)</f>
        <v>$ZZ$112:$ZZ$121</v>
      </c>
      <c r="BB46" s="284" t="str">
        <f ca="1">IF(ISNA('Gastos com Pessoal'!AX3),"$ZZ$6:$ZZ$105",'Gastos com Pessoal'!AX3)</f>
        <v>$ZZ$6:$ZZ$105</v>
      </c>
      <c r="BC46" s="284" t="str">
        <f ca="1">IF(ISNA('Gastos com Pessoal'!AZ3),"$ZZ$112:$ZZ$121",'Gastos com Pessoal'!AZ3)</f>
        <v>$ZZ$112:$ZZ$121</v>
      </c>
      <c r="BD46" s="284" t="str">
        <f ca="1">IF(ISNA('Gastos com Pessoal'!BB3),"$ZZ$6:$ZZ$105",'Gastos com Pessoal'!BB3)</f>
        <v>$ZZ$6:$ZZ$105</v>
      </c>
      <c r="BE46" s="284" t="str">
        <f ca="1">IF(ISNA('Gastos com Pessoal'!BD3),"$ZZ$112:$ZZ$121",'Gastos com Pessoal'!BD3)</f>
        <v>$ZZ$112:$ZZ$121</v>
      </c>
    </row>
    <row r="47" spans="1:57" s="101" customFormat="1" ht="23.25" customHeight="1">
      <c r="A47" s="30" t="s">
        <v>109</v>
      </c>
      <c r="B47" s="13" t="s">
        <v>64</v>
      </c>
      <c r="C47" s="152">
        <f t="array" aca="1" ref="C47" ca="1">SUM((C$1&gt;='Gastos com Pessoal'!$E$7:$E$106)*(C$1&lt;='Gastos com Pessoal'!$F$7:$F$106)*INDIRECT(CONCATENATE("'Encargos e Benefícios'!",$AX47)))+SUM((C$1&gt;='Gastos com Pessoal'!$E$113:$E$122)*(C$1&lt;='Gastos com Pessoal'!$F$113:$F$122)*INDIRECT(CONCATENATE("'Encargos e Benefícios'!",$AY47)))+SUM((C$1&gt;='Gastos com Pessoal'!$E$7:$E$106)*(C$1&lt;='Gastos com Pessoal'!$F$7:$F$106)*(IF('Gastos com Pessoal'!$G$7:$G$106&lt;=C$1,1,0))*INDIRECT(CONCATENATE("'Gastos com Pessoal'!",$AZ47)))+SUM((C$1&gt;='Gastos com Pessoal'!$E$113:$E$122)*(C$1&lt;='Gastos com Pessoal'!$F$113:$F$122)*(IF('Gastos com Pessoal'!$G$113:$G$122&lt;=C$1,1,0))*INDIRECT(CONCATENATE("'Gastos com Pessoal'!",$BA47)))+SUM((C$1&gt;='Gastos com Pessoal'!$E$7:$E$106)*(C$1&lt;='Gastos com Pessoal'!$F$7:$F$106)*(IF('Gastos com Pessoal'!$L$7:$L$106&lt;=C$1,1,0))*INDIRECT(CONCATENATE("'Gastos com Pessoal'!",$BB47)))+SUM((C$1&gt;='Gastos com Pessoal'!$E$113:$E$122)*(C$1&lt;='Gastos com Pessoal'!$F$113:$F$122)*(IF('Gastos com Pessoal'!$L$113:$L$122&lt;=C$1,1,0))*INDIRECT(CONCATENATE("'Gastos com Pessoal'!",$BC47)))+SUM((C$1&gt;='Gastos com Pessoal'!$E$7:$E$106)*(C$1&lt;='Gastos com Pessoal'!$F$7:$F$106)*(IF('Gastos com Pessoal'!$Q$7:$Q$106&lt;=C$1,1,0))*INDIRECT(CONCATENATE("'Gastos com Pessoal'!",$BD47)))+SUM((C$1&gt;='Gastos com Pessoal'!$E$113:$E$122)*(C$1&lt;='Gastos com Pessoal'!$F$113:$F$122)*(IF('Gastos com Pessoal'!$Q$113:$Q$122&lt;=C$1,1,0))*INDIRECT(CONCATENATE("'Gastos com Pessoal'!",$BE47)))</f>
        <v>826</v>
      </c>
      <c r="D47" s="152">
        <f t="array" aca="1" ref="D47" ca="1">SUM((D$1&gt;='Gastos com Pessoal'!$E$7:$E$106)*(D$1&lt;='Gastos com Pessoal'!$F$7:$F$106)*INDIRECT(CONCATENATE("'Encargos e Benefícios'!",$AX47)))+SUM((D$1&gt;='Gastos com Pessoal'!$E$113:$E$122)*(D$1&lt;='Gastos com Pessoal'!$F$113:$F$122)*INDIRECT(CONCATENATE("'Encargos e Benefícios'!",$AY47)))+SUM((D$1&gt;='Gastos com Pessoal'!$E$7:$E$106)*(D$1&lt;='Gastos com Pessoal'!$F$7:$F$106)*(IF('Gastos com Pessoal'!$G$7:$G$106&lt;=D$1,1,0))*INDIRECT(CONCATENATE("'Gastos com Pessoal'!",$AZ47)))+SUM((D$1&gt;='Gastos com Pessoal'!$E$113:$E$122)*(D$1&lt;='Gastos com Pessoal'!$F$113:$F$122)*(IF('Gastos com Pessoal'!$G$113:$G$122&lt;=D$1,1,0))*INDIRECT(CONCATENATE("'Gastos com Pessoal'!",$BA47)))+SUM((D$1&gt;='Gastos com Pessoal'!$E$7:$E$106)*(D$1&lt;='Gastos com Pessoal'!$F$7:$F$106)*(IF('Gastos com Pessoal'!$L$7:$L$106&lt;=D$1,1,0))*INDIRECT(CONCATENATE("'Gastos com Pessoal'!",$BB47)))+SUM((D$1&gt;='Gastos com Pessoal'!$E$113:$E$122)*(D$1&lt;='Gastos com Pessoal'!$F$113:$F$122)*(IF('Gastos com Pessoal'!$L$113:$L$122&lt;=D$1,1,0))*INDIRECT(CONCATENATE("'Gastos com Pessoal'!",$BC47)))+SUM((D$1&gt;='Gastos com Pessoal'!$E$7:$E$106)*(D$1&lt;='Gastos com Pessoal'!$F$7:$F$106)*(IF('Gastos com Pessoal'!$Q$7:$Q$106&lt;=D$1,1,0))*INDIRECT(CONCATENATE("'Gastos com Pessoal'!",$BD47)))+SUM((D$1&gt;='Gastos com Pessoal'!$E$113:$E$122)*(D$1&lt;='Gastos com Pessoal'!$F$113:$F$122)*(IF('Gastos com Pessoal'!$Q$113:$Q$122&lt;=D$1,1,0))*INDIRECT(CONCATENATE("'Gastos com Pessoal'!",$BE47)))</f>
        <v>826</v>
      </c>
      <c r="E47" s="152">
        <f t="array" aca="1" ref="E47" ca="1">SUM((E$1&gt;='Gastos com Pessoal'!$E$7:$E$106)*(E$1&lt;='Gastos com Pessoal'!$F$7:$F$106)*INDIRECT(CONCATENATE("'Encargos e Benefícios'!",$AX47)))+SUM((E$1&gt;='Gastos com Pessoal'!$E$113:$E$122)*(E$1&lt;='Gastos com Pessoal'!$F$113:$F$122)*INDIRECT(CONCATENATE("'Encargos e Benefícios'!",$AY47)))+SUM((E$1&gt;='Gastos com Pessoal'!$E$7:$E$106)*(E$1&lt;='Gastos com Pessoal'!$F$7:$F$106)*(IF('Gastos com Pessoal'!$G$7:$G$106&lt;=E$1,1,0))*INDIRECT(CONCATENATE("'Gastos com Pessoal'!",$AZ47)))+SUM((E$1&gt;='Gastos com Pessoal'!$E$113:$E$122)*(E$1&lt;='Gastos com Pessoal'!$F$113:$F$122)*(IF('Gastos com Pessoal'!$G$113:$G$122&lt;=E$1,1,0))*INDIRECT(CONCATENATE("'Gastos com Pessoal'!",$BA47)))+SUM((E$1&gt;='Gastos com Pessoal'!$E$7:$E$106)*(E$1&lt;='Gastos com Pessoal'!$F$7:$F$106)*(IF('Gastos com Pessoal'!$L$7:$L$106&lt;=E$1,1,0))*INDIRECT(CONCATENATE("'Gastos com Pessoal'!",$BB47)))+SUM((E$1&gt;='Gastos com Pessoal'!$E$113:$E$122)*(E$1&lt;='Gastos com Pessoal'!$F$113:$F$122)*(IF('Gastos com Pessoal'!$L$113:$L$122&lt;=E$1,1,0))*INDIRECT(CONCATENATE("'Gastos com Pessoal'!",$BC47)))+SUM((E$1&gt;='Gastos com Pessoal'!$E$7:$E$106)*(E$1&lt;='Gastos com Pessoal'!$F$7:$F$106)*(IF('Gastos com Pessoal'!$Q$7:$Q$106&lt;=E$1,1,0))*INDIRECT(CONCATENATE("'Gastos com Pessoal'!",$BD47)))+SUM((E$1&gt;='Gastos com Pessoal'!$E$113:$E$122)*(E$1&lt;='Gastos com Pessoal'!$F$113:$F$122)*(IF('Gastos com Pessoal'!$Q$113:$Q$122&lt;=E$1,1,0))*INDIRECT(CONCATENATE("'Gastos com Pessoal'!",$BE47)))</f>
        <v>826</v>
      </c>
      <c r="F47" s="152">
        <f t="array" aca="1" ref="F47" ca="1">SUM((F$1&gt;='Gastos com Pessoal'!$E$7:$E$106)*(F$1&lt;='Gastos com Pessoal'!$F$7:$F$106)*INDIRECT(CONCATENATE("'Encargos e Benefícios'!",$AX47)))+SUM((F$1&gt;='Gastos com Pessoal'!$E$113:$E$122)*(F$1&lt;='Gastos com Pessoal'!$F$113:$F$122)*INDIRECT(CONCATENATE("'Encargos e Benefícios'!",$AY47)))+SUM((F$1&gt;='Gastos com Pessoal'!$E$7:$E$106)*(F$1&lt;='Gastos com Pessoal'!$F$7:$F$106)*(IF('Gastos com Pessoal'!$G$7:$G$106&lt;=F$1,1,0))*INDIRECT(CONCATENATE("'Gastos com Pessoal'!",$AZ47)))+SUM((F$1&gt;='Gastos com Pessoal'!$E$113:$E$122)*(F$1&lt;='Gastos com Pessoal'!$F$113:$F$122)*(IF('Gastos com Pessoal'!$G$113:$G$122&lt;=F$1,1,0))*INDIRECT(CONCATENATE("'Gastos com Pessoal'!",$BA47)))+SUM((F$1&gt;='Gastos com Pessoal'!$E$7:$E$106)*(F$1&lt;='Gastos com Pessoal'!$F$7:$F$106)*(IF('Gastos com Pessoal'!$L$7:$L$106&lt;=F$1,1,0))*INDIRECT(CONCATENATE("'Gastos com Pessoal'!",$BB47)))+SUM((F$1&gt;='Gastos com Pessoal'!$E$113:$E$122)*(F$1&lt;='Gastos com Pessoal'!$F$113:$F$122)*(IF('Gastos com Pessoal'!$L$113:$L$122&lt;=F$1,1,0))*INDIRECT(CONCATENATE("'Gastos com Pessoal'!",$BC47)))+SUM((F$1&gt;='Gastos com Pessoal'!$E$7:$E$106)*(F$1&lt;='Gastos com Pessoal'!$F$7:$F$106)*(IF('Gastos com Pessoal'!$Q$7:$Q$106&lt;=F$1,1,0))*INDIRECT(CONCATENATE("'Gastos com Pessoal'!",$BD47)))+SUM((F$1&gt;='Gastos com Pessoal'!$E$113:$E$122)*(F$1&lt;='Gastos com Pessoal'!$F$113:$F$122)*(IF('Gastos com Pessoal'!$Q$113:$Q$122&lt;=F$1,1,0))*INDIRECT(CONCATENATE("'Gastos com Pessoal'!",$BE47)))</f>
        <v>826</v>
      </c>
      <c r="G47" s="152">
        <f t="array" aca="1" ref="G47" ca="1">SUM((G$1&gt;='Gastos com Pessoal'!$E$7:$E$106)*(G$1&lt;='Gastos com Pessoal'!$F$7:$F$106)*INDIRECT(CONCATENATE("'Encargos e Benefícios'!",$AX47)))+SUM((G$1&gt;='Gastos com Pessoal'!$E$113:$E$122)*(G$1&lt;='Gastos com Pessoal'!$F$113:$F$122)*INDIRECT(CONCATENATE("'Encargos e Benefícios'!",$AY47)))+SUM((G$1&gt;='Gastos com Pessoal'!$E$7:$E$106)*(G$1&lt;='Gastos com Pessoal'!$F$7:$F$106)*(IF('Gastos com Pessoal'!$G$7:$G$106&lt;=G$1,1,0))*INDIRECT(CONCATENATE("'Gastos com Pessoal'!",$AZ47)))+SUM((G$1&gt;='Gastos com Pessoal'!$E$113:$E$122)*(G$1&lt;='Gastos com Pessoal'!$F$113:$F$122)*(IF('Gastos com Pessoal'!$G$113:$G$122&lt;=G$1,1,0))*INDIRECT(CONCATENATE("'Gastos com Pessoal'!",$BA47)))+SUM((G$1&gt;='Gastos com Pessoal'!$E$7:$E$106)*(G$1&lt;='Gastos com Pessoal'!$F$7:$F$106)*(IF('Gastos com Pessoal'!$L$7:$L$106&lt;=G$1,1,0))*INDIRECT(CONCATENATE("'Gastos com Pessoal'!",$BB47)))+SUM((G$1&gt;='Gastos com Pessoal'!$E$113:$E$122)*(G$1&lt;='Gastos com Pessoal'!$F$113:$F$122)*(IF('Gastos com Pessoal'!$L$113:$L$122&lt;=G$1,1,0))*INDIRECT(CONCATENATE("'Gastos com Pessoal'!",$BC47)))+SUM((G$1&gt;='Gastos com Pessoal'!$E$7:$E$106)*(G$1&lt;='Gastos com Pessoal'!$F$7:$F$106)*(IF('Gastos com Pessoal'!$Q$7:$Q$106&lt;=G$1,1,0))*INDIRECT(CONCATENATE("'Gastos com Pessoal'!",$BD47)))+SUM((G$1&gt;='Gastos com Pessoal'!$E$113:$E$122)*(G$1&lt;='Gastos com Pessoal'!$F$113:$F$122)*(IF('Gastos com Pessoal'!$Q$113:$Q$122&lt;=G$1,1,0))*INDIRECT(CONCATENATE("'Gastos com Pessoal'!",$BE47)))</f>
        <v>826</v>
      </c>
      <c r="H47" s="152">
        <f t="array" aca="1" ref="H47" ca="1">SUM((H$1&gt;='Gastos com Pessoal'!$E$7:$E$106)*(H$1&lt;='Gastos com Pessoal'!$F$7:$F$106)*INDIRECT(CONCATENATE("'Encargos e Benefícios'!",$AX47)))+SUM((H$1&gt;='Gastos com Pessoal'!$E$113:$E$122)*(H$1&lt;='Gastos com Pessoal'!$F$113:$F$122)*INDIRECT(CONCATENATE("'Encargos e Benefícios'!",$AY47)))+SUM((H$1&gt;='Gastos com Pessoal'!$E$7:$E$106)*(H$1&lt;='Gastos com Pessoal'!$F$7:$F$106)*(IF('Gastos com Pessoal'!$G$7:$G$106&lt;=H$1,1,0))*INDIRECT(CONCATENATE("'Gastos com Pessoal'!",$AZ47)))+SUM((H$1&gt;='Gastos com Pessoal'!$E$113:$E$122)*(H$1&lt;='Gastos com Pessoal'!$F$113:$F$122)*(IF('Gastos com Pessoal'!$G$113:$G$122&lt;=H$1,1,0))*INDIRECT(CONCATENATE("'Gastos com Pessoal'!",$BA47)))+SUM((H$1&gt;='Gastos com Pessoal'!$E$7:$E$106)*(H$1&lt;='Gastos com Pessoal'!$F$7:$F$106)*(IF('Gastos com Pessoal'!$L$7:$L$106&lt;=H$1,1,0))*INDIRECT(CONCATENATE("'Gastos com Pessoal'!",$BB47)))+SUM((H$1&gt;='Gastos com Pessoal'!$E$113:$E$122)*(H$1&lt;='Gastos com Pessoal'!$F$113:$F$122)*(IF('Gastos com Pessoal'!$L$113:$L$122&lt;=H$1,1,0))*INDIRECT(CONCATENATE("'Gastos com Pessoal'!",$BC47)))+SUM((H$1&gt;='Gastos com Pessoal'!$E$7:$E$106)*(H$1&lt;='Gastos com Pessoal'!$F$7:$F$106)*(IF('Gastos com Pessoal'!$Q$7:$Q$106&lt;=H$1,1,0))*INDIRECT(CONCATENATE("'Gastos com Pessoal'!",$BD47)))+SUM((H$1&gt;='Gastos com Pessoal'!$E$113:$E$122)*(H$1&lt;='Gastos com Pessoal'!$F$113:$F$122)*(IF('Gastos com Pessoal'!$Q$113:$Q$122&lt;=H$1,1,0))*INDIRECT(CONCATENATE("'Gastos com Pessoal'!",$BE47)))</f>
        <v>826</v>
      </c>
      <c r="I47" s="152">
        <f t="array" aca="1" ref="I47" ca="1">SUM((I$1&gt;='Gastos com Pessoal'!$E$7:$E$106)*(I$1&lt;='Gastos com Pessoal'!$F$7:$F$106)*INDIRECT(CONCATENATE("'Encargos e Benefícios'!",$AX47)))+SUM((I$1&gt;='Gastos com Pessoal'!$E$113:$E$122)*(I$1&lt;='Gastos com Pessoal'!$F$113:$F$122)*INDIRECT(CONCATENATE("'Encargos e Benefícios'!",$AY47)))+SUM((I$1&gt;='Gastos com Pessoal'!$E$7:$E$106)*(I$1&lt;='Gastos com Pessoal'!$F$7:$F$106)*(IF('Gastos com Pessoal'!$G$7:$G$106&lt;=I$1,1,0))*INDIRECT(CONCATENATE("'Gastos com Pessoal'!",$AZ47)))+SUM((I$1&gt;='Gastos com Pessoal'!$E$113:$E$122)*(I$1&lt;='Gastos com Pessoal'!$F$113:$F$122)*(IF('Gastos com Pessoal'!$G$113:$G$122&lt;=I$1,1,0))*INDIRECT(CONCATENATE("'Gastos com Pessoal'!",$BA47)))+SUM((I$1&gt;='Gastos com Pessoal'!$E$7:$E$106)*(I$1&lt;='Gastos com Pessoal'!$F$7:$F$106)*(IF('Gastos com Pessoal'!$L$7:$L$106&lt;=I$1,1,0))*INDIRECT(CONCATENATE("'Gastos com Pessoal'!",$BB47)))+SUM((I$1&gt;='Gastos com Pessoal'!$E$113:$E$122)*(I$1&lt;='Gastos com Pessoal'!$F$113:$F$122)*(IF('Gastos com Pessoal'!$L$113:$L$122&lt;=I$1,1,0))*INDIRECT(CONCATENATE("'Gastos com Pessoal'!",$BC47)))+SUM((I$1&gt;='Gastos com Pessoal'!$E$7:$E$106)*(I$1&lt;='Gastos com Pessoal'!$F$7:$F$106)*(IF('Gastos com Pessoal'!$Q$7:$Q$106&lt;=I$1,1,0))*INDIRECT(CONCATENATE("'Gastos com Pessoal'!",$BD47)))+SUM((I$1&gt;='Gastos com Pessoal'!$E$113:$E$122)*(I$1&lt;='Gastos com Pessoal'!$F$113:$F$122)*(IF('Gastos com Pessoal'!$Q$113:$Q$122&lt;=I$1,1,0))*INDIRECT(CONCATENATE("'Gastos com Pessoal'!",$BE47)))</f>
        <v>826</v>
      </c>
      <c r="J47" s="152">
        <f t="array" aca="1" ref="J47" ca="1">SUM((J$1&gt;='Gastos com Pessoal'!$E$7:$E$106)*(J$1&lt;='Gastos com Pessoal'!$F$7:$F$106)*INDIRECT(CONCATENATE("'Encargos e Benefícios'!",$AX47)))+SUM((J$1&gt;='Gastos com Pessoal'!$E$113:$E$122)*(J$1&lt;='Gastos com Pessoal'!$F$113:$F$122)*INDIRECT(CONCATENATE("'Encargos e Benefícios'!",$AY47)))+SUM((J$1&gt;='Gastos com Pessoal'!$E$7:$E$106)*(J$1&lt;='Gastos com Pessoal'!$F$7:$F$106)*(IF('Gastos com Pessoal'!$G$7:$G$106&lt;=J$1,1,0))*INDIRECT(CONCATENATE("'Gastos com Pessoal'!",$AZ47)))+SUM((J$1&gt;='Gastos com Pessoal'!$E$113:$E$122)*(J$1&lt;='Gastos com Pessoal'!$F$113:$F$122)*(IF('Gastos com Pessoal'!$G$113:$G$122&lt;=J$1,1,0))*INDIRECT(CONCATENATE("'Gastos com Pessoal'!",$BA47)))+SUM((J$1&gt;='Gastos com Pessoal'!$E$7:$E$106)*(J$1&lt;='Gastos com Pessoal'!$F$7:$F$106)*(IF('Gastos com Pessoal'!$L$7:$L$106&lt;=J$1,1,0))*INDIRECT(CONCATENATE("'Gastos com Pessoal'!",$BB47)))+SUM((J$1&gt;='Gastos com Pessoal'!$E$113:$E$122)*(J$1&lt;='Gastos com Pessoal'!$F$113:$F$122)*(IF('Gastos com Pessoal'!$L$113:$L$122&lt;=J$1,1,0))*INDIRECT(CONCATENATE("'Gastos com Pessoal'!",$BC47)))+SUM((J$1&gt;='Gastos com Pessoal'!$E$7:$E$106)*(J$1&lt;='Gastos com Pessoal'!$F$7:$F$106)*(IF('Gastos com Pessoal'!$Q$7:$Q$106&lt;=J$1,1,0))*INDIRECT(CONCATENATE("'Gastos com Pessoal'!",$BD47)))+SUM((J$1&gt;='Gastos com Pessoal'!$E$113:$E$122)*(J$1&lt;='Gastos com Pessoal'!$F$113:$F$122)*(IF('Gastos com Pessoal'!$Q$113:$Q$122&lt;=J$1,1,0))*INDIRECT(CONCATENATE("'Gastos com Pessoal'!",$BE47)))</f>
        <v>0</v>
      </c>
      <c r="K47" s="152">
        <f t="array" aca="1" ref="K47" ca="1">SUM((K$1&gt;='Gastos com Pessoal'!$E$7:$E$106)*(K$1&lt;='Gastos com Pessoal'!$F$7:$F$106)*INDIRECT(CONCATENATE("'Encargos e Benefícios'!",$AX47)))+SUM((K$1&gt;='Gastos com Pessoal'!$E$113:$E$122)*(K$1&lt;='Gastos com Pessoal'!$F$113:$F$122)*INDIRECT(CONCATENATE("'Encargos e Benefícios'!",$AY47)))+SUM((K$1&gt;='Gastos com Pessoal'!$E$7:$E$106)*(K$1&lt;='Gastos com Pessoal'!$F$7:$F$106)*(IF('Gastos com Pessoal'!$G$7:$G$106&lt;=K$1,1,0))*INDIRECT(CONCATENATE("'Gastos com Pessoal'!",$AZ47)))+SUM((K$1&gt;='Gastos com Pessoal'!$E$113:$E$122)*(K$1&lt;='Gastos com Pessoal'!$F$113:$F$122)*(IF('Gastos com Pessoal'!$G$113:$G$122&lt;=K$1,1,0))*INDIRECT(CONCATENATE("'Gastos com Pessoal'!",$BA47)))+SUM((K$1&gt;='Gastos com Pessoal'!$E$7:$E$106)*(K$1&lt;='Gastos com Pessoal'!$F$7:$F$106)*(IF('Gastos com Pessoal'!$L$7:$L$106&lt;=K$1,1,0))*INDIRECT(CONCATENATE("'Gastos com Pessoal'!",$BB47)))+SUM((K$1&gt;='Gastos com Pessoal'!$E$113:$E$122)*(K$1&lt;='Gastos com Pessoal'!$F$113:$F$122)*(IF('Gastos com Pessoal'!$L$113:$L$122&lt;=K$1,1,0))*INDIRECT(CONCATENATE("'Gastos com Pessoal'!",$BC47)))+SUM((K$1&gt;='Gastos com Pessoal'!$E$7:$E$106)*(K$1&lt;='Gastos com Pessoal'!$F$7:$F$106)*(IF('Gastos com Pessoal'!$Q$7:$Q$106&lt;=K$1,1,0))*INDIRECT(CONCATENATE("'Gastos com Pessoal'!",$BD47)))+SUM((K$1&gt;='Gastos com Pessoal'!$E$113:$E$122)*(K$1&lt;='Gastos com Pessoal'!$F$113:$F$122)*(IF('Gastos com Pessoal'!$Q$113:$Q$122&lt;=K$1,1,0))*INDIRECT(CONCATENATE("'Gastos com Pessoal'!",$BE47)))</f>
        <v>0</v>
      </c>
      <c r="L47" s="152">
        <f t="array" aca="1" ref="L47" ca="1">SUM((L$1&gt;='Gastos com Pessoal'!$E$7:$E$106)*(L$1&lt;='Gastos com Pessoal'!$F$7:$F$106)*INDIRECT(CONCATENATE("'Encargos e Benefícios'!",$AX47)))+SUM((L$1&gt;='Gastos com Pessoal'!$E$113:$E$122)*(L$1&lt;='Gastos com Pessoal'!$F$113:$F$122)*INDIRECT(CONCATENATE("'Encargos e Benefícios'!",$AY47)))+SUM((L$1&gt;='Gastos com Pessoal'!$E$7:$E$106)*(L$1&lt;='Gastos com Pessoal'!$F$7:$F$106)*(IF('Gastos com Pessoal'!$G$7:$G$106&lt;=L$1,1,0))*INDIRECT(CONCATENATE("'Gastos com Pessoal'!",$AZ47)))+SUM((L$1&gt;='Gastos com Pessoal'!$E$113:$E$122)*(L$1&lt;='Gastos com Pessoal'!$F$113:$F$122)*(IF('Gastos com Pessoal'!$G$113:$G$122&lt;=L$1,1,0))*INDIRECT(CONCATENATE("'Gastos com Pessoal'!",$BA47)))+SUM((L$1&gt;='Gastos com Pessoal'!$E$7:$E$106)*(L$1&lt;='Gastos com Pessoal'!$F$7:$F$106)*(IF('Gastos com Pessoal'!$L$7:$L$106&lt;=L$1,1,0))*INDIRECT(CONCATENATE("'Gastos com Pessoal'!",$BB47)))+SUM((L$1&gt;='Gastos com Pessoal'!$E$113:$E$122)*(L$1&lt;='Gastos com Pessoal'!$F$113:$F$122)*(IF('Gastos com Pessoal'!$L$113:$L$122&lt;=L$1,1,0))*INDIRECT(CONCATENATE("'Gastos com Pessoal'!",$BC47)))+SUM((L$1&gt;='Gastos com Pessoal'!$E$7:$E$106)*(L$1&lt;='Gastos com Pessoal'!$F$7:$F$106)*(IF('Gastos com Pessoal'!$Q$7:$Q$106&lt;=L$1,1,0))*INDIRECT(CONCATENATE("'Gastos com Pessoal'!",$BD47)))+SUM((L$1&gt;='Gastos com Pessoal'!$E$113:$E$122)*(L$1&lt;='Gastos com Pessoal'!$F$113:$F$122)*(IF('Gastos com Pessoal'!$Q$113:$Q$122&lt;=L$1,1,0))*INDIRECT(CONCATENATE("'Gastos com Pessoal'!",$BE47)))</f>
        <v>0</v>
      </c>
      <c r="M47" s="152">
        <f t="array" aca="1" ref="M47" ca="1">SUM((M$1&gt;='Gastos com Pessoal'!$E$7:$E$106)*(M$1&lt;='Gastos com Pessoal'!$F$7:$F$106)*INDIRECT(CONCATENATE("'Encargos e Benefícios'!",$AX47)))+SUM((M$1&gt;='Gastos com Pessoal'!$E$113:$E$122)*(M$1&lt;='Gastos com Pessoal'!$F$113:$F$122)*INDIRECT(CONCATENATE("'Encargos e Benefícios'!",$AY47)))+SUM((M$1&gt;='Gastos com Pessoal'!$E$7:$E$106)*(M$1&lt;='Gastos com Pessoal'!$F$7:$F$106)*(IF('Gastos com Pessoal'!$G$7:$G$106&lt;=M$1,1,0))*INDIRECT(CONCATENATE("'Gastos com Pessoal'!",$AZ47)))+SUM((M$1&gt;='Gastos com Pessoal'!$E$113:$E$122)*(M$1&lt;='Gastos com Pessoal'!$F$113:$F$122)*(IF('Gastos com Pessoal'!$G$113:$G$122&lt;=M$1,1,0))*INDIRECT(CONCATENATE("'Gastos com Pessoal'!",$BA47)))+SUM((M$1&gt;='Gastos com Pessoal'!$E$7:$E$106)*(M$1&lt;='Gastos com Pessoal'!$F$7:$F$106)*(IF('Gastos com Pessoal'!$L$7:$L$106&lt;=M$1,1,0))*INDIRECT(CONCATENATE("'Gastos com Pessoal'!",$BB47)))+SUM((M$1&gt;='Gastos com Pessoal'!$E$113:$E$122)*(M$1&lt;='Gastos com Pessoal'!$F$113:$F$122)*(IF('Gastos com Pessoal'!$L$113:$L$122&lt;=M$1,1,0))*INDIRECT(CONCATENATE("'Gastos com Pessoal'!",$BC47)))+SUM((M$1&gt;='Gastos com Pessoal'!$E$7:$E$106)*(M$1&lt;='Gastos com Pessoal'!$F$7:$F$106)*(IF('Gastos com Pessoal'!$Q$7:$Q$106&lt;=M$1,1,0))*INDIRECT(CONCATENATE("'Gastos com Pessoal'!",$BD47)))+SUM((M$1&gt;='Gastos com Pessoal'!$E$113:$E$122)*(M$1&lt;='Gastos com Pessoal'!$F$113:$F$122)*(IF('Gastos com Pessoal'!$Q$113:$Q$122&lt;=M$1,1,0))*INDIRECT(CONCATENATE("'Gastos com Pessoal'!",$BE47)))</f>
        <v>0</v>
      </c>
      <c r="N47" s="152">
        <f t="array" aca="1" ref="N47" ca="1">SUM((N$1&gt;='Gastos com Pessoal'!$E$7:$E$106)*(N$1&lt;='Gastos com Pessoal'!$F$7:$F$106)*INDIRECT(CONCATENATE("'Encargos e Benefícios'!",$AX47)))+SUM((N$1&gt;='Gastos com Pessoal'!$E$113:$E$122)*(N$1&lt;='Gastos com Pessoal'!$F$113:$F$122)*INDIRECT(CONCATENATE("'Encargos e Benefícios'!",$AY47)))+SUM((N$1&gt;='Gastos com Pessoal'!$E$7:$E$106)*(N$1&lt;='Gastos com Pessoal'!$F$7:$F$106)*(IF('Gastos com Pessoal'!$G$7:$G$106&lt;=N$1,1,0))*INDIRECT(CONCATENATE("'Gastos com Pessoal'!",$AZ47)))+SUM((N$1&gt;='Gastos com Pessoal'!$E$113:$E$122)*(N$1&lt;='Gastos com Pessoal'!$F$113:$F$122)*(IF('Gastos com Pessoal'!$G$113:$G$122&lt;=N$1,1,0))*INDIRECT(CONCATENATE("'Gastos com Pessoal'!",$BA47)))+SUM((N$1&gt;='Gastos com Pessoal'!$E$7:$E$106)*(N$1&lt;='Gastos com Pessoal'!$F$7:$F$106)*(IF('Gastos com Pessoal'!$L$7:$L$106&lt;=N$1,1,0))*INDIRECT(CONCATENATE("'Gastos com Pessoal'!",$BB47)))+SUM((N$1&gt;='Gastos com Pessoal'!$E$113:$E$122)*(N$1&lt;='Gastos com Pessoal'!$F$113:$F$122)*(IF('Gastos com Pessoal'!$L$113:$L$122&lt;=N$1,1,0))*INDIRECT(CONCATENATE("'Gastos com Pessoal'!",$BC47)))+SUM((N$1&gt;='Gastos com Pessoal'!$E$7:$E$106)*(N$1&lt;='Gastos com Pessoal'!$F$7:$F$106)*(IF('Gastos com Pessoal'!$Q$7:$Q$106&lt;=N$1,1,0))*INDIRECT(CONCATENATE("'Gastos com Pessoal'!",$BD47)))+SUM((N$1&gt;='Gastos com Pessoal'!$E$113:$E$122)*(N$1&lt;='Gastos com Pessoal'!$F$113:$F$122)*(IF('Gastos com Pessoal'!$Q$113:$Q$122&lt;=N$1,1,0))*INDIRECT(CONCATENATE("'Gastos com Pessoal'!",$BE47)))</f>
        <v>0</v>
      </c>
      <c r="O47" s="152">
        <f t="array" aca="1" ref="O47" ca="1">SUM((O$1&gt;='Gastos com Pessoal'!$E$7:$E$106)*(O$1&lt;='Gastos com Pessoal'!$F$7:$F$106)*INDIRECT(CONCATENATE("'Encargos e Benefícios'!",$AX47)))+SUM((O$1&gt;='Gastos com Pessoal'!$E$113:$E$122)*(O$1&lt;='Gastos com Pessoal'!$F$113:$F$122)*INDIRECT(CONCATENATE("'Encargos e Benefícios'!",$AY47)))+SUM((O$1&gt;='Gastos com Pessoal'!$E$7:$E$106)*(O$1&lt;='Gastos com Pessoal'!$F$7:$F$106)*(IF('Gastos com Pessoal'!$G$7:$G$106&lt;=O$1,1,0))*INDIRECT(CONCATENATE("'Gastos com Pessoal'!",$AZ47)))+SUM((O$1&gt;='Gastos com Pessoal'!$E$113:$E$122)*(O$1&lt;='Gastos com Pessoal'!$F$113:$F$122)*(IF('Gastos com Pessoal'!$G$113:$G$122&lt;=O$1,1,0))*INDIRECT(CONCATENATE("'Gastos com Pessoal'!",$BA47)))+SUM((O$1&gt;='Gastos com Pessoal'!$E$7:$E$106)*(O$1&lt;='Gastos com Pessoal'!$F$7:$F$106)*(IF('Gastos com Pessoal'!$L$7:$L$106&lt;=O$1,1,0))*INDIRECT(CONCATENATE("'Gastos com Pessoal'!",$BB47)))+SUM((O$1&gt;='Gastos com Pessoal'!$E$113:$E$122)*(O$1&lt;='Gastos com Pessoal'!$F$113:$F$122)*(IF('Gastos com Pessoal'!$L$113:$L$122&lt;=O$1,1,0))*INDIRECT(CONCATENATE("'Gastos com Pessoal'!",$BC47)))+SUM((O$1&gt;='Gastos com Pessoal'!$E$7:$E$106)*(O$1&lt;='Gastos com Pessoal'!$F$7:$F$106)*(IF('Gastos com Pessoal'!$Q$7:$Q$106&lt;=O$1,1,0))*INDIRECT(CONCATENATE("'Gastos com Pessoal'!",$BD47)))+SUM((O$1&gt;='Gastos com Pessoal'!$E$113:$E$122)*(O$1&lt;='Gastos com Pessoal'!$F$113:$F$122)*(IF('Gastos com Pessoal'!$Q$113:$Q$122&lt;=O$1,1,0))*INDIRECT(CONCATENATE("'Gastos com Pessoal'!",$BE47)))</f>
        <v>0</v>
      </c>
      <c r="P47" s="152">
        <f t="array" aca="1" ref="P47" ca="1">SUM((P$1&gt;='Gastos com Pessoal'!$E$7:$E$106)*(P$1&lt;='Gastos com Pessoal'!$F$7:$F$106)*INDIRECT(CONCATENATE("'Encargos e Benefícios'!",$AX47)))+SUM((P$1&gt;='Gastos com Pessoal'!$E$113:$E$122)*(P$1&lt;='Gastos com Pessoal'!$F$113:$F$122)*INDIRECT(CONCATENATE("'Encargos e Benefícios'!",$AY47)))+SUM((P$1&gt;='Gastos com Pessoal'!$E$7:$E$106)*(P$1&lt;='Gastos com Pessoal'!$F$7:$F$106)*(IF('Gastos com Pessoal'!$G$7:$G$106&lt;=P$1,1,0))*INDIRECT(CONCATENATE("'Gastos com Pessoal'!",$AZ47)))+SUM((P$1&gt;='Gastos com Pessoal'!$E$113:$E$122)*(P$1&lt;='Gastos com Pessoal'!$F$113:$F$122)*(IF('Gastos com Pessoal'!$G$113:$G$122&lt;=P$1,1,0))*INDIRECT(CONCATENATE("'Gastos com Pessoal'!",$BA47)))+SUM((P$1&gt;='Gastos com Pessoal'!$E$7:$E$106)*(P$1&lt;='Gastos com Pessoal'!$F$7:$F$106)*(IF('Gastos com Pessoal'!$L$7:$L$106&lt;=P$1,1,0))*INDIRECT(CONCATENATE("'Gastos com Pessoal'!",$BB47)))+SUM((P$1&gt;='Gastos com Pessoal'!$E$113:$E$122)*(P$1&lt;='Gastos com Pessoal'!$F$113:$F$122)*(IF('Gastos com Pessoal'!$L$113:$L$122&lt;=P$1,1,0))*INDIRECT(CONCATENATE("'Gastos com Pessoal'!",$BC47)))+SUM((P$1&gt;='Gastos com Pessoal'!$E$7:$E$106)*(P$1&lt;='Gastos com Pessoal'!$F$7:$F$106)*(IF('Gastos com Pessoal'!$Q$7:$Q$106&lt;=P$1,1,0))*INDIRECT(CONCATENATE("'Gastos com Pessoal'!",$BD47)))+SUM((P$1&gt;='Gastos com Pessoal'!$E$113:$E$122)*(P$1&lt;='Gastos com Pessoal'!$F$113:$F$122)*(IF('Gastos com Pessoal'!$Q$113:$Q$122&lt;=P$1,1,0))*INDIRECT(CONCATENATE("'Gastos com Pessoal'!",$BE47)))</f>
        <v>0</v>
      </c>
      <c r="Q47" s="152">
        <f t="array" aca="1" ref="Q47" ca="1">SUM((Q$1&gt;='Gastos com Pessoal'!$E$7:$E$106)*(Q$1&lt;='Gastos com Pessoal'!$F$7:$F$106)*INDIRECT(CONCATENATE("'Encargos e Benefícios'!",$AX47)))+SUM((Q$1&gt;='Gastos com Pessoal'!$E$113:$E$122)*(Q$1&lt;='Gastos com Pessoal'!$F$113:$F$122)*INDIRECT(CONCATENATE("'Encargos e Benefícios'!",$AY47)))+SUM((Q$1&gt;='Gastos com Pessoal'!$E$7:$E$106)*(Q$1&lt;='Gastos com Pessoal'!$F$7:$F$106)*(IF('Gastos com Pessoal'!$G$7:$G$106&lt;=Q$1,1,0))*INDIRECT(CONCATENATE("'Gastos com Pessoal'!",$AZ47)))+SUM((Q$1&gt;='Gastos com Pessoal'!$E$113:$E$122)*(Q$1&lt;='Gastos com Pessoal'!$F$113:$F$122)*(IF('Gastos com Pessoal'!$G$113:$G$122&lt;=Q$1,1,0))*INDIRECT(CONCATENATE("'Gastos com Pessoal'!",$BA47)))+SUM((Q$1&gt;='Gastos com Pessoal'!$E$7:$E$106)*(Q$1&lt;='Gastos com Pessoal'!$F$7:$F$106)*(IF('Gastos com Pessoal'!$L$7:$L$106&lt;=Q$1,1,0))*INDIRECT(CONCATENATE("'Gastos com Pessoal'!",$BB47)))+SUM((Q$1&gt;='Gastos com Pessoal'!$E$113:$E$122)*(Q$1&lt;='Gastos com Pessoal'!$F$113:$F$122)*(IF('Gastos com Pessoal'!$L$113:$L$122&lt;=Q$1,1,0))*INDIRECT(CONCATENATE("'Gastos com Pessoal'!",$BC47)))+SUM((Q$1&gt;='Gastos com Pessoal'!$E$7:$E$106)*(Q$1&lt;='Gastos com Pessoal'!$F$7:$F$106)*(IF('Gastos com Pessoal'!$Q$7:$Q$106&lt;=Q$1,1,0))*INDIRECT(CONCATENATE("'Gastos com Pessoal'!",$BD47)))+SUM((Q$1&gt;='Gastos com Pessoal'!$E$113:$E$122)*(Q$1&lt;='Gastos com Pessoal'!$F$113:$F$122)*(IF('Gastos com Pessoal'!$Q$113:$Q$122&lt;=Q$1,1,0))*INDIRECT(CONCATENATE("'Gastos com Pessoal'!",$BE47)))</f>
        <v>0</v>
      </c>
      <c r="R47" s="152">
        <f t="array" aca="1" ref="R47" ca="1">SUM((R$1&gt;='Gastos com Pessoal'!$E$7:$E$106)*(R$1&lt;='Gastos com Pessoal'!$F$7:$F$106)*INDIRECT(CONCATENATE("'Encargos e Benefícios'!",$AX47)))+SUM((R$1&gt;='Gastos com Pessoal'!$E$113:$E$122)*(R$1&lt;='Gastos com Pessoal'!$F$113:$F$122)*INDIRECT(CONCATENATE("'Encargos e Benefícios'!",$AY47)))+SUM((R$1&gt;='Gastos com Pessoal'!$E$7:$E$106)*(R$1&lt;='Gastos com Pessoal'!$F$7:$F$106)*(IF('Gastos com Pessoal'!$G$7:$G$106&lt;=R$1,1,0))*INDIRECT(CONCATENATE("'Gastos com Pessoal'!",$AZ47)))+SUM((R$1&gt;='Gastos com Pessoal'!$E$113:$E$122)*(R$1&lt;='Gastos com Pessoal'!$F$113:$F$122)*(IF('Gastos com Pessoal'!$G$113:$G$122&lt;=R$1,1,0))*INDIRECT(CONCATENATE("'Gastos com Pessoal'!",$BA47)))+SUM((R$1&gt;='Gastos com Pessoal'!$E$7:$E$106)*(R$1&lt;='Gastos com Pessoal'!$F$7:$F$106)*(IF('Gastos com Pessoal'!$L$7:$L$106&lt;=R$1,1,0))*INDIRECT(CONCATENATE("'Gastos com Pessoal'!",$BB47)))+SUM((R$1&gt;='Gastos com Pessoal'!$E$113:$E$122)*(R$1&lt;='Gastos com Pessoal'!$F$113:$F$122)*(IF('Gastos com Pessoal'!$L$113:$L$122&lt;=R$1,1,0))*INDIRECT(CONCATENATE("'Gastos com Pessoal'!",$BC47)))+SUM((R$1&gt;='Gastos com Pessoal'!$E$7:$E$106)*(R$1&lt;='Gastos com Pessoal'!$F$7:$F$106)*(IF('Gastos com Pessoal'!$Q$7:$Q$106&lt;=R$1,1,0))*INDIRECT(CONCATENATE("'Gastos com Pessoal'!",$BD47)))+SUM((R$1&gt;='Gastos com Pessoal'!$E$113:$E$122)*(R$1&lt;='Gastos com Pessoal'!$F$113:$F$122)*(IF('Gastos com Pessoal'!$Q$113:$Q$122&lt;=R$1,1,0))*INDIRECT(CONCATENATE("'Gastos com Pessoal'!",$BE47)))</f>
        <v>0</v>
      </c>
      <c r="S47" s="152">
        <f t="array" aca="1" ref="S47" ca="1">SUM((S$1&gt;='Gastos com Pessoal'!$E$7:$E$106)*(S$1&lt;='Gastos com Pessoal'!$F$7:$F$106)*INDIRECT(CONCATENATE("'Encargos e Benefícios'!",$AX47)))+SUM((S$1&gt;='Gastos com Pessoal'!$E$113:$E$122)*(S$1&lt;='Gastos com Pessoal'!$F$113:$F$122)*INDIRECT(CONCATENATE("'Encargos e Benefícios'!",$AY47)))+SUM((S$1&gt;='Gastos com Pessoal'!$E$7:$E$106)*(S$1&lt;='Gastos com Pessoal'!$F$7:$F$106)*(IF('Gastos com Pessoal'!$G$7:$G$106&lt;=S$1,1,0))*INDIRECT(CONCATENATE("'Gastos com Pessoal'!",$AZ47)))+SUM((S$1&gt;='Gastos com Pessoal'!$E$113:$E$122)*(S$1&lt;='Gastos com Pessoal'!$F$113:$F$122)*(IF('Gastos com Pessoal'!$G$113:$G$122&lt;=S$1,1,0))*INDIRECT(CONCATENATE("'Gastos com Pessoal'!",$BA47)))+SUM((S$1&gt;='Gastos com Pessoal'!$E$7:$E$106)*(S$1&lt;='Gastos com Pessoal'!$F$7:$F$106)*(IF('Gastos com Pessoal'!$L$7:$L$106&lt;=S$1,1,0))*INDIRECT(CONCATENATE("'Gastos com Pessoal'!",$BB47)))+SUM((S$1&gt;='Gastos com Pessoal'!$E$113:$E$122)*(S$1&lt;='Gastos com Pessoal'!$F$113:$F$122)*(IF('Gastos com Pessoal'!$L$113:$L$122&lt;=S$1,1,0))*INDIRECT(CONCATENATE("'Gastos com Pessoal'!",$BC47)))+SUM((S$1&gt;='Gastos com Pessoal'!$E$7:$E$106)*(S$1&lt;='Gastos com Pessoal'!$F$7:$F$106)*(IF('Gastos com Pessoal'!$Q$7:$Q$106&lt;=S$1,1,0))*INDIRECT(CONCATENATE("'Gastos com Pessoal'!",$BD47)))+SUM((S$1&gt;='Gastos com Pessoal'!$E$113:$E$122)*(S$1&lt;='Gastos com Pessoal'!$F$113:$F$122)*(IF('Gastos com Pessoal'!$Q$113:$Q$122&lt;=S$1,1,0))*INDIRECT(CONCATENATE("'Gastos com Pessoal'!",$BE47)))</f>
        <v>0</v>
      </c>
      <c r="T47" s="152">
        <f t="array" aca="1" ref="T47" ca="1">SUM((T$1&gt;='Gastos com Pessoal'!$E$7:$E$106)*(T$1&lt;='Gastos com Pessoal'!$F$7:$F$106)*INDIRECT(CONCATENATE("'Encargos e Benefícios'!",$AX47)))+SUM((T$1&gt;='Gastos com Pessoal'!$E$113:$E$122)*(T$1&lt;='Gastos com Pessoal'!$F$113:$F$122)*INDIRECT(CONCATENATE("'Encargos e Benefícios'!",$AY47)))+SUM((T$1&gt;='Gastos com Pessoal'!$E$7:$E$106)*(T$1&lt;='Gastos com Pessoal'!$F$7:$F$106)*(IF('Gastos com Pessoal'!$G$7:$G$106&lt;=T$1,1,0))*INDIRECT(CONCATENATE("'Gastos com Pessoal'!",$AZ47)))+SUM((T$1&gt;='Gastos com Pessoal'!$E$113:$E$122)*(T$1&lt;='Gastos com Pessoal'!$F$113:$F$122)*(IF('Gastos com Pessoal'!$G$113:$G$122&lt;=T$1,1,0))*INDIRECT(CONCATENATE("'Gastos com Pessoal'!",$BA47)))+SUM((T$1&gt;='Gastos com Pessoal'!$E$7:$E$106)*(T$1&lt;='Gastos com Pessoal'!$F$7:$F$106)*(IF('Gastos com Pessoal'!$L$7:$L$106&lt;=T$1,1,0))*INDIRECT(CONCATENATE("'Gastos com Pessoal'!",$BB47)))+SUM((T$1&gt;='Gastos com Pessoal'!$E$113:$E$122)*(T$1&lt;='Gastos com Pessoal'!$F$113:$F$122)*(IF('Gastos com Pessoal'!$L$113:$L$122&lt;=T$1,1,0))*INDIRECT(CONCATENATE("'Gastos com Pessoal'!",$BC47)))+SUM((T$1&gt;='Gastos com Pessoal'!$E$7:$E$106)*(T$1&lt;='Gastos com Pessoal'!$F$7:$F$106)*(IF('Gastos com Pessoal'!$Q$7:$Q$106&lt;=T$1,1,0))*INDIRECT(CONCATENATE("'Gastos com Pessoal'!",$BD47)))+SUM((T$1&gt;='Gastos com Pessoal'!$E$113:$E$122)*(T$1&lt;='Gastos com Pessoal'!$F$113:$F$122)*(IF('Gastos com Pessoal'!$Q$113:$Q$122&lt;=T$1,1,0))*INDIRECT(CONCATENATE("'Gastos com Pessoal'!",$BE47)))</f>
        <v>0</v>
      </c>
      <c r="U47" s="152">
        <f t="array" aca="1" ref="U47" ca="1">SUM((U$1&gt;='Gastos com Pessoal'!$E$7:$E$106)*(U$1&lt;='Gastos com Pessoal'!$F$7:$F$106)*INDIRECT(CONCATENATE("'Encargos e Benefícios'!",$AX47)))+SUM((U$1&gt;='Gastos com Pessoal'!$E$113:$E$122)*(U$1&lt;='Gastos com Pessoal'!$F$113:$F$122)*INDIRECT(CONCATENATE("'Encargos e Benefícios'!",$AY47)))+SUM((U$1&gt;='Gastos com Pessoal'!$E$7:$E$106)*(U$1&lt;='Gastos com Pessoal'!$F$7:$F$106)*(IF('Gastos com Pessoal'!$G$7:$G$106&lt;=U$1,1,0))*INDIRECT(CONCATENATE("'Gastos com Pessoal'!",$AZ47)))+SUM((U$1&gt;='Gastos com Pessoal'!$E$113:$E$122)*(U$1&lt;='Gastos com Pessoal'!$F$113:$F$122)*(IF('Gastos com Pessoal'!$G$113:$G$122&lt;=U$1,1,0))*INDIRECT(CONCATENATE("'Gastos com Pessoal'!",$BA47)))+SUM((U$1&gt;='Gastos com Pessoal'!$E$7:$E$106)*(U$1&lt;='Gastos com Pessoal'!$F$7:$F$106)*(IF('Gastos com Pessoal'!$L$7:$L$106&lt;=U$1,1,0))*INDIRECT(CONCATENATE("'Gastos com Pessoal'!",$BB47)))+SUM((U$1&gt;='Gastos com Pessoal'!$E$113:$E$122)*(U$1&lt;='Gastos com Pessoal'!$F$113:$F$122)*(IF('Gastos com Pessoal'!$L$113:$L$122&lt;=U$1,1,0))*INDIRECT(CONCATENATE("'Gastos com Pessoal'!",$BC47)))+SUM((U$1&gt;='Gastos com Pessoal'!$E$7:$E$106)*(U$1&lt;='Gastos com Pessoal'!$F$7:$F$106)*(IF('Gastos com Pessoal'!$Q$7:$Q$106&lt;=U$1,1,0))*INDIRECT(CONCATENATE("'Gastos com Pessoal'!",$BD47)))+SUM((U$1&gt;='Gastos com Pessoal'!$E$113:$E$122)*(U$1&lt;='Gastos com Pessoal'!$F$113:$F$122)*(IF('Gastos com Pessoal'!$Q$113:$Q$122&lt;=U$1,1,0))*INDIRECT(CONCATENATE("'Gastos com Pessoal'!",$BE47)))</f>
        <v>0</v>
      </c>
      <c r="V47" s="152">
        <f t="array" aca="1" ref="V47" ca="1">SUM((V$1&gt;='Gastos com Pessoal'!$E$7:$E$106)*(V$1&lt;='Gastos com Pessoal'!$F$7:$F$106)*INDIRECT(CONCATENATE("'Encargos e Benefícios'!",$AX47)))+SUM((V$1&gt;='Gastos com Pessoal'!$E$113:$E$122)*(V$1&lt;='Gastos com Pessoal'!$F$113:$F$122)*INDIRECT(CONCATENATE("'Encargos e Benefícios'!",$AY47)))+SUM((V$1&gt;='Gastos com Pessoal'!$E$7:$E$106)*(V$1&lt;='Gastos com Pessoal'!$F$7:$F$106)*(IF('Gastos com Pessoal'!$G$7:$G$106&lt;=V$1,1,0))*INDIRECT(CONCATENATE("'Gastos com Pessoal'!",$AZ47)))+SUM((V$1&gt;='Gastos com Pessoal'!$E$113:$E$122)*(V$1&lt;='Gastos com Pessoal'!$F$113:$F$122)*(IF('Gastos com Pessoal'!$G$113:$G$122&lt;=V$1,1,0))*INDIRECT(CONCATENATE("'Gastos com Pessoal'!",$BA47)))+SUM((V$1&gt;='Gastos com Pessoal'!$E$7:$E$106)*(V$1&lt;='Gastos com Pessoal'!$F$7:$F$106)*(IF('Gastos com Pessoal'!$L$7:$L$106&lt;=V$1,1,0))*INDIRECT(CONCATENATE("'Gastos com Pessoal'!",$BB47)))+SUM((V$1&gt;='Gastos com Pessoal'!$E$113:$E$122)*(V$1&lt;='Gastos com Pessoal'!$F$113:$F$122)*(IF('Gastos com Pessoal'!$L$113:$L$122&lt;=V$1,1,0))*INDIRECT(CONCATENATE("'Gastos com Pessoal'!",$BC47)))+SUM((V$1&gt;='Gastos com Pessoal'!$E$7:$E$106)*(V$1&lt;='Gastos com Pessoal'!$F$7:$F$106)*(IF('Gastos com Pessoal'!$Q$7:$Q$106&lt;=V$1,1,0))*INDIRECT(CONCATENATE("'Gastos com Pessoal'!",$BD47)))+SUM((V$1&gt;='Gastos com Pessoal'!$E$113:$E$122)*(V$1&lt;='Gastos com Pessoal'!$F$113:$F$122)*(IF('Gastos com Pessoal'!$Q$113:$Q$122&lt;=V$1,1,0))*INDIRECT(CONCATENATE("'Gastos com Pessoal'!",$BE47)))</f>
        <v>0</v>
      </c>
      <c r="W47" s="152">
        <f t="array" aca="1" ref="W47" ca="1">SUM((W$1&gt;='Gastos com Pessoal'!$E$7:$E$106)*(W$1&lt;='Gastos com Pessoal'!$F$7:$F$106)*INDIRECT(CONCATENATE("'Encargos e Benefícios'!",$AX47)))+SUM((W$1&gt;='Gastos com Pessoal'!$E$113:$E$122)*(W$1&lt;='Gastos com Pessoal'!$F$113:$F$122)*INDIRECT(CONCATENATE("'Encargos e Benefícios'!",$AY47)))+SUM((W$1&gt;='Gastos com Pessoal'!$E$7:$E$106)*(W$1&lt;='Gastos com Pessoal'!$F$7:$F$106)*(IF('Gastos com Pessoal'!$G$7:$G$106&lt;=W$1,1,0))*INDIRECT(CONCATENATE("'Gastos com Pessoal'!",$AZ47)))+SUM((W$1&gt;='Gastos com Pessoal'!$E$113:$E$122)*(W$1&lt;='Gastos com Pessoal'!$F$113:$F$122)*(IF('Gastos com Pessoal'!$G$113:$G$122&lt;=W$1,1,0))*INDIRECT(CONCATENATE("'Gastos com Pessoal'!",$BA47)))+SUM((W$1&gt;='Gastos com Pessoal'!$E$7:$E$106)*(W$1&lt;='Gastos com Pessoal'!$F$7:$F$106)*(IF('Gastos com Pessoal'!$L$7:$L$106&lt;=W$1,1,0))*INDIRECT(CONCATENATE("'Gastos com Pessoal'!",$BB47)))+SUM((W$1&gt;='Gastos com Pessoal'!$E$113:$E$122)*(W$1&lt;='Gastos com Pessoal'!$F$113:$F$122)*(IF('Gastos com Pessoal'!$L$113:$L$122&lt;=W$1,1,0))*INDIRECT(CONCATENATE("'Gastos com Pessoal'!",$BC47)))+SUM((W$1&gt;='Gastos com Pessoal'!$E$7:$E$106)*(W$1&lt;='Gastos com Pessoal'!$F$7:$F$106)*(IF('Gastos com Pessoal'!$Q$7:$Q$106&lt;=W$1,1,0))*INDIRECT(CONCATENATE("'Gastos com Pessoal'!",$BD47)))+SUM((W$1&gt;='Gastos com Pessoal'!$E$113:$E$122)*(W$1&lt;='Gastos com Pessoal'!$F$113:$F$122)*(IF('Gastos com Pessoal'!$Q$113:$Q$122&lt;=W$1,1,0))*INDIRECT(CONCATENATE("'Gastos com Pessoal'!",$BE47)))</f>
        <v>0</v>
      </c>
      <c r="X47" s="152">
        <f t="array" aca="1" ref="X47" ca="1">SUM((X$1&gt;='Gastos com Pessoal'!$E$7:$E$106)*(X$1&lt;='Gastos com Pessoal'!$F$7:$F$106)*INDIRECT(CONCATENATE("'Encargos e Benefícios'!",$AX47)))+SUM((X$1&gt;='Gastos com Pessoal'!$E$113:$E$122)*(X$1&lt;='Gastos com Pessoal'!$F$113:$F$122)*INDIRECT(CONCATENATE("'Encargos e Benefícios'!",$AY47)))+SUM((X$1&gt;='Gastos com Pessoal'!$E$7:$E$106)*(X$1&lt;='Gastos com Pessoal'!$F$7:$F$106)*(IF('Gastos com Pessoal'!$G$7:$G$106&lt;=X$1,1,0))*INDIRECT(CONCATENATE("'Gastos com Pessoal'!",$AZ47)))+SUM((X$1&gt;='Gastos com Pessoal'!$E$113:$E$122)*(X$1&lt;='Gastos com Pessoal'!$F$113:$F$122)*(IF('Gastos com Pessoal'!$G$113:$G$122&lt;=X$1,1,0))*INDIRECT(CONCATENATE("'Gastos com Pessoal'!",$BA47)))+SUM((X$1&gt;='Gastos com Pessoal'!$E$7:$E$106)*(X$1&lt;='Gastos com Pessoal'!$F$7:$F$106)*(IF('Gastos com Pessoal'!$L$7:$L$106&lt;=X$1,1,0))*INDIRECT(CONCATENATE("'Gastos com Pessoal'!",$BB47)))+SUM((X$1&gt;='Gastos com Pessoal'!$E$113:$E$122)*(X$1&lt;='Gastos com Pessoal'!$F$113:$F$122)*(IF('Gastos com Pessoal'!$L$113:$L$122&lt;=X$1,1,0))*INDIRECT(CONCATENATE("'Gastos com Pessoal'!",$BC47)))+SUM((X$1&gt;='Gastos com Pessoal'!$E$7:$E$106)*(X$1&lt;='Gastos com Pessoal'!$F$7:$F$106)*(IF('Gastos com Pessoal'!$Q$7:$Q$106&lt;=X$1,1,0))*INDIRECT(CONCATENATE("'Gastos com Pessoal'!",$BD47)))+SUM((X$1&gt;='Gastos com Pessoal'!$E$113:$E$122)*(X$1&lt;='Gastos com Pessoal'!$F$113:$F$122)*(IF('Gastos com Pessoal'!$Q$113:$Q$122&lt;=X$1,1,0))*INDIRECT(CONCATENATE("'Gastos com Pessoal'!",$BE47)))</f>
        <v>0</v>
      </c>
      <c r="Y47" s="152">
        <f t="array" aca="1" ref="Y47" ca="1">SUM((Y$1&gt;='Gastos com Pessoal'!$E$7:$E$106)*(Y$1&lt;='Gastos com Pessoal'!$F$7:$F$106)*INDIRECT(CONCATENATE("'Encargos e Benefícios'!",$AX47)))+SUM((Y$1&gt;='Gastos com Pessoal'!$E$113:$E$122)*(Y$1&lt;='Gastos com Pessoal'!$F$113:$F$122)*INDIRECT(CONCATENATE("'Encargos e Benefícios'!",$AY47)))+SUM((Y$1&gt;='Gastos com Pessoal'!$E$7:$E$106)*(Y$1&lt;='Gastos com Pessoal'!$F$7:$F$106)*(IF('Gastos com Pessoal'!$G$7:$G$106&lt;=Y$1,1,0))*INDIRECT(CONCATENATE("'Gastos com Pessoal'!",$AZ47)))+SUM((Y$1&gt;='Gastos com Pessoal'!$E$113:$E$122)*(Y$1&lt;='Gastos com Pessoal'!$F$113:$F$122)*(IF('Gastos com Pessoal'!$G$113:$G$122&lt;=Y$1,1,0))*INDIRECT(CONCATENATE("'Gastos com Pessoal'!",$BA47)))+SUM((Y$1&gt;='Gastos com Pessoal'!$E$7:$E$106)*(Y$1&lt;='Gastos com Pessoal'!$F$7:$F$106)*(IF('Gastos com Pessoal'!$L$7:$L$106&lt;=Y$1,1,0))*INDIRECT(CONCATENATE("'Gastos com Pessoal'!",$BB47)))+SUM((Y$1&gt;='Gastos com Pessoal'!$E$113:$E$122)*(Y$1&lt;='Gastos com Pessoal'!$F$113:$F$122)*(IF('Gastos com Pessoal'!$L$113:$L$122&lt;=Y$1,1,0))*INDIRECT(CONCATENATE("'Gastos com Pessoal'!",$BC47)))+SUM((Y$1&gt;='Gastos com Pessoal'!$E$7:$E$106)*(Y$1&lt;='Gastos com Pessoal'!$F$7:$F$106)*(IF('Gastos com Pessoal'!$Q$7:$Q$106&lt;=Y$1,1,0))*INDIRECT(CONCATENATE("'Gastos com Pessoal'!",$BD47)))+SUM((Y$1&gt;='Gastos com Pessoal'!$E$113:$E$122)*(Y$1&lt;='Gastos com Pessoal'!$F$113:$F$122)*(IF('Gastos com Pessoal'!$Q$113:$Q$122&lt;=Y$1,1,0))*INDIRECT(CONCATENATE("'Gastos com Pessoal'!",$BE47)))</f>
        <v>0</v>
      </c>
      <c r="Z47" s="152">
        <f t="array" aca="1" ref="Z47" ca="1">SUM((Z$1&gt;='Gastos com Pessoal'!$E$7:$E$106)*(Z$1&lt;='Gastos com Pessoal'!$F$7:$F$106)*INDIRECT(CONCATENATE("'Encargos e Benefícios'!",$AX47)))+SUM((Z$1&gt;='Gastos com Pessoal'!$E$113:$E$122)*(Z$1&lt;='Gastos com Pessoal'!$F$113:$F$122)*INDIRECT(CONCATENATE("'Encargos e Benefícios'!",$AY47)))+SUM((Z$1&gt;='Gastos com Pessoal'!$E$7:$E$106)*(Z$1&lt;='Gastos com Pessoal'!$F$7:$F$106)*(IF('Gastos com Pessoal'!$G$7:$G$106&lt;=Z$1,1,0))*INDIRECT(CONCATENATE("'Gastos com Pessoal'!",$AZ47)))+SUM((Z$1&gt;='Gastos com Pessoal'!$E$113:$E$122)*(Z$1&lt;='Gastos com Pessoal'!$F$113:$F$122)*(IF('Gastos com Pessoal'!$G$113:$G$122&lt;=Z$1,1,0))*INDIRECT(CONCATENATE("'Gastos com Pessoal'!",$BA47)))+SUM((Z$1&gt;='Gastos com Pessoal'!$E$7:$E$106)*(Z$1&lt;='Gastos com Pessoal'!$F$7:$F$106)*(IF('Gastos com Pessoal'!$L$7:$L$106&lt;=Z$1,1,0))*INDIRECT(CONCATENATE("'Gastos com Pessoal'!",$BB47)))+SUM((Z$1&gt;='Gastos com Pessoal'!$E$113:$E$122)*(Z$1&lt;='Gastos com Pessoal'!$F$113:$F$122)*(IF('Gastos com Pessoal'!$L$113:$L$122&lt;=Z$1,1,0))*INDIRECT(CONCATENATE("'Gastos com Pessoal'!",$BC47)))+SUM((Z$1&gt;='Gastos com Pessoal'!$E$7:$E$106)*(Z$1&lt;='Gastos com Pessoal'!$F$7:$F$106)*(IF('Gastos com Pessoal'!$Q$7:$Q$106&lt;=Z$1,1,0))*INDIRECT(CONCATENATE("'Gastos com Pessoal'!",$BD47)))+SUM((Z$1&gt;='Gastos com Pessoal'!$E$113:$E$122)*(Z$1&lt;='Gastos com Pessoal'!$F$113:$F$122)*(IF('Gastos com Pessoal'!$Q$113:$Q$122&lt;=Z$1,1,0))*INDIRECT(CONCATENATE("'Gastos com Pessoal'!",$BE47)))</f>
        <v>0</v>
      </c>
      <c r="AA47" s="152">
        <f t="array" aca="1" ref="AA47" ca="1">SUM((AA$1&gt;='Gastos com Pessoal'!$E$7:$E$106)*(AA$1&lt;='Gastos com Pessoal'!$F$7:$F$106)*INDIRECT(CONCATENATE("'Encargos e Benefícios'!",$AX47)))+SUM((AA$1&gt;='Gastos com Pessoal'!$E$113:$E$122)*(AA$1&lt;='Gastos com Pessoal'!$F$113:$F$122)*INDIRECT(CONCATENATE("'Encargos e Benefícios'!",$AY47)))+SUM((AA$1&gt;='Gastos com Pessoal'!$E$7:$E$106)*(AA$1&lt;='Gastos com Pessoal'!$F$7:$F$106)*(IF('Gastos com Pessoal'!$G$7:$G$106&lt;=AA$1,1,0))*INDIRECT(CONCATENATE("'Gastos com Pessoal'!",$AZ47)))+SUM((AA$1&gt;='Gastos com Pessoal'!$E$113:$E$122)*(AA$1&lt;='Gastos com Pessoal'!$F$113:$F$122)*(IF('Gastos com Pessoal'!$G$113:$G$122&lt;=AA$1,1,0))*INDIRECT(CONCATENATE("'Gastos com Pessoal'!",$BA47)))+SUM((AA$1&gt;='Gastos com Pessoal'!$E$7:$E$106)*(AA$1&lt;='Gastos com Pessoal'!$F$7:$F$106)*(IF('Gastos com Pessoal'!$L$7:$L$106&lt;=AA$1,1,0))*INDIRECT(CONCATENATE("'Gastos com Pessoal'!",$BB47)))+SUM((AA$1&gt;='Gastos com Pessoal'!$E$113:$E$122)*(AA$1&lt;='Gastos com Pessoal'!$F$113:$F$122)*(IF('Gastos com Pessoal'!$L$113:$L$122&lt;=AA$1,1,0))*INDIRECT(CONCATENATE("'Gastos com Pessoal'!",$BC47)))+SUM((AA$1&gt;='Gastos com Pessoal'!$E$7:$E$106)*(AA$1&lt;='Gastos com Pessoal'!$F$7:$F$106)*(IF('Gastos com Pessoal'!$Q$7:$Q$106&lt;=AA$1,1,0))*INDIRECT(CONCATENATE("'Gastos com Pessoal'!",$BD47)))+SUM((AA$1&gt;='Gastos com Pessoal'!$E$113:$E$122)*(AA$1&lt;='Gastos com Pessoal'!$F$113:$F$122)*(IF('Gastos com Pessoal'!$Q$113:$Q$122&lt;=AA$1,1,0))*INDIRECT(CONCATENATE("'Gastos com Pessoal'!",$BE47)))</f>
        <v>0</v>
      </c>
      <c r="AB47" s="152">
        <f t="array" aca="1" ref="AB47" ca="1">SUM((AB$1&gt;='Gastos com Pessoal'!$E$7:$E$106)*(AB$1&lt;='Gastos com Pessoal'!$F$7:$F$106)*INDIRECT(CONCATENATE("'Encargos e Benefícios'!",$AX47)))+SUM((AB$1&gt;='Gastos com Pessoal'!$E$113:$E$122)*(AB$1&lt;='Gastos com Pessoal'!$F$113:$F$122)*INDIRECT(CONCATENATE("'Encargos e Benefícios'!",$AY47)))+SUM((AB$1&gt;='Gastos com Pessoal'!$E$7:$E$106)*(AB$1&lt;='Gastos com Pessoal'!$F$7:$F$106)*(IF('Gastos com Pessoal'!$G$7:$G$106&lt;=AB$1,1,0))*INDIRECT(CONCATENATE("'Gastos com Pessoal'!",$AZ47)))+SUM((AB$1&gt;='Gastos com Pessoal'!$E$113:$E$122)*(AB$1&lt;='Gastos com Pessoal'!$F$113:$F$122)*(IF('Gastos com Pessoal'!$G$113:$G$122&lt;=AB$1,1,0))*INDIRECT(CONCATENATE("'Gastos com Pessoal'!",$BA47)))+SUM((AB$1&gt;='Gastos com Pessoal'!$E$7:$E$106)*(AB$1&lt;='Gastos com Pessoal'!$F$7:$F$106)*(IF('Gastos com Pessoal'!$L$7:$L$106&lt;=AB$1,1,0))*INDIRECT(CONCATENATE("'Gastos com Pessoal'!",$BB47)))+SUM((AB$1&gt;='Gastos com Pessoal'!$E$113:$E$122)*(AB$1&lt;='Gastos com Pessoal'!$F$113:$F$122)*(IF('Gastos com Pessoal'!$L$113:$L$122&lt;=AB$1,1,0))*INDIRECT(CONCATENATE("'Gastos com Pessoal'!",$BC47)))+SUM((AB$1&gt;='Gastos com Pessoal'!$E$7:$E$106)*(AB$1&lt;='Gastos com Pessoal'!$F$7:$F$106)*(IF('Gastos com Pessoal'!$Q$7:$Q$106&lt;=AB$1,1,0))*INDIRECT(CONCATENATE("'Gastos com Pessoal'!",$BD47)))+SUM((AB$1&gt;='Gastos com Pessoal'!$E$113:$E$122)*(AB$1&lt;='Gastos com Pessoal'!$F$113:$F$122)*(IF('Gastos com Pessoal'!$Q$113:$Q$122&lt;=AB$1,1,0))*INDIRECT(CONCATENATE("'Gastos com Pessoal'!",$BE47)))</f>
        <v>0</v>
      </c>
      <c r="AC47" s="152">
        <f t="array" aca="1" ref="AC47" ca="1">SUM((AC$1&gt;='Gastos com Pessoal'!$E$7:$E$106)*(AC$1&lt;='Gastos com Pessoal'!$F$7:$F$106)*INDIRECT(CONCATENATE("'Encargos e Benefícios'!",$AX47)))+SUM((AC$1&gt;='Gastos com Pessoal'!$E$113:$E$122)*(AC$1&lt;='Gastos com Pessoal'!$F$113:$F$122)*INDIRECT(CONCATENATE("'Encargos e Benefícios'!",$AY47)))+SUM((AC$1&gt;='Gastos com Pessoal'!$E$7:$E$106)*(AC$1&lt;='Gastos com Pessoal'!$F$7:$F$106)*(IF('Gastos com Pessoal'!$G$7:$G$106&lt;=AC$1,1,0))*INDIRECT(CONCATENATE("'Gastos com Pessoal'!",$AZ47)))+SUM((AC$1&gt;='Gastos com Pessoal'!$E$113:$E$122)*(AC$1&lt;='Gastos com Pessoal'!$F$113:$F$122)*(IF('Gastos com Pessoal'!$G$113:$G$122&lt;=AC$1,1,0))*INDIRECT(CONCATENATE("'Gastos com Pessoal'!",$BA47)))+SUM((AC$1&gt;='Gastos com Pessoal'!$E$7:$E$106)*(AC$1&lt;='Gastos com Pessoal'!$F$7:$F$106)*(IF('Gastos com Pessoal'!$L$7:$L$106&lt;=AC$1,1,0))*INDIRECT(CONCATENATE("'Gastos com Pessoal'!",$BB47)))+SUM((AC$1&gt;='Gastos com Pessoal'!$E$113:$E$122)*(AC$1&lt;='Gastos com Pessoal'!$F$113:$F$122)*(IF('Gastos com Pessoal'!$L$113:$L$122&lt;=AC$1,1,0))*INDIRECT(CONCATENATE("'Gastos com Pessoal'!",$BC47)))+SUM((AC$1&gt;='Gastos com Pessoal'!$E$7:$E$106)*(AC$1&lt;='Gastos com Pessoal'!$F$7:$F$106)*(IF('Gastos com Pessoal'!$Q$7:$Q$106&lt;=AC$1,1,0))*INDIRECT(CONCATENATE("'Gastos com Pessoal'!",$BD47)))+SUM((AC$1&gt;='Gastos com Pessoal'!$E$113:$E$122)*(AC$1&lt;='Gastos com Pessoal'!$F$113:$F$122)*(IF('Gastos com Pessoal'!$Q$113:$Q$122&lt;=AC$1,1,0))*INDIRECT(CONCATENATE("'Gastos com Pessoal'!",$BE47)))</f>
        <v>0</v>
      </c>
      <c r="AD47" s="152">
        <f t="array" aca="1" ref="AD47" ca="1">SUM((AD$1&gt;='Gastos com Pessoal'!$E$7:$E$106)*(AD$1&lt;='Gastos com Pessoal'!$F$7:$F$106)*INDIRECT(CONCATENATE("'Encargos e Benefícios'!",$AX47)))+SUM((AD$1&gt;='Gastos com Pessoal'!$E$113:$E$122)*(AD$1&lt;='Gastos com Pessoal'!$F$113:$F$122)*INDIRECT(CONCATENATE("'Encargos e Benefícios'!",$AY47)))+SUM((AD$1&gt;='Gastos com Pessoal'!$E$7:$E$106)*(AD$1&lt;='Gastos com Pessoal'!$F$7:$F$106)*(IF('Gastos com Pessoal'!$G$7:$G$106&lt;=AD$1,1,0))*INDIRECT(CONCATENATE("'Gastos com Pessoal'!",$AZ47)))+SUM((AD$1&gt;='Gastos com Pessoal'!$E$113:$E$122)*(AD$1&lt;='Gastos com Pessoal'!$F$113:$F$122)*(IF('Gastos com Pessoal'!$G$113:$G$122&lt;=AD$1,1,0))*INDIRECT(CONCATENATE("'Gastos com Pessoal'!",$BA47)))+SUM((AD$1&gt;='Gastos com Pessoal'!$E$7:$E$106)*(AD$1&lt;='Gastos com Pessoal'!$F$7:$F$106)*(IF('Gastos com Pessoal'!$L$7:$L$106&lt;=AD$1,1,0))*INDIRECT(CONCATENATE("'Gastos com Pessoal'!",$BB47)))+SUM((AD$1&gt;='Gastos com Pessoal'!$E$113:$E$122)*(AD$1&lt;='Gastos com Pessoal'!$F$113:$F$122)*(IF('Gastos com Pessoal'!$L$113:$L$122&lt;=AD$1,1,0))*INDIRECT(CONCATENATE("'Gastos com Pessoal'!",$BC47)))+SUM((AD$1&gt;='Gastos com Pessoal'!$E$7:$E$106)*(AD$1&lt;='Gastos com Pessoal'!$F$7:$F$106)*(IF('Gastos com Pessoal'!$Q$7:$Q$106&lt;=AD$1,1,0))*INDIRECT(CONCATENATE("'Gastos com Pessoal'!",$BD47)))+SUM((AD$1&gt;='Gastos com Pessoal'!$E$113:$E$122)*(AD$1&lt;='Gastos com Pessoal'!$F$113:$F$122)*(IF('Gastos com Pessoal'!$Q$113:$Q$122&lt;=AD$1,1,0))*INDIRECT(CONCATENATE("'Gastos com Pessoal'!",$BE47)))</f>
        <v>0</v>
      </c>
      <c r="AE47" s="152">
        <f t="array" aca="1" ref="AE47" ca="1">SUM((AE$1&gt;='Gastos com Pessoal'!$E$7:$E$106)*(AE$1&lt;='Gastos com Pessoal'!$F$7:$F$106)*INDIRECT(CONCATENATE("'Encargos e Benefícios'!",$AX47)))+SUM((AE$1&gt;='Gastos com Pessoal'!$E$113:$E$122)*(AE$1&lt;='Gastos com Pessoal'!$F$113:$F$122)*INDIRECT(CONCATENATE("'Encargos e Benefícios'!",$AY47)))+SUM((AE$1&gt;='Gastos com Pessoal'!$E$7:$E$106)*(AE$1&lt;='Gastos com Pessoal'!$F$7:$F$106)*(IF('Gastos com Pessoal'!$G$7:$G$106&lt;=AE$1,1,0))*INDIRECT(CONCATENATE("'Gastos com Pessoal'!",$AZ47)))+SUM((AE$1&gt;='Gastos com Pessoal'!$E$113:$E$122)*(AE$1&lt;='Gastos com Pessoal'!$F$113:$F$122)*(IF('Gastos com Pessoal'!$G$113:$G$122&lt;=AE$1,1,0))*INDIRECT(CONCATENATE("'Gastos com Pessoal'!",$BA47)))+SUM((AE$1&gt;='Gastos com Pessoal'!$E$7:$E$106)*(AE$1&lt;='Gastos com Pessoal'!$F$7:$F$106)*(IF('Gastos com Pessoal'!$L$7:$L$106&lt;=AE$1,1,0))*INDIRECT(CONCATENATE("'Gastos com Pessoal'!",$BB47)))+SUM((AE$1&gt;='Gastos com Pessoal'!$E$113:$E$122)*(AE$1&lt;='Gastos com Pessoal'!$F$113:$F$122)*(IF('Gastos com Pessoal'!$L$113:$L$122&lt;=AE$1,1,0))*INDIRECT(CONCATENATE("'Gastos com Pessoal'!",$BC47)))+SUM((AE$1&gt;='Gastos com Pessoal'!$E$7:$E$106)*(AE$1&lt;='Gastos com Pessoal'!$F$7:$F$106)*(IF('Gastos com Pessoal'!$Q$7:$Q$106&lt;=AE$1,1,0))*INDIRECT(CONCATENATE("'Gastos com Pessoal'!",$BD47)))+SUM((AE$1&gt;='Gastos com Pessoal'!$E$113:$E$122)*(AE$1&lt;='Gastos com Pessoal'!$F$113:$F$122)*(IF('Gastos com Pessoal'!$Q$113:$Q$122&lt;=AE$1,1,0))*INDIRECT(CONCATENATE("'Gastos com Pessoal'!",$BE47)))</f>
        <v>0</v>
      </c>
      <c r="AF47" s="152">
        <f t="array" aca="1" ref="AF47" ca="1">SUM((AF$1&gt;='Gastos com Pessoal'!$E$7:$E$106)*(AF$1&lt;='Gastos com Pessoal'!$F$7:$F$106)*INDIRECT(CONCATENATE("'Encargos e Benefícios'!",$AX47)))+SUM((AF$1&gt;='Gastos com Pessoal'!$E$113:$E$122)*(AF$1&lt;='Gastos com Pessoal'!$F$113:$F$122)*INDIRECT(CONCATENATE("'Encargos e Benefícios'!",$AY47)))+SUM((AF$1&gt;='Gastos com Pessoal'!$E$7:$E$106)*(AF$1&lt;='Gastos com Pessoal'!$F$7:$F$106)*(IF('Gastos com Pessoal'!$G$7:$G$106&lt;=AF$1,1,0))*INDIRECT(CONCATENATE("'Gastos com Pessoal'!",$AZ47)))+SUM((AF$1&gt;='Gastos com Pessoal'!$E$113:$E$122)*(AF$1&lt;='Gastos com Pessoal'!$F$113:$F$122)*(IF('Gastos com Pessoal'!$G$113:$G$122&lt;=AF$1,1,0))*INDIRECT(CONCATENATE("'Gastos com Pessoal'!",$BA47)))+SUM((AF$1&gt;='Gastos com Pessoal'!$E$7:$E$106)*(AF$1&lt;='Gastos com Pessoal'!$F$7:$F$106)*(IF('Gastos com Pessoal'!$L$7:$L$106&lt;=AF$1,1,0))*INDIRECT(CONCATENATE("'Gastos com Pessoal'!",$BB47)))+SUM((AF$1&gt;='Gastos com Pessoal'!$E$113:$E$122)*(AF$1&lt;='Gastos com Pessoal'!$F$113:$F$122)*(IF('Gastos com Pessoal'!$L$113:$L$122&lt;=AF$1,1,0))*INDIRECT(CONCATENATE("'Gastos com Pessoal'!",$BC47)))+SUM((AF$1&gt;='Gastos com Pessoal'!$E$7:$E$106)*(AF$1&lt;='Gastos com Pessoal'!$F$7:$F$106)*(IF('Gastos com Pessoal'!$Q$7:$Q$106&lt;=AF$1,1,0))*INDIRECT(CONCATENATE("'Gastos com Pessoal'!",$BD47)))+SUM((AF$1&gt;='Gastos com Pessoal'!$E$113:$E$122)*(AF$1&lt;='Gastos com Pessoal'!$F$113:$F$122)*(IF('Gastos com Pessoal'!$Q$113:$Q$122&lt;=AF$1,1,0))*INDIRECT(CONCATENATE("'Gastos com Pessoal'!",$BE47)))</f>
        <v>0</v>
      </c>
      <c r="AG47" s="152">
        <f t="array" aca="1" ref="AG47" ca="1">SUM((AG$1&gt;='Gastos com Pessoal'!$E$7:$E$106)*(AG$1&lt;='Gastos com Pessoal'!$F$7:$F$106)*INDIRECT(CONCATENATE("'Encargos e Benefícios'!",$AX47)))+SUM((AG$1&gt;='Gastos com Pessoal'!$E$113:$E$122)*(AG$1&lt;='Gastos com Pessoal'!$F$113:$F$122)*INDIRECT(CONCATENATE("'Encargos e Benefícios'!",$AY47)))+SUM((AG$1&gt;='Gastos com Pessoal'!$E$7:$E$106)*(AG$1&lt;='Gastos com Pessoal'!$F$7:$F$106)*(IF('Gastos com Pessoal'!$G$7:$G$106&lt;=AG$1,1,0))*INDIRECT(CONCATENATE("'Gastos com Pessoal'!",$AZ47)))+SUM((AG$1&gt;='Gastos com Pessoal'!$E$113:$E$122)*(AG$1&lt;='Gastos com Pessoal'!$F$113:$F$122)*(IF('Gastos com Pessoal'!$G$113:$G$122&lt;=AG$1,1,0))*INDIRECT(CONCATENATE("'Gastos com Pessoal'!",$BA47)))+SUM((AG$1&gt;='Gastos com Pessoal'!$E$7:$E$106)*(AG$1&lt;='Gastos com Pessoal'!$F$7:$F$106)*(IF('Gastos com Pessoal'!$L$7:$L$106&lt;=AG$1,1,0))*INDIRECT(CONCATENATE("'Gastos com Pessoal'!",$BB47)))+SUM((AG$1&gt;='Gastos com Pessoal'!$E$113:$E$122)*(AG$1&lt;='Gastos com Pessoal'!$F$113:$F$122)*(IF('Gastos com Pessoal'!$L$113:$L$122&lt;=AG$1,1,0))*INDIRECT(CONCATENATE("'Gastos com Pessoal'!",$BC47)))+SUM((AG$1&gt;='Gastos com Pessoal'!$E$7:$E$106)*(AG$1&lt;='Gastos com Pessoal'!$F$7:$F$106)*(IF('Gastos com Pessoal'!$Q$7:$Q$106&lt;=AG$1,1,0))*INDIRECT(CONCATENATE("'Gastos com Pessoal'!",$BD47)))+SUM((AG$1&gt;='Gastos com Pessoal'!$E$113:$E$122)*(AG$1&lt;='Gastos com Pessoal'!$F$113:$F$122)*(IF('Gastos com Pessoal'!$Q$113:$Q$122&lt;=AG$1,1,0))*INDIRECT(CONCATENATE("'Gastos com Pessoal'!",$BE47)))</f>
        <v>0</v>
      </c>
      <c r="AH47" s="152">
        <f t="array" aca="1" ref="AH47" ca="1">SUM((AH$1&gt;='Gastos com Pessoal'!$E$7:$E$106)*(AH$1&lt;='Gastos com Pessoal'!$F$7:$F$106)*INDIRECT(CONCATENATE("'Encargos e Benefícios'!",$AX47)))+SUM((AH$1&gt;='Gastos com Pessoal'!$E$113:$E$122)*(AH$1&lt;='Gastos com Pessoal'!$F$113:$F$122)*INDIRECT(CONCATENATE("'Encargos e Benefícios'!",$AY47)))+SUM((AH$1&gt;='Gastos com Pessoal'!$E$7:$E$106)*(AH$1&lt;='Gastos com Pessoal'!$F$7:$F$106)*(IF('Gastos com Pessoal'!$G$7:$G$106&lt;=AH$1,1,0))*INDIRECT(CONCATENATE("'Gastos com Pessoal'!",$AZ47)))+SUM((AH$1&gt;='Gastos com Pessoal'!$E$113:$E$122)*(AH$1&lt;='Gastos com Pessoal'!$F$113:$F$122)*(IF('Gastos com Pessoal'!$G$113:$G$122&lt;=AH$1,1,0))*INDIRECT(CONCATENATE("'Gastos com Pessoal'!",$BA47)))+SUM((AH$1&gt;='Gastos com Pessoal'!$E$7:$E$106)*(AH$1&lt;='Gastos com Pessoal'!$F$7:$F$106)*(IF('Gastos com Pessoal'!$L$7:$L$106&lt;=AH$1,1,0))*INDIRECT(CONCATENATE("'Gastos com Pessoal'!",$BB47)))+SUM((AH$1&gt;='Gastos com Pessoal'!$E$113:$E$122)*(AH$1&lt;='Gastos com Pessoal'!$F$113:$F$122)*(IF('Gastos com Pessoal'!$L$113:$L$122&lt;=AH$1,1,0))*INDIRECT(CONCATENATE("'Gastos com Pessoal'!",$BC47)))+SUM((AH$1&gt;='Gastos com Pessoal'!$E$7:$E$106)*(AH$1&lt;='Gastos com Pessoal'!$F$7:$F$106)*(IF('Gastos com Pessoal'!$Q$7:$Q$106&lt;=AH$1,1,0))*INDIRECT(CONCATENATE("'Gastos com Pessoal'!",$BD47)))+SUM((AH$1&gt;='Gastos com Pessoal'!$E$113:$E$122)*(AH$1&lt;='Gastos com Pessoal'!$F$113:$F$122)*(IF('Gastos com Pessoal'!$Q$113:$Q$122&lt;=AH$1,1,0))*INDIRECT(CONCATENATE("'Gastos com Pessoal'!",$BE47)))</f>
        <v>0</v>
      </c>
      <c r="AI47" s="152">
        <f t="array" aca="1" ref="AI47" ca="1">SUM((AI$1&gt;='Gastos com Pessoal'!$E$7:$E$106)*(AI$1&lt;='Gastos com Pessoal'!$F$7:$F$106)*INDIRECT(CONCATENATE("'Encargos e Benefícios'!",$AX47)))+SUM((AI$1&gt;='Gastos com Pessoal'!$E$113:$E$122)*(AI$1&lt;='Gastos com Pessoal'!$F$113:$F$122)*INDIRECT(CONCATENATE("'Encargos e Benefícios'!",$AY47)))+SUM((AI$1&gt;='Gastos com Pessoal'!$E$7:$E$106)*(AI$1&lt;='Gastos com Pessoal'!$F$7:$F$106)*(IF('Gastos com Pessoal'!$G$7:$G$106&lt;=AI$1,1,0))*INDIRECT(CONCATENATE("'Gastos com Pessoal'!",$AZ47)))+SUM((AI$1&gt;='Gastos com Pessoal'!$E$113:$E$122)*(AI$1&lt;='Gastos com Pessoal'!$F$113:$F$122)*(IF('Gastos com Pessoal'!$G$113:$G$122&lt;=AI$1,1,0))*INDIRECT(CONCATENATE("'Gastos com Pessoal'!",$BA47)))+SUM((AI$1&gt;='Gastos com Pessoal'!$E$7:$E$106)*(AI$1&lt;='Gastos com Pessoal'!$F$7:$F$106)*(IF('Gastos com Pessoal'!$L$7:$L$106&lt;=AI$1,1,0))*INDIRECT(CONCATENATE("'Gastos com Pessoal'!",$BB47)))+SUM((AI$1&gt;='Gastos com Pessoal'!$E$113:$E$122)*(AI$1&lt;='Gastos com Pessoal'!$F$113:$F$122)*(IF('Gastos com Pessoal'!$L$113:$L$122&lt;=AI$1,1,0))*INDIRECT(CONCATENATE("'Gastos com Pessoal'!",$BC47)))+SUM((AI$1&gt;='Gastos com Pessoal'!$E$7:$E$106)*(AI$1&lt;='Gastos com Pessoal'!$F$7:$F$106)*(IF('Gastos com Pessoal'!$Q$7:$Q$106&lt;=AI$1,1,0))*INDIRECT(CONCATENATE("'Gastos com Pessoal'!",$BD47)))+SUM((AI$1&gt;='Gastos com Pessoal'!$E$113:$E$122)*(AI$1&lt;='Gastos com Pessoal'!$F$113:$F$122)*(IF('Gastos com Pessoal'!$Q$113:$Q$122&lt;=AI$1,1,0))*INDIRECT(CONCATENATE("'Gastos com Pessoal'!",$BE47)))</f>
        <v>0</v>
      </c>
      <c r="AJ47" s="152">
        <f t="array" aca="1" ref="AJ47" ca="1">SUM((AJ$1&gt;='Gastos com Pessoal'!$E$7:$E$106)*(AJ$1&lt;='Gastos com Pessoal'!$F$7:$F$106)*INDIRECT(CONCATENATE("'Encargos e Benefícios'!",$AX47)))+SUM((AJ$1&gt;='Gastos com Pessoal'!$E$113:$E$122)*(AJ$1&lt;='Gastos com Pessoal'!$F$113:$F$122)*INDIRECT(CONCATENATE("'Encargos e Benefícios'!",$AY47)))+SUM((AJ$1&gt;='Gastos com Pessoal'!$E$7:$E$106)*(AJ$1&lt;='Gastos com Pessoal'!$F$7:$F$106)*(IF('Gastos com Pessoal'!$G$7:$G$106&lt;=AJ$1,1,0))*INDIRECT(CONCATENATE("'Gastos com Pessoal'!",$AZ47)))+SUM((AJ$1&gt;='Gastos com Pessoal'!$E$113:$E$122)*(AJ$1&lt;='Gastos com Pessoal'!$F$113:$F$122)*(IF('Gastos com Pessoal'!$G$113:$G$122&lt;=AJ$1,1,0))*INDIRECT(CONCATENATE("'Gastos com Pessoal'!",$BA47)))+SUM((AJ$1&gt;='Gastos com Pessoal'!$E$7:$E$106)*(AJ$1&lt;='Gastos com Pessoal'!$F$7:$F$106)*(IF('Gastos com Pessoal'!$L$7:$L$106&lt;=AJ$1,1,0))*INDIRECT(CONCATENATE("'Gastos com Pessoal'!",$BB47)))+SUM((AJ$1&gt;='Gastos com Pessoal'!$E$113:$E$122)*(AJ$1&lt;='Gastos com Pessoal'!$F$113:$F$122)*(IF('Gastos com Pessoal'!$L$113:$L$122&lt;=AJ$1,1,0))*INDIRECT(CONCATENATE("'Gastos com Pessoal'!",$BC47)))+SUM((AJ$1&gt;='Gastos com Pessoal'!$E$7:$E$106)*(AJ$1&lt;='Gastos com Pessoal'!$F$7:$F$106)*(IF('Gastos com Pessoal'!$Q$7:$Q$106&lt;=AJ$1,1,0))*INDIRECT(CONCATENATE("'Gastos com Pessoal'!",$BD47)))+SUM((AJ$1&gt;='Gastos com Pessoal'!$E$113:$E$122)*(AJ$1&lt;='Gastos com Pessoal'!$F$113:$F$122)*(IF('Gastos com Pessoal'!$Q$113:$Q$122&lt;=AJ$1,1,0))*INDIRECT(CONCATENATE("'Gastos com Pessoal'!",$BE47)))</f>
        <v>0</v>
      </c>
      <c r="AK47" s="152">
        <f t="array" aca="1" ref="AK47" ca="1">SUM((AK$1&gt;='Gastos com Pessoal'!$E$7:$E$106)*(AK$1&lt;='Gastos com Pessoal'!$F$7:$F$106)*INDIRECT(CONCATENATE("'Encargos e Benefícios'!",$AX47)))+SUM((AK$1&gt;='Gastos com Pessoal'!$E$113:$E$122)*(AK$1&lt;='Gastos com Pessoal'!$F$113:$F$122)*INDIRECT(CONCATENATE("'Encargos e Benefícios'!",$AY47)))+SUM((AK$1&gt;='Gastos com Pessoal'!$E$7:$E$106)*(AK$1&lt;='Gastos com Pessoal'!$F$7:$F$106)*(IF('Gastos com Pessoal'!$G$7:$G$106&lt;=AK$1,1,0))*INDIRECT(CONCATENATE("'Gastos com Pessoal'!",$AZ47)))+SUM((AK$1&gt;='Gastos com Pessoal'!$E$113:$E$122)*(AK$1&lt;='Gastos com Pessoal'!$F$113:$F$122)*(IF('Gastos com Pessoal'!$G$113:$G$122&lt;=AK$1,1,0))*INDIRECT(CONCATENATE("'Gastos com Pessoal'!",$BA47)))+SUM((AK$1&gt;='Gastos com Pessoal'!$E$7:$E$106)*(AK$1&lt;='Gastos com Pessoal'!$F$7:$F$106)*(IF('Gastos com Pessoal'!$L$7:$L$106&lt;=AK$1,1,0))*INDIRECT(CONCATENATE("'Gastos com Pessoal'!",$BB47)))+SUM((AK$1&gt;='Gastos com Pessoal'!$E$113:$E$122)*(AK$1&lt;='Gastos com Pessoal'!$F$113:$F$122)*(IF('Gastos com Pessoal'!$L$113:$L$122&lt;=AK$1,1,0))*INDIRECT(CONCATENATE("'Gastos com Pessoal'!",$BC47)))+SUM((AK$1&gt;='Gastos com Pessoal'!$E$7:$E$106)*(AK$1&lt;='Gastos com Pessoal'!$F$7:$F$106)*(IF('Gastos com Pessoal'!$Q$7:$Q$106&lt;=AK$1,1,0))*INDIRECT(CONCATENATE("'Gastos com Pessoal'!",$BD47)))+SUM((AK$1&gt;='Gastos com Pessoal'!$E$113:$E$122)*(AK$1&lt;='Gastos com Pessoal'!$F$113:$F$122)*(IF('Gastos com Pessoal'!$Q$113:$Q$122&lt;=AK$1,1,0))*INDIRECT(CONCATENATE("'Gastos com Pessoal'!",$BE47)))</f>
        <v>0</v>
      </c>
      <c r="AL47" s="152">
        <f t="array" aca="1" ref="AL47" ca="1">SUM((AL$1&gt;='Gastos com Pessoal'!$E$7:$E$106)*(AL$1&lt;='Gastos com Pessoal'!$F$7:$F$106)*INDIRECT(CONCATENATE("'Encargos e Benefícios'!",$AX47)))+SUM((AL$1&gt;='Gastos com Pessoal'!$E$113:$E$122)*(AL$1&lt;='Gastos com Pessoal'!$F$113:$F$122)*INDIRECT(CONCATENATE("'Encargos e Benefícios'!",$AY47)))+SUM((AL$1&gt;='Gastos com Pessoal'!$E$7:$E$106)*(AL$1&lt;='Gastos com Pessoal'!$F$7:$F$106)*(IF('Gastos com Pessoal'!$G$7:$G$106&lt;=AL$1,1,0))*INDIRECT(CONCATENATE("'Gastos com Pessoal'!",$AZ47)))+SUM((AL$1&gt;='Gastos com Pessoal'!$E$113:$E$122)*(AL$1&lt;='Gastos com Pessoal'!$F$113:$F$122)*(IF('Gastos com Pessoal'!$G$113:$G$122&lt;=AL$1,1,0))*INDIRECT(CONCATENATE("'Gastos com Pessoal'!",$BA47)))+SUM((AL$1&gt;='Gastos com Pessoal'!$E$7:$E$106)*(AL$1&lt;='Gastos com Pessoal'!$F$7:$F$106)*(IF('Gastos com Pessoal'!$L$7:$L$106&lt;=AL$1,1,0))*INDIRECT(CONCATENATE("'Gastos com Pessoal'!",$BB47)))+SUM((AL$1&gt;='Gastos com Pessoal'!$E$113:$E$122)*(AL$1&lt;='Gastos com Pessoal'!$F$113:$F$122)*(IF('Gastos com Pessoal'!$L$113:$L$122&lt;=AL$1,1,0))*INDIRECT(CONCATENATE("'Gastos com Pessoal'!",$BC47)))+SUM((AL$1&gt;='Gastos com Pessoal'!$E$7:$E$106)*(AL$1&lt;='Gastos com Pessoal'!$F$7:$F$106)*(IF('Gastos com Pessoal'!$Q$7:$Q$106&lt;=AL$1,1,0))*INDIRECT(CONCATENATE("'Gastos com Pessoal'!",$BD47)))+SUM((AL$1&gt;='Gastos com Pessoal'!$E$113:$E$122)*(AL$1&lt;='Gastos com Pessoal'!$F$113:$F$122)*(IF('Gastos com Pessoal'!$Q$113:$Q$122&lt;=AL$1,1,0))*INDIRECT(CONCATENATE("'Gastos com Pessoal'!",$BE47)))</f>
        <v>0</v>
      </c>
      <c r="AM47" s="147">
        <f t="shared" ca="1" si="19"/>
        <v>5782</v>
      </c>
      <c r="AN47" s="159">
        <f t="shared" ca="1" si="20"/>
        <v>6.1338553614005177E-4</v>
      </c>
      <c r="AW47" s="284" t="s">
        <v>353</v>
      </c>
      <c r="AX47" s="285" t="str">
        <f ca="1">IF(ISNA('Encargos e Benefícios'!AB4),"$ZZ$6:$ZZ$105",'Encargos e Benefícios'!AB4)</f>
        <v>$S$6:$S$105</v>
      </c>
      <c r="AY47" s="285" t="str">
        <f ca="1">IF(ISNA('Encargos e Benefícios'!AD4),"$ZZ$112:$ZZ$121",'Encargos e Benefícios'!AD4)</f>
        <v>$H$112:$H$121</v>
      </c>
      <c r="AZ47" s="284" t="str">
        <f ca="1">IF(ISNA('Gastos com Pessoal'!AT4),"$ZZ$6:$ZZ$105",'Gastos com Pessoal'!AT4)</f>
        <v>$ZZ$6:$ZZ$105</v>
      </c>
      <c r="BA47" s="284" t="str">
        <f ca="1">IF(ISNA('Gastos com Pessoal'!AV4),"$ZZ$112:$ZZ$121",'Gastos com Pessoal'!AV4)</f>
        <v>$J$113:$J$122</v>
      </c>
      <c r="BB47" s="284" t="str">
        <f ca="1">IF(ISNA('Gastos com Pessoal'!AX4),"$ZZ$6:$ZZ$105",'Gastos com Pessoal'!AX4)</f>
        <v>$O$7:$O$106</v>
      </c>
      <c r="BC47" s="284" t="str">
        <f ca="1">IF(ISNA('Gastos com Pessoal'!AZ4),"$ZZ$112:$ZZ$121",'Gastos com Pessoal'!AZ4)</f>
        <v>$O$113:$O$122</v>
      </c>
      <c r="BD47" s="284" t="str">
        <f ca="1">IF(ISNA('Gastos com Pessoal'!BB4),"$ZZ$6:$ZZ$105",'Gastos com Pessoal'!BB4)</f>
        <v>$ZZ$6:$ZZ$105</v>
      </c>
      <c r="BE47" s="284" t="str">
        <f ca="1">IF(ISNA('Gastos com Pessoal'!BD4),"$ZZ$112:$ZZ$121",'Gastos com Pessoal'!BD4)</f>
        <v>$ZZ$112:$ZZ$121</v>
      </c>
    </row>
    <row r="48" spans="1:57" s="101" customFormat="1" ht="23.25" customHeight="1">
      <c r="A48" s="30" t="s">
        <v>110</v>
      </c>
      <c r="B48" s="13" t="s">
        <v>65</v>
      </c>
      <c r="C48" s="152">
        <f t="array" aca="1" ref="C48" ca="1">SUM((C$1&gt;='Gastos com Pessoal'!$E$7:$E$106)*(C$1&lt;='Gastos com Pessoal'!$F$7:$F$106)*INDIRECT(CONCATENATE("'Encargos e Benefícios'!",$AX48)))+SUM((C$1&gt;='Gastos com Pessoal'!$E$113:$E$122)*(C$1&lt;='Gastos com Pessoal'!$F$113:$F$122)*INDIRECT(CONCATENATE("'Encargos e Benefícios'!",$AY48)))+SUM((C$1&gt;='Gastos com Pessoal'!$E$7:$E$106)*(C$1&lt;='Gastos com Pessoal'!$F$7:$F$106)*(IF('Gastos com Pessoal'!$G$7:$G$106&lt;=C$1,1,0))*INDIRECT(CONCATENATE("'Gastos com Pessoal'!",$AZ48)))+SUM((C$1&gt;='Gastos com Pessoal'!$E$113:$E$122)*(C$1&lt;='Gastos com Pessoal'!$F$113:$F$122)*(IF('Gastos com Pessoal'!$G$113:$G$122&lt;=C$1,1,0))*INDIRECT(CONCATENATE("'Gastos com Pessoal'!",$BA48)))+SUM((C$1&gt;='Gastos com Pessoal'!$E$7:$E$106)*(C$1&lt;='Gastos com Pessoal'!$F$7:$F$106)*(IF('Gastos com Pessoal'!$L$7:$L$106&lt;=C$1,1,0))*INDIRECT(CONCATENATE("'Gastos com Pessoal'!",$BB48)))+SUM((C$1&gt;='Gastos com Pessoal'!$E$113:$E$122)*(C$1&lt;='Gastos com Pessoal'!$F$113:$F$122)*(IF('Gastos com Pessoal'!$L$113:$L$122&lt;=C$1,1,0))*INDIRECT(CONCATENATE("'Gastos com Pessoal'!",$BC48)))+SUM((C$1&gt;='Gastos com Pessoal'!$E$7:$E$106)*(C$1&lt;='Gastos com Pessoal'!$F$7:$F$106)*(IF('Gastos com Pessoal'!$Q$7:$Q$106&lt;=C$1,1,0))*INDIRECT(CONCATENATE("'Gastos com Pessoal'!",$BD48)))+SUM((C$1&gt;='Gastos com Pessoal'!$E$113:$E$122)*(C$1&lt;='Gastos com Pessoal'!$F$113:$F$122)*(IF('Gastos com Pessoal'!$Q$113:$Q$122&lt;=C$1,1,0))*INDIRECT(CONCATENATE("'Gastos com Pessoal'!",$BE48)))</f>
        <v>2460</v>
      </c>
      <c r="D48" s="152">
        <f t="array" aca="1" ref="D48" ca="1">SUM((D$1&gt;='Gastos com Pessoal'!$E$7:$E$106)*(D$1&lt;='Gastos com Pessoal'!$F$7:$F$106)*INDIRECT(CONCATENATE("'Encargos e Benefícios'!",$AX48)))+SUM((D$1&gt;='Gastos com Pessoal'!$E$113:$E$122)*(D$1&lt;='Gastos com Pessoal'!$F$113:$F$122)*INDIRECT(CONCATENATE("'Encargos e Benefícios'!",$AY48)))+SUM((D$1&gt;='Gastos com Pessoal'!$E$7:$E$106)*(D$1&lt;='Gastos com Pessoal'!$F$7:$F$106)*(IF('Gastos com Pessoal'!$G$7:$G$106&lt;=D$1,1,0))*INDIRECT(CONCATENATE("'Gastos com Pessoal'!",$AZ48)))+SUM((D$1&gt;='Gastos com Pessoal'!$E$113:$E$122)*(D$1&lt;='Gastos com Pessoal'!$F$113:$F$122)*(IF('Gastos com Pessoal'!$G$113:$G$122&lt;=D$1,1,0))*INDIRECT(CONCATENATE("'Gastos com Pessoal'!",$BA48)))+SUM((D$1&gt;='Gastos com Pessoal'!$E$7:$E$106)*(D$1&lt;='Gastos com Pessoal'!$F$7:$F$106)*(IF('Gastos com Pessoal'!$L$7:$L$106&lt;=D$1,1,0))*INDIRECT(CONCATENATE("'Gastos com Pessoal'!",$BB48)))+SUM((D$1&gt;='Gastos com Pessoal'!$E$113:$E$122)*(D$1&lt;='Gastos com Pessoal'!$F$113:$F$122)*(IF('Gastos com Pessoal'!$L$113:$L$122&lt;=D$1,1,0))*INDIRECT(CONCATENATE("'Gastos com Pessoal'!",$BC48)))+SUM((D$1&gt;='Gastos com Pessoal'!$E$7:$E$106)*(D$1&lt;='Gastos com Pessoal'!$F$7:$F$106)*(IF('Gastos com Pessoal'!$Q$7:$Q$106&lt;=D$1,1,0))*INDIRECT(CONCATENATE("'Gastos com Pessoal'!",$BD48)))+SUM((D$1&gt;='Gastos com Pessoal'!$E$113:$E$122)*(D$1&lt;='Gastos com Pessoal'!$F$113:$F$122)*(IF('Gastos com Pessoal'!$Q$113:$Q$122&lt;=D$1,1,0))*INDIRECT(CONCATENATE("'Gastos com Pessoal'!",$BE48)))</f>
        <v>2460</v>
      </c>
      <c r="E48" s="152">
        <f t="array" aca="1" ref="E48" ca="1">SUM((E$1&gt;='Gastos com Pessoal'!$E$7:$E$106)*(E$1&lt;='Gastos com Pessoal'!$F$7:$F$106)*INDIRECT(CONCATENATE("'Encargos e Benefícios'!",$AX48)))+SUM((E$1&gt;='Gastos com Pessoal'!$E$113:$E$122)*(E$1&lt;='Gastos com Pessoal'!$F$113:$F$122)*INDIRECT(CONCATENATE("'Encargos e Benefícios'!",$AY48)))+SUM((E$1&gt;='Gastos com Pessoal'!$E$7:$E$106)*(E$1&lt;='Gastos com Pessoal'!$F$7:$F$106)*(IF('Gastos com Pessoal'!$G$7:$G$106&lt;=E$1,1,0))*INDIRECT(CONCATENATE("'Gastos com Pessoal'!",$AZ48)))+SUM((E$1&gt;='Gastos com Pessoal'!$E$113:$E$122)*(E$1&lt;='Gastos com Pessoal'!$F$113:$F$122)*(IF('Gastos com Pessoal'!$G$113:$G$122&lt;=E$1,1,0))*INDIRECT(CONCATENATE("'Gastos com Pessoal'!",$BA48)))+SUM((E$1&gt;='Gastos com Pessoal'!$E$7:$E$106)*(E$1&lt;='Gastos com Pessoal'!$F$7:$F$106)*(IF('Gastos com Pessoal'!$L$7:$L$106&lt;=E$1,1,0))*INDIRECT(CONCATENATE("'Gastos com Pessoal'!",$BB48)))+SUM((E$1&gt;='Gastos com Pessoal'!$E$113:$E$122)*(E$1&lt;='Gastos com Pessoal'!$F$113:$F$122)*(IF('Gastos com Pessoal'!$L$113:$L$122&lt;=E$1,1,0))*INDIRECT(CONCATENATE("'Gastos com Pessoal'!",$BC48)))+SUM((E$1&gt;='Gastos com Pessoal'!$E$7:$E$106)*(E$1&lt;='Gastos com Pessoal'!$F$7:$F$106)*(IF('Gastos com Pessoal'!$Q$7:$Q$106&lt;=E$1,1,0))*INDIRECT(CONCATENATE("'Gastos com Pessoal'!",$BD48)))+SUM((E$1&gt;='Gastos com Pessoal'!$E$113:$E$122)*(E$1&lt;='Gastos com Pessoal'!$F$113:$F$122)*(IF('Gastos com Pessoal'!$Q$113:$Q$122&lt;=E$1,1,0))*INDIRECT(CONCATENATE("'Gastos com Pessoal'!",$BE48)))</f>
        <v>2460</v>
      </c>
      <c r="F48" s="152">
        <f t="array" aca="1" ref="F48" ca="1">SUM((F$1&gt;='Gastos com Pessoal'!$E$7:$E$106)*(F$1&lt;='Gastos com Pessoal'!$F$7:$F$106)*INDIRECT(CONCATENATE("'Encargos e Benefícios'!",$AX48)))+SUM((F$1&gt;='Gastos com Pessoal'!$E$113:$E$122)*(F$1&lt;='Gastos com Pessoal'!$F$113:$F$122)*INDIRECT(CONCATENATE("'Encargos e Benefícios'!",$AY48)))+SUM((F$1&gt;='Gastos com Pessoal'!$E$7:$E$106)*(F$1&lt;='Gastos com Pessoal'!$F$7:$F$106)*(IF('Gastos com Pessoal'!$G$7:$G$106&lt;=F$1,1,0))*INDIRECT(CONCATENATE("'Gastos com Pessoal'!",$AZ48)))+SUM((F$1&gt;='Gastos com Pessoal'!$E$113:$E$122)*(F$1&lt;='Gastos com Pessoal'!$F$113:$F$122)*(IF('Gastos com Pessoal'!$G$113:$G$122&lt;=F$1,1,0))*INDIRECT(CONCATENATE("'Gastos com Pessoal'!",$BA48)))+SUM((F$1&gt;='Gastos com Pessoal'!$E$7:$E$106)*(F$1&lt;='Gastos com Pessoal'!$F$7:$F$106)*(IF('Gastos com Pessoal'!$L$7:$L$106&lt;=F$1,1,0))*INDIRECT(CONCATENATE("'Gastos com Pessoal'!",$BB48)))+SUM((F$1&gt;='Gastos com Pessoal'!$E$113:$E$122)*(F$1&lt;='Gastos com Pessoal'!$F$113:$F$122)*(IF('Gastos com Pessoal'!$L$113:$L$122&lt;=F$1,1,0))*INDIRECT(CONCATENATE("'Gastos com Pessoal'!",$BC48)))+SUM((F$1&gt;='Gastos com Pessoal'!$E$7:$E$106)*(F$1&lt;='Gastos com Pessoal'!$F$7:$F$106)*(IF('Gastos com Pessoal'!$Q$7:$Q$106&lt;=F$1,1,0))*INDIRECT(CONCATENATE("'Gastos com Pessoal'!",$BD48)))+SUM((F$1&gt;='Gastos com Pessoal'!$E$113:$E$122)*(F$1&lt;='Gastos com Pessoal'!$F$113:$F$122)*(IF('Gastos com Pessoal'!$Q$113:$Q$122&lt;=F$1,1,0))*INDIRECT(CONCATENATE("'Gastos com Pessoal'!",$BE48)))</f>
        <v>2460</v>
      </c>
      <c r="G48" s="152">
        <f t="array" aca="1" ref="G48" ca="1">SUM((G$1&gt;='Gastos com Pessoal'!$E$7:$E$106)*(G$1&lt;='Gastos com Pessoal'!$F$7:$F$106)*INDIRECT(CONCATENATE("'Encargos e Benefícios'!",$AX48)))+SUM((G$1&gt;='Gastos com Pessoal'!$E$113:$E$122)*(G$1&lt;='Gastos com Pessoal'!$F$113:$F$122)*INDIRECT(CONCATENATE("'Encargos e Benefícios'!",$AY48)))+SUM((G$1&gt;='Gastos com Pessoal'!$E$7:$E$106)*(G$1&lt;='Gastos com Pessoal'!$F$7:$F$106)*(IF('Gastos com Pessoal'!$G$7:$G$106&lt;=G$1,1,0))*INDIRECT(CONCATENATE("'Gastos com Pessoal'!",$AZ48)))+SUM((G$1&gt;='Gastos com Pessoal'!$E$113:$E$122)*(G$1&lt;='Gastos com Pessoal'!$F$113:$F$122)*(IF('Gastos com Pessoal'!$G$113:$G$122&lt;=G$1,1,0))*INDIRECT(CONCATENATE("'Gastos com Pessoal'!",$BA48)))+SUM((G$1&gt;='Gastos com Pessoal'!$E$7:$E$106)*(G$1&lt;='Gastos com Pessoal'!$F$7:$F$106)*(IF('Gastos com Pessoal'!$L$7:$L$106&lt;=G$1,1,0))*INDIRECT(CONCATENATE("'Gastos com Pessoal'!",$BB48)))+SUM((G$1&gt;='Gastos com Pessoal'!$E$113:$E$122)*(G$1&lt;='Gastos com Pessoal'!$F$113:$F$122)*(IF('Gastos com Pessoal'!$L$113:$L$122&lt;=G$1,1,0))*INDIRECT(CONCATENATE("'Gastos com Pessoal'!",$BC48)))+SUM((G$1&gt;='Gastos com Pessoal'!$E$7:$E$106)*(G$1&lt;='Gastos com Pessoal'!$F$7:$F$106)*(IF('Gastos com Pessoal'!$Q$7:$Q$106&lt;=G$1,1,0))*INDIRECT(CONCATENATE("'Gastos com Pessoal'!",$BD48)))+SUM((G$1&gt;='Gastos com Pessoal'!$E$113:$E$122)*(G$1&lt;='Gastos com Pessoal'!$F$113:$F$122)*(IF('Gastos com Pessoal'!$Q$113:$Q$122&lt;=G$1,1,0))*INDIRECT(CONCATENATE("'Gastos com Pessoal'!",$BE48)))</f>
        <v>2460</v>
      </c>
      <c r="H48" s="152">
        <f t="array" aca="1" ref="H48" ca="1">SUM((H$1&gt;='Gastos com Pessoal'!$E$7:$E$106)*(H$1&lt;='Gastos com Pessoal'!$F$7:$F$106)*INDIRECT(CONCATENATE("'Encargos e Benefícios'!",$AX48)))+SUM((H$1&gt;='Gastos com Pessoal'!$E$113:$E$122)*(H$1&lt;='Gastos com Pessoal'!$F$113:$F$122)*INDIRECT(CONCATENATE("'Encargos e Benefícios'!",$AY48)))+SUM((H$1&gt;='Gastos com Pessoal'!$E$7:$E$106)*(H$1&lt;='Gastos com Pessoal'!$F$7:$F$106)*(IF('Gastos com Pessoal'!$G$7:$G$106&lt;=H$1,1,0))*INDIRECT(CONCATENATE("'Gastos com Pessoal'!",$AZ48)))+SUM((H$1&gt;='Gastos com Pessoal'!$E$113:$E$122)*(H$1&lt;='Gastos com Pessoal'!$F$113:$F$122)*(IF('Gastos com Pessoal'!$G$113:$G$122&lt;=H$1,1,0))*INDIRECT(CONCATENATE("'Gastos com Pessoal'!",$BA48)))+SUM((H$1&gt;='Gastos com Pessoal'!$E$7:$E$106)*(H$1&lt;='Gastos com Pessoal'!$F$7:$F$106)*(IF('Gastos com Pessoal'!$L$7:$L$106&lt;=H$1,1,0))*INDIRECT(CONCATENATE("'Gastos com Pessoal'!",$BB48)))+SUM((H$1&gt;='Gastos com Pessoal'!$E$113:$E$122)*(H$1&lt;='Gastos com Pessoal'!$F$113:$F$122)*(IF('Gastos com Pessoal'!$L$113:$L$122&lt;=H$1,1,0))*INDIRECT(CONCATENATE("'Gastos com Pessoal'!",$BC48)))+SUM((H$1&gt;='Gastos com Pessoal'!$E$7:$E$106)*(H$1&lt;='Gastos com Pessoal'!$F$7:$F$106)*(IF('Gastos com Pessoal'!$Q$7:$Q$106&lt;=H$1,1,0))*INDIRECT(CONCATENATE("'Gastos com Pessoal'!",$BD48)))+SUM((H$1&gt;='Gastos com Pessoal'!$E$113:$E$122)*(H$1&lt;='Gastos com Pessoal'!$F$113:$F$122)*(IF('Gastos com Pessoal'!$Q$113:$Q$122&lt;=H$1,1,0))*INDIRECT(CONCATENATE("'Gastos com Pessoal'!",$BE48)))</f>
        <v>2460</v>
      </c>
      <c r="I48" s="152">
        <f t="array" aca="1" ref="I48" ca="1">SUM((I$1&gt;='Gastos com Pessoal'!$E$7:$E$106)*(I$1&lt;='Gastos com Pessoal'!$F$7:$F$106)*INDIRECT(CONCATENATE("'Encargos e Benefícios'!",$AX48)))+SUM((I$1&gt;='Gastos com Pessoal'!$E$113:$E$122)*(I$1&lt;='Gastos com Pessoal'!$F$113:$F$122)*INDIRECT(CONCATENATE("'Encargos e Benefícios'!",$AY48)))+SUM((I$1&gt;='Gastos com Pessoal'!$E$7:$E$106)*(I$1&lt;='Gastos com Pessoal'!$F$7:$F$106)*(IF('Gastos com Pessoal'!$G$7:$G$106&lt;=I$1,1,0))*INDIRECT(CONCATENATE("'Gastos com Pessoal'!",$AZ48)))+SUM((I$1&gt;='Gastos com Pessoal'!$E$113:$E$122)*(I$1&lt;='Gastos com Pessoal'!$F$113:$F$122)*(IF('Gastos com Pessoal'!$G$113:$G$122&lt;=I$1,1,0))*INDIRECT(CONCATENATE("'Gastos com Pessoal'!",$BA48)))+SUM((I$1&gt;='Gastos com Pessoal'!$E$7:$E$106)*(I$1&lt;='Gastos com Pessoal'!$F$7:$F$106)*(IF('Gastos com Pessoal'!$L$7:$L$106&lt;=I$1,1,0))*INDIRECT(CONCATENATE("'Gastos com Pessoal'!",$BB48)))+SUM((I$1&gt;='Gastos com Pessoal'!$E$113:$E$122)*(I$1&lt;='Gastos com Pessoal'!$F$113:$F$122)*(IF('Gastos com Pessoal'!$L$113:$L$122&lt;=I$1,1,0))*INDIRECT(CONCATENATE("'Gastos com Pessoal'!",$BC48)))+SUM((I$1&gt;='Gastos com Pessoal'!$E$7:$E$106)*(I$1&lt;='Gastos com Pessoal'!$F$7:$F$106)*(IF('Gastos com Pessoal'!$Q$7:$Q$106&lt;=I$1,1,0))*INDIRECT(CONCATENATE("'Gastos com Pessoal'!",$BD48)))+SUM((I$1&gt;='Gastos com Pessoal'!$E$113:$E$122)*(I$1&lt;='Gastos com Pessoal'!$F$113:$F$122)*(IF('Gastos com Pessoal'!$Q$113:$Q$122&lt;=I$1,1,0))*INDIRECT(CONCATENATE("'Gastos com Pessoal'!",$BE48)))</f>
        <v>2460</v>
      </c>
      <c r="J48" s="152">
        <f t="array" aca="1" ref="J48" ca="1">SUM((J$1&gt;='Gastos com Pessoal'!$E$7:$E$106)*(J$1&lt;='Gastos com Pessoal'!$F$7:$F$106)*INDIRECT(CONCATENATE("'Encargos e Benefícios'!",$AX48)))+SUM((J$1&gt;='Gastos com Pessoal'!$E$113:$E$122)*(J$1&lt;='Gastos com Pessoal'!$F$113:$F$122)*INDIRECT(CONCATENATE("'Encargos e Benefícios'!",$AY48)))+SUM((J$1&gt;='Gastos com Pessoal'!$E$7:$E$106)*(J$1&lt;='Gastos com Pessoal'!$F$7:$F$106)*(IF('Gastos com Pessoal'!$G$7:$G$106&lt;=J$1,1,0))*INDIRECT(CONCATENATE("'Gastos com Pessoal'!",$AZ48)))+SUM((J$1&gt;='Gastos com Pessoal'!$E$113:$E$122)*(J$1&lt;='Gastos com Pessoal'!$F$113:$F$122)*(IF('Gastos com Pessoal'!$G$113:$G$122&lt;=J$1,1,0))*INDIRECT(CONCATENATE("'Gastos com Pessoal'!",$BA48)))+SUM((J$1&gt;='Gastos com Pessoal'!$E$7:$E$106)*(J$1&lt;='Gastos com Pessoal'!$F$7:$F$106)*(IF('Gastos com Pessoal'!$L$7:$L$106&lt;=J$1,1,0))*INDIRECT(CONCATENATE("'Gastos com Pessoal'!",$BB48)))+SUM((J$1&gt;='Gastos com Pessoal'!$E$113:$E$122)*(J$1&lt;='Gastos com Pessoal'!$F$113:$F$122)*(IF('Gastos com Pessoal'!$L$113:$L$122&lt;=J$1,1,0))*INDIRECT(CONCATENATE("'Gastos com Pessoal'!",$BC48)))+SUM((J$1&gt;='Gastos com Pessoal'!$E$7:$E$106)*(J$1&lt;='Gastos com Pessoal'!$F$7:$F$106)*(IF('Gastos com Pessoal'!$Q$7:$Q$106&lt;=J$1,1,0))*INDIRECT(CONCATENATE("'Gastos com Pessoal'!",$BD48)))+SUM((J$1&gt;='Gastos com Pessoal'!$E$113:$E$122)*(J$1&lt;='Gastos com Pessoal'!$F$113:$F$122)*(IF('Gastos com Pessoal'!$Q$113:$Q$122&lt;=J$1,1,0))*INDIRECT(CONCATENATE("'Gastos com Pessoal'!",$BE48)))</f>
        <v>0</v>
      </c>
      <c r="K48" s="152">
        <f t="array" aca="1" ref="K48" ca="1">SUM((K$1&gt;='Gastos com Pessoal'!$E$7:$E$106)*(K$1&lt;='Gastos com Pessoal'!$F$7:$F$106)*INDIRECT(CONCATENATE("'Encargos e Benefícios'!",$AX48)))+SUM((K$1&gt;='Gastos com Pessoal'!$E$113:$E$122)*(K$1&lt;='Gastos com Pessoal'!$F$113:$F$122)*INDIRECT(CONCATENATE("'Encargos e Benefícios'!",$AY48)))+SUM((K$1&gt;='Gastos com Pessoal'!$E$7:$E$106)*(K$1&lt;='Gastos com Pessoal'!$F$7:$F$106)*(IF('Gastos com Pessoal'!$G$7:$G$106&lt;=K$1,1,0))*INDIRECT(CONCATENATE("'Gastos com Pessoal'!",$AZ48)))+SUM((K$1&gt;='Gastos com Pessoal'!$E$113:$E$122)*(K$1&lt;='Gastos com Pessoal'!$F$113:$F$122)*(IF('Gastos com Pessoal'!$G$113:$G$122&lt;=K$1,1,0))*INDIRECT(CONCATENATE("'Gastos com Pessoal'!",$BA48)))+SUM((K$1&gt;='Gastos com Pessoal'!$E$7:$E$106)*(K$1&lt;='Gastos com Pessoal'!$F$7:$F$106)*(IF('Gastos com Pessoal'!$L$7:$L$106&lt;=K$1,1,0))*INDIRECT(CONCATENATE("'Gastos com Pessoal'!",$BB48)))+SUM((K$1&gt;='Gastos com Pessoal'!$E$113:$E$122)*(K$1&lt;='Gastos com Pessoal'!$F$113:$F$122)*(IF('Gastos com Pessoal'!$L$113:$L$122&lt;=K$1,1,0))*INDIRECT(CONCATENATE("'Gastos com Pessoal'!",$BC48)))+SUM((K$1&gt;='Gastos com Pessoal'!$E$7:$E$106)*(K$1&lt;='Gastos com Pessoal'!$F$7:$F$106)*(IF('Gastos com Pessoal'!$Q$7:$Q$106&lt;=K$1,1,0))*INDIRECT(CONCATENATE("'Gastos com Pessoal'!",$BD48)))+SUM((K$1&gt;='Gastos com Pessoal'!$E$113:$E$122)*(K$1&lt;='Gastos com Pessoal'!$F$113:$F$122)*(IF('Gastos com Pessoal'!$Q$113:$Q$122&lt;=K$1,1,0))*INDIRECT(CONCATENATE("'Gastos com Pessoal'!",$BE48)))</f>
        <v>0</v>
      </c>
      <c r="L48" s="152">
        <f t="array" aca="1" ref="L48" ca="1">SUM((L$1&gt;='Gastos com Pessoal'!$E$7:$E$106)*(L$1&lt;='Gastos com Pessoal'!$F$7:$F$106)*INDIRECT(CONCATENATE("'Encargos e Benefícios'!",$AX48)))+SUM((L$1&gt;='Gastos com Pessoal'!$E$113:$E$122)*(L$1&lt;='Gastos com Pessoal'!$F$113:$F$122)*INDIRECT(CONCATENATE("'Encargos e Benefícios'!",$AY48)))+SUM((L$1&gt;='Gastos com Pessoal'!$E$7:$E$106)*(L$1&lt;='Gastos com Pessoal'!$F$7:$F$106)*(IF('Gastos com Pessoal'!$G$7:$G$106&lt;=L$1,1,0))*INDIRECT(CONCATENATE("'Gastos com Pessoal'!",$AZ48)))+SUM((L$1&gt;='Gastos com Pessoal'!$E$113:$E$122)*(L$1&lt;='Gastos com Pessoal'!$F$113:$F$122)*(IF('Gastos com Pessoal'!$G$113:$G$122&lt;=L$1,1,0))*INDIRECT(CONCATENATE("'Gastos com Pessoal'!",$BA48)))+SUM((L$1&gt;='Gastos com Pessoal'!$E$7:$E$106)*(L$1&lt;='Gastos com Pessoal'!$F$7:$F$106)*(IF('Gastos com Pessoal'!$L$7:$L$106&lt;=L$1,1,0))*INDIRECT(CONCATENATE("'Gastos com Pessoal'!",$BB48)))+SUM((L$1&gt;='Gastos com Pessoal'!$E$113:$E$122)*(L$1&lt;='Gastos com Pessoal'!$F$113:$F$122)*(IF('Gastos com Pessoal'!$L$113:$L$122&lt;=L$1,1,0))*INDIRECT(CONCATENATE("'Gastos com Pessoal'!",$BC48)))+SUM((L$1&gt;='Gastos com Pessoal'!$E$7:$E$106)*(L$1&lt;='Gastos com Pessoal'!$F$7:$F$106)*(IF('Gastos com Pessoal'!$Q$7:$Q$106&lt;=L$1,1,0))*INDIRECT(CONCATENATE("'Gastos com Pessoal'!",$BD48)))+SUM((L$1&gt;='Gastos com Pessoal'!$E$113:$E$122)*(L$1&lt;='Gastos com Pessoal'!$F$113:$F$122)*(IF('Gastos com Pessoal'!$Q$113:$Q$122&lt;=L$1,1,0))*INDIRECT(CONCATENATE("'Gastos com Pessoal'!",$BE48)))</f>
        <v>0</v>
      </c>
      <c r="M48" s="152">
        <f t="array" aca="1" ref="M48" ca="1">SUM((M$1&gt;='Gastos com Pessoal'!$E$7:$E$106)*(M$1&lt;='Gastos com Pessoal'!$F$7:$F$106)*INDIRECT(CONCATENATE("'Encargos e Benefícios'!",$AX48)))+SUM((M$1&gt;='Gastos com Pessoal'!$E$113:$E$122)*(M$1&lt;='Gastos com Pessoal'!$F$113:$F$122)*INDIRECT(CONCATENATE("'Encargos e Benefícios'!",$AY48)))+SUM((M$1&gt;='Gastos com Pessoal'!$E$7:$E$106)*(M$1&lt;='Gastos com Pessoal'!$F$7:$F$106)*(IF('Gastos com Pessoal'!$G$7:$G$106&lt;=M$1,1,0))*INDIRECT(CONCATENATE("'Gastos com Pessoal'!",$AZ48)))+SUM((M$1&gt;='Gastos com Pessoal'!$E$113:$E$122)*(M$1&lt;='Gastos com Pessoal'!$F$113:$F$122)*(IF('Gastos com Pessoal'!$G$113:$G$122&lt;=M$1,1,0))*INDIRECT(CONCATENATE("'Gastos com Pessoal'!",$BA48)))+SUM((M$1&gt;='Gastos com Pessoal'!$E$7:$E$106)*(M$1&lt;='Gastos com Pessoal'!$F$7:$F$106)*(IF('Gastos com Pessoal'!$L$7:$L$106&lt;=M$1,1,0))*INDIRECT(CONCATENATE("'Gastos com Pessoal'!",$BB48)))+SUM((M$1&gt;='Gastos com Pessoal'!$E$113:$E$122)*(M$1&lt;='Gastos com Pessoal'!$F$113:$F$122)*(IF('Gastos com Pessoal'!$L$113:$L$122&lt;=M$1,1,0))*INDIRECT(CONCATENATE("'Gastos com Pessoal'!",$BC48)))+SUM((M$1&gt;='Gastos com Pessoal'!$E$7:$E$106)*(M$1&lt;='Gastos com Pessoal'!$F$7:$F$106)*(IF('Gastos com Pessoal'!$Q$7:$Q$106&lt;=M$1,1,0))*INDIRECT(CONCATENATE("'Gastos com Pessoal'!",$BD48)))+SUM((M$1&gt;='Gastos com Pessoal'!$E$113:$E$122)*(M$1&lt;='Gastos com Pessoal'!$F$113:$F$122)*(IF('Gastos com Pessoal'!$Q$113:$Q$122&lt;=M$1,1,0))*INDIRECT(CONCATENATE("'Gastos com Pessoal'!",$BE48)))</f>
        <v>0</v>
      </c>
      <c r="N48" s="152">
        <f t="array" aca="1" ref="N48" ca="1">SUM((N$1&gt;='Gastos com Pessoal'!$E$7:$E$106)*(N$1&lt;='Gastos com Pessoal'!$F$7:$F$106)*INDIRECT(CONCATENATE("'Encargos e Benefícios'!",$AX48)))+SUM((N$1&gt;='Gastos com Pessoal'!$E$113:$E$122)*(N$1&lt;='Gastos com Pessoal'!$F$113:$F$122)*INDIRECT(CONCATENATE("'Encargos e Benefícios'!",$AY48)))+SUM((N$1&gt;='Gastos com Pessoal'!$E$7:$E$106)*(N$1&lt;='Gastos com Pessoal'!$F$7:$F$106)*(IF('Gastos com Pessoal'!$G$7:$G$106&lt;=N$1,1,0))*INDIRECT(CONCATENATE("'Gastos com Pessoal'!",$AZ48)))+SUM((N$1&gt;='Gastos com Pessoal'!$E$113:$E$122)*(N$1&lt;='Gastos com Pessoal'!$F$113:$F$122)*(IF('Gastos com Pessoal'!$G$113:$G$122&lt;=N$1,1,0))*INDIRECT(CONCATENATE("'Gastos com Pessoal'!",$BA48)))+SUM((N$1&gt;='Gastos com Pessoal'!$E$7:$E$106)*(N$1&lt;='Gastos com Pessoal'!$F$7:$F$106)*(IF('Gastos com Pessoal'!$L$7:$L$106&lt;=N$1,1,0))*INDIRECT(CONCATENATE("'Gastos com Pessoal'!",$BB48)))+SUM((N$1&gt;='Gastos com Pessoal'!$E$113:$E$122)*(N$1&lt;='Gastos com Pessoal'!$F$113:$F$122)*(IF('Gastos com Pessoal'!$L$113:$L$122&lt;=N$1,1,0))*INDIRECT(CONCATENATE("'Gastos com Pessoal'!",$BC48)))+SUM((N$1&gt;='Gastos com Pessoal'!$E$7:$E$106)*(N$1&lt;='Gastos com Pessoal'!$F$7:$F$106)*(IF('Gastos com Pessoal'!$Q$7:$Q$106&lt;=N$1,1,0))*INDIRECT(CONCATENATE("'Gastos com Pessoal'!",$BD48)))+SUM((N$1&gt;='Gastos com Pessoal'!$E$113:$E$122)*(N$1&lt;='Gastos com Pessoal'!$F$113:$F$122)*(IF('Gastos com Pessoal'!$Q$113:$Q$122&lt;=N$1,1,0))*INDIRECT(CONCATENATE("'Gastos com Pessoal'!",$BE48)))</f>
        <v>0</v>
      </c>
      <c r="O48" s="152">
        <f t="array" aca="1" ref="O48" ca="1">SUM((O$1&gt;='Gastos com Pessoal'!$E$7:$E$106)*(O$1&lt;='Gastos com Pessoal'!$F$7:$F$106)*INDIRECT(CONCATENATE("'Encargos e Benefícios'!",$AX48)))+SUM((O$1&gt;='Gastos com Pessoal'!$E$113:$E$122)*(O$1&lt;='Gastos com Pessoal'!$F$113:$F$122)*INDIRECT(CONCATENATE("'Encargos e Benefícios'!",$AY48)))+SUM((O$1&gt;='Gastos com Pessoal'!$E$7:$E$106)*(O$1&lt;='Gastos com Pessoal'!$F$7:$F$106)*(IF('Gastos com Pessoal'!$G$7:$G$106&lt;=O$1,1,0))*INDIRECT(CONCATENATE("'Gastos com Pessoal'!",$AZ48)))+SUM((O$1&gt;='Gastos com Pessoal'!$E$113:$E$122)*(O$1&lt;='Gastos com Pessoal'!$F$113:$F$122)*(IF('Gastos com Pessoal'!$G$113:$G$122&lt;=O$1,1,0))*INDIRECT(CONCATENATE("'Gastos com Pessoal'!",$BA48)))+SUM((O$1&gt;='Gastos com Pessoal'!$E$7:$E$106)*(O$1&lt;='Gastos com Pessoal'!$F$7:$F$106)*(IF('Gastos com Pessoal'!$L$7:$L$106&lt;=O$1,1,0))*INDIRECT(CONCATENATE("'Gastos com Pessoal'!",$BB48)))+SUM((O$1&gt;='Gastos com Pessoal'!$E$113:$E$122)*(O$1&lt;='Gastos com Pessoal'!$F$113:$F$122)*(IF('Gastos com Pessoal'!$L$113:$L$122&lt;=O$1,1,0))*INDIRECT(CONCATENATE("'Gastos com Pessoal'!",$BC48)))+SUM((O$1&gt;='Gastos com Pessoal'!$E$7:$E$106)*(O$1&lt;='Gastos com Pessoal'!$F$7:$F$106)*(IF('Gastos com Pessoal'!$Q$7:$Q$106&lt;=O$1,1,0))*INDIRECT(CONCATENATE("'Gastos com Pessoal'!",$BD48)))+SUM((O$1&gt;='Gastos com Pessoal'!$E$113:$E$122)*(O$1&lt;='Gastos com Pessoal'!$F$113:$F$122)*(IF('Gastos com Pessoal'!$Q$113:$Q$122&lt;=O$1,1,0))*INDIRECT(CONCATENATE("'Gastos com Pessoal'!",$BE48)))</f>
        <v>0</v>
      </c>
      <c r="P48" s="152">
        <f t="array" aca="1" ref="P48" ca="1">SUM((P$1&gt;='Gastos com Pessoal'!$E$7:$E$106)*(P$1&lt;='Gastos com Pessoal'!$F$7:$F$106)*INDIRECT(CONCATENATE("'Encargos e Benefícios'!",$AX48)))+SUM((P$1&gt;='Gastos com Pessoal'!$E$113:$E$122)*(P$1&lt;='Gastos com Pessoal'!$F$113:$F$122)*INDIRECT(CONCATENATE("'Encargos e Benefícios'!",$AY48)))+SUM((P$1&gt;='Gastos com Pessoal'!$E$7:$E$106)*(P$1&lt;='Gastos com Pessoal'!$F$7:$F$106)*(IF('Gastos com Pessoal'!$G$7:$G$106&lt;=P$1,1,0))*INDIRECT(CONCATENATE("'Gastos com Pessoal'!",$AZ48)))+SUM((P$1&gt;='Gastos com Pessoal'!$E$113:$E$122)*(P$1&lt;='Gastos com Pessoal'!$F$113:$F$122)*(IF('Gastos com Pessoal'!$G$113:$G$122&lt;=P$1,1,0))*INDIRECT(CONCATENATE("'Gastos com Pessoal'!",$BA48)))+SUM((P$1&gt;='Gastos com Pessoal'!$E$7:$E$106)*(P$1&lt;='Gastos com Pessoal'!$F$7:$F$106)*(IF('Gastos com Pessoal'!$L$7:$L$106&lt;=P$1,1,0))*INDIRECT(CONCATENATE("'Gastos com Pessoal'!",$BB48)))+SUM((P$1&gt;='Gastos com Pessoal'!$E$113:$E$122)*(P$1&lt;='Gastos com Pessoal'!$F$113:$F$122)*(IF('Gastos com Pessoal'!$L$113:$L$122&lt;=P$1,1,0))*INDIRECT(CONCATENATE("'Gastos com Pessoal'!",$BC48)))+SUM((P$1&gt;='Gastos com Pessoal'!$E$7:$E$106)*(P$1&lt;='Gastos com Pessoal'!$F$7:$F$106)*(IF('Gastos com Pessoal'!$Q$7:$Q$106&lt;=P$1,1,0))*INDIRECT(CONCATENATE("'Gastos com Pessoal'!",$BD48)))+SUM((P$1&gt;='Gastos com Pessoal'!$E$113:$E$122)*(P$1&lt;='Gastos com Pessoal'!$F$113:$F$122)*(IF('Gastos com Pessoal'!$Q$113:$Q$122&lt;=P$1,1,0))*INDIRECT(CONCATENATE("'Gastos com Pessoal'!",$BE48)))</f>
        <v>0</v>
      </c>
      <c r="Q48" s="152">
        <f t="array" aca="1" ref="Q48" ca="1">SUM((Q$1&gt;='Gastos com Pessoal'!$E$7:$E$106)*(Q$1&lt;='Gastos com Pessoal'!$F$7:$F$106)*INDIRECT(CONCATENATE("'Encargos e Benefícios'!",$AX48)))+SUM((Q$1&gt;='Gastos com Pessoal'!$E$113:$E$122)*(Q$1&lt;='Gastos com Pessoal'!$F$113:$F$122)*INDIRECT(CONCATENATE("'Encargos e Benefícios'!",$AY48)))+SUM((Q$1&gt;='Gastos com Pessoal'!$E$7:$E$106)*(Q$1&lt;='Gastos com Pessoal'!$F$7:$F$106)*(IF('Gastos com Pessoal'!$G$7:$G$106&lt;=Q$1,1,0))*INDIRECT(CONCATENATE("'Gastos com Pessoal'!",$AZ48)))+SUM((Q$1&gt;='Gastos com Pessoal'!$E$113:$E$122)*(Q$1&lt;='Gastos com Pessoal'!$F$113:$F$122)*(IF('Gastos com Pessoal'!$G$113:$G$122&lt;=Q$1,1,0))*INDIRECT(CONCATENATE("'Gastos com Pessoal'!",$BA48)))+SUM((Q$1&gt;='Gastos com Pessoal'!$E$7:$E$106)*(Q$1&lt;='Gastos com Pessoal'!$F$7:$F$106)*(IF('Gastos com Pessoal'!$L$7:$L$106&lt;=Q$1,1,0))*INDIRECT(CONCATENATE("'Gastos com Pessoal'!",$BB48)))+SUM((Q$1&gt;='Gastos com Pessoal'!$E$113:$E$122)*(Q$1&lt;='Gastos com Pessoal'!$F$113:$F$122)*(IF('Gastos com Pessoal'!$L$113:$L$122&lt;=Q$1,1,0))*INDIRECT(CONCATENATE("'Gastos com Pessoal'!",$BC48)))+SUM((Q$1&gt;='Gastos com Pessoal'!$E$7:$E$106)*(Q$1&lt;='Gastos com Pessoal'!$F$7:$F$106)*(IF('Gastos com Pessoal'!$Q$7:$Q$106&lt;=Q$1,1,0))*INDIRECT(CONCATENATE("'Gastos com Pessoal'!",$BD48)))+SUM((Q$1&gt;='Gastos com Pessoal'!$E$113:$E$122)*(Q$1&lt;='Gastos com Pessoal'!$F$113:$F$122)*(IF('Gastos com Pessoal'!$Q$113:$Q$122&lt;=Q$1,1,0))*INDIRECT(CONCATENATE("'Gastos com Pessoal'!",$BE48)))</f>
        <v>0</v>
      </c>
      <c r="R48" s="152">
        <f t="array" aca="1" ref="R48" ca="1">SUM((R$1&gt;='Gastos com Pessoal'!$E$7:$E$106)*(R$1&lt;='Gastos com Pessoal'!$F$7:$F$106)*INDIRECT(CONCATENATE("'Encargos e Benefícios'!",$AX48)))+SUM((R$1&gt;='Gastos com Pessoal'!$E$113:$E$122)*(R$1&lt;='Gastos com Pessoal'!$F$113:$F$122)*INDIRECT(CONCATENATE("'Encargos e Benefícios'!",$AY48)))+SUM((R$1&gt;='Gastos com Pessoal'!$E$7:$E$106)*(R$1&lt;='Gastos com Pessoal'!$F$7:$F$106)*(IF('Gastos com Pessoal'!$G$7:$G$106&lt;=R$1,1,0))*INDIRECT(CONCATENATE("'Gastos com Pessoal'!",$AZ48)))+SUM((R$1&gt;='Gastos com Pessoal'!$E$113:$E$122)*(R$1&lt;='Gastos com Pessoal'!$F$113:$F$122)*(IF('Gastos com Pessoal'!$G$113:$G$122&lt;=R$1,1,0))*INDIRECT(CONCATENATE("'Gastos com Pessoal'!",$BA48)))+SUM((R$1&gt;='Gastos com Pessoal'!$E$7:$E$106)*(R$1&lt;='Gastos com Pessoal'!$F$7:$F$106)*(IF('Gastos com Pessoal'!$L$7:$L$106&lt;=R$1,1,0))*INDIRECT(CONCATENATE("'Gastos com Pessoal'!",$BB48)))+SUM((R$1&gt;='Gastos com Pessoal'!$E$113:$E$122)*(R$1&lt;='Gastos com Pessoal'!$F$113:$F$122)*(IF('Gastos com Pessoal'!$L$113:$L$122&lt;=R$1,1,0))*INDIRECT(CONCATENATE("'Gastos com Pessoal'!",$BC48)))+SUM((R$1&gt;='Gastos com Pessoal'!$E$7:$E$106)*(R$1&lt;='Gastos com Pessoal'!$F$7:$F$106)*(IF('Gastos com Pessoal'!$Q$7:$Q$106&lt;=R$1,1,0))*INDIRECT(CONCATENATE("'Gastos com Pessoal'!",$BD48)))+SUM((R$1&gt;='Gastos com Pessoal'!$E$113:$E$122)*(R$1&lt;='Gastos com Pessoal'!$F$113:$F$122)*(IF('Gastos com Pessoal'!$Q$113:$Q$122&lt;=R$1,1,0))*INDIRECT(CONCATENATE("'Gastos com Pessoal'!",$BE48)))</f>
        <v>0</v>
      </c>
      <c r="S48" s="152">
        <f t="array" aca="1" ref="S48" ca="1">SUM((S$1&gt;='Gastos com Pessoal'!$E$7:$E$106)*(S$1&lt;='Gastos com Pessoal'!$F$7:$F$106)*INDIRECT(CONCATENATE("'Encargos e Benefícios'!",$AX48)))+SUM((S$1&gt;='Gastos com Pessoal'!$E$113:$E$122)*(S$1&lt;='Gastos com Pessoal'!$F$113:$F$122)*INDIRECT(CONCATENATE("'Encargos e Benefícios'!",$AY48)))+SUM((S$1&gt;='Gastos com Pessoal'!$E$7:$E$106)*(S$1&lt;='Gastos com Pessoal'!$F$7:$F$106)*(IF('Gastos com Pessoal'!$G$7:$G$106&lt;=S$1,1,0))*INDIRECT(CONCATENATE("'Gastos com Pessoal'!",$AZ48)))+SUM((S$1&gt;='Gastos com Pessoal'!$E$113:$E$122)*(S$1&lt;='Gastos com Pessoal'!$F$113:$F$122)*(IF('Gastos com Pessoal'!$G$113:$G$122&lt;=S$1,1,0))*INDIRECT(CONCATENATE("'Gastos com Pessoal'!",$BA48)))+SUM((S$1&gt;='Gastos com Pessoal'!$E$7:$E$106)*(S$1&lt;='Gastos com Pessoal'!$F$7:$F$106)*(IF('Gastos com Pessoal'!$L$7:$L$106&lt;=S$1,1,0))*INDIRECT(CONCATENATE("'Gastos com Pessoal'!",$BB48)))+SUM((S$1&gt;='Gastos com Pessoal'!$E$113:$E$122)*(S$1&lt;='Gastos com Pessoal'!$F$113:$F$122)*(IF('Gastos com Pessoal'!$L$113:$L$122&lt;=S$1,1,0))*INDIRECT(CONCATENATE("'Gastos com Pessoal'!",$BC48)))+SUM((S$1&gt;='Gastos com Pessoal'!$E$7:$E$106)*(S$1&lt;='Gastos com Pessoal'!$F$7:$F$106)*(IF('Gastos com Pessoal'!$Q$7:$Q$106&lt;=S$1,1,0))*INDIRECT(CONCATENATE("'Gastos com Pessoal'!",$BD48)))+SUM((S$1&gt;='Gastos com Pessoal'!$E$113:$E$122)*(S$1&lt;='Gastos com Pessoal'!$F$113:$F$122)*(IF('Gastos com Pessoal'!$Q$113:$Q$122&lt;=S$1,1,0))*INDIRECT(CONCATENATE("'Gastos com Pessoal'!",$BE48)))</f>
        <v>0</v>
      </c>
      <c r="T48" s="152">
        <f t="array" aca="1" ref="T48" ca="1">SUM((T$1&gt;='Gastos com Pessoal'!$E$7:$E$106)*(T$1&lt;='Gastos com Pessoal'!$F$7:$F$106)*INDIRECT(CONCATENATE("'Encargos e Benefícios'!",$AX48)))+SUM((T$1&gt;='Gastos com Pessoal'!$E$113:$E$122)*(T$1&lt;='Gastos com Pessoal'!$F$113:$F$122)*INDIRECT(CONCATENATE("'Encargos e Benefícios'!",$AY48)))+SUM((T$1&gt;='Gastos com Pessoal'!$E$7:$E$106)*(T$1&lt;='Gastos com Pessoal'!$F$7:$F$106)*(IF('Gastos com Pessoal'!$G$7:$G$106&lt;=T$1,1,0))*INDIRECT(CONCATENATE("'Gastos com Pessoal'!",$AZ48)))+SUM((T$1&gt;='Gastos com Pessoal'!$E$113:$E$122)*(T$1&lt;='Gastos com Pessoal'!$F$113:$F$122)*(IF('Gastos com Pessoal'!$G$113:$G$122&lt;=T$1,1,0))*INDIRECT(CONCATENATE("'Gastos com Pessoal'!",$BA48)))+SUM((T$1&gt;='Gastos com Pessoal'!$E$7:$E$106)*(T$1&lt;='Gastos com Pessoal'!$F$7:$F$106)*(IF('Gastos com Pessoal'!$L$7:$L$106&lt;=T$1,1,0))*INDIRECT(CONCATENATE("'Gastos com Pessoal'!",$BB48)))+SUM((T$1&gt;='Gastos com Pessoal'!$E$113:$E$122)*(T$1&lt;='Gastos com Pessoal'!$F$113:$F$122)*(IF('Gastos com Pessoal'!$L$113:$L$122&lt;=T$1,1,0))*INDIRECT(CONCATENATE("'Gastos com Pessoal'!",$BC48)))+SUM((T$1&gt;='Gastos com Pessoal'!$E$7:$E$106)*(T$1&lt;='Gastos com Pessoal'!$F$7:$F$106)*(IF('Gastos com Pessoal'!$Q$7:$Q$106&lt;=T$1,1,0))*INDIRECT(CONCATENATE("'Gastos com Pessoal'!",$BD48)))+SUM((T$1&gt;='Gastos com Pessoal'!$E$113:$E$122)*(T$1&lt;='Gastos com Pessoal'!$F$113:$F$122)*(IF('Gastos com Pessoal'!$Q$113:$Q$122&lt;=T$1,1,0))*INDIRECT(CONCATENATE("'Gastos com Pessoal'!",$BE48)))</f>
        <v>0</v>
      </c>
      <c r="U48" s="152">
        <f t="array" aca="1" ref="U48" ca="1">SUM((U$1&gt;='Gastos com Pessoal'!$E$7:$E$106)*(U$1&lt;='Gastos com Pessoal'!$F$7:$F$106)*INDIRECT(CONCATENATE("'Encargos e Benefícios'!",$AX48)))+SUM((U$1&gt;='Gastos com Pessoal'!$E$113:$E$122)*(U$1&lt;='Gastos com Pessoal'!$F$113:$F$122)*INDIRECT(CONCATENATE("'Encargos e Benefícios'!",$AY48)))+SUM((U$1&gt;='Gastos com Pessoal'!$E$7:$E$106)*(U$1&lt;='Gastos com Pessoal'!$F$7:$F$106)*(IF('Gastos com Pessoal'!$G$7:$G$106&lt;=U$1,1,0))*INDIRECT(CONCATENATE("'Gastos com Pessoal'!",$AZ48)))+SUM((U$1&gt;='Gastos com Pessoal'!$E$113:$E$122)*(U$1&lt;='Gastos com Pessoal'!$F$113:$F$122)*(IF('Gastos com Pessoal'!$G$113:$G$122&lt;=U$1,1,0))*INDIRECT(CONCATENATE("'Gastos com Pessoal'!",$BA48)))+SUM((U$1&gt;='Gastos com Pessoal'!$E$7:$E$106)*(U$1&lt;='Gastos com Pessoal'!$F$7:$F$106)*(IF('Gastos com Pessoal'!$L$7:$L$106&lt;=U$1,1,0))*INDIRECT(CONCATENATE("'Gastos com Pessoal'!",$BB48)))+SUM((U$1&gt;='Gastos com Pessoal'!$E$113:$E$122)*(U$1&lt;='Gastos com Pessoal'!$F$113:$F$122)*(IF('Gastos com Pessoal'!$L$113:$L$122&lt;=U$1,1,0))*INDIRECT(CONCATENATE("'Gastos com Pessoal'!",$BC48)))+SUM((U$1&gt;='Gastos com Pessoal'!$E$7:$E$106)*(U$1&lt;='Gastos com Pessoal'!$F$7:$F$106)*(IF('Gastos com Pessoal'!$Q$7:$Q$106&lt;=U$1,1,0))*INDIRECT(CONCATENATE("'Gastos com Pessoal'!",$BD48)))+SUM((U$1&gt;='Gastos com Pessoal'!$E$113:$E$122)*(U$1&lt;='Gastos com Pessoal'!$F$113:$F$122)*(IF('Gastos com Pessoal'!$Q$113:$Q$122&lt;=U$1,1,0))*INDIRECT(CONCATENATE("'Gastos com Pessoal'!",$BE48)))</f>
        <v>0</v>
      </c>
      <c r="V48" s="152">
        <f t="array" aca="1" ref="V48" ca="1">SUM((V$1&gt;='Gastos com Pessoal'!$E$7:$E$106)*(V$1&lt;='Gastos com Pessoal'!$F$7:$F$106)*INDIRECT(CONCATENATE("'Encargos e Benefícios'!",$AX48)))+SUM((V$1&gt;='Gastos com Pessoal'!$E$113:$E$122)*(V$1&lt;='Gastos com Pessoal'!$F$113:$F$122)*INDIRECT(CONCATENATE("'Encargos e Benefícios'!",$AY48)))+SUM((V$1&gt;='Gastos com Pessoal'!$E$7:$E$106)*(V$1&lt;='Gastos com Pessoal'!$F$7:$F$106)*(IF('Gastos com Pessoal'!$G$7:$G$106&lt;=V$1,1,0))*INDIRECT(CONCATENATE("'Gastos com Pessoal'!",$AZ48)))+SUM((V$1&gt;='Gastos com Pessoal'!$E$113:$E$122)*(V$1&lt;='Gastos com Pessoal'!$F$113:$F$122)*(IF('Gastos com Pessoal'!$G$113:$G$122&lt;=V$1,1,0))*INDIRECT(CONCATENATE("'Gastos com Pessoal'!",$BA48)))+SUM((V$1&gt;='Gastos com Pessoal'!$E$7:$E$106)*(V$1&lt;='Gastos com Pessoal'!$F$7:$F$106)*(IF('Gastos com Pessoal'!$L$7:$L$106&lt;=V$1,1,0))*INDIRECT(CONCATENATE("'Gastos com Pessoal'!",$BB48)))+SUM((V$1&gt;='Gastos com Pessoal'!$E$113:$E$122)*(V$1&lt;='Gastos com Pessoal'!$F$113:$F$122)*(IF('Gastos com Pessoal'!$L$113:$L$122&lt;=V$1,1,0))*INDIRECT(CONCATENATE("'Gastos com Pessoal'!",$BC48)))+SUM((V$1&gt;='Gastos com Pessoal'!$E$7:$E$106)*(V$1&lt;='Gastos com Pessoal'!$F$7:$F$106)*(IF('Gastos com Pessoal'!$Q$7:$Q$106&lt;=V$1,1,0))*INDIRECT(CONCATENATE("'Gastos com Pessoal'!",$BD48)))+SUM((V$1&gt;='Gastos com Pessoal'!$E$113:$E$122)*(V$1&lt;='Gastos com Pessoal'!$F$113:$F$122)*(IF('Gastos com Pessoal'!$Q$113:$Q$122&lt;=V$1,1,0))*INDIRECT(CONCATENATE("'Gastos com Pessoal'!",$BE48)))</f>
        <v>0</v>
      </c>
      <c r="W48" s="152">
        <f t="array" aca="1" ref="W48" ca="1">SUM((W$1&gt;='Gastos com Pessoal'!$E$7:$E$106)*(W$1&lt;='Gastos com Pessoal'!$F$7:$F$106)*INDIRECT(CONCATENATE("'Encargos e Benefícios'!",$AX48)))+SUM((W$1&gt;='Gastos com Pessoal'!$E$113:$E$122)*(W$1&lt;='Gastos com Pessoal'!$F$113:$F$122)*INDIRECT(CONCATENATE("'Encargos e Benefícios'!",$AY48)))+SUM((W$1&gt;='Gastos com Pessoal'!$E$7:$E$106)*(W$1&lt;='Gastos com Pessoal'!$F$7:$F$106)*(IF('Gastos com Pessoal'!$G$7:$G$106&lt;=W$1,1,0))*INDIRECT(CONCATENATE("'Gastos com Pessoal'!",$AZ48)))+SUM((W$1&gt;='Gastos com Pessoal'!$E$113:$E$122)*(W$1&lt;='Gastos com Pessoal'!$F$113:$F$122)*(IF('Gastos com Pessoal'!$G$113:$G$122&lt;=W$1,1,0))*INDIRECT(CONCATENATE("'Gastos com Pessoal'!",$BA48)))+SUM((W$1&gt;='Gastos com Pessoal'!$E$7:$E$106)*(W$1&lt;='Gastos com Pessoal'!$F$7:$F$106)*(IF('Gastos com Pessoal'!$L$7:$L$106&lt;=W$1,1,0))*INDIRECT(CONCATENATE("'Gastos com Pessoal'!",$BB48)))+SUM((W$1&gt;='Gastos com Pessoal'!$E$113:$E$122)*(W$1&lt;='Gastos com Pessoal'!$F$113:$F$122)*(IF('Gastos com Pessoal'!$L$113:$L$122&lt;=W$1,1,0))*INDIRECT(CONCATENATE("'Gastos com Pessoal'!",$BC48)))+SUM((W$1&gt;='Gastos com Pessoal'!$E$7:$E$106)*(W$1&lt;='Gastos com Pessoal'!$F$7:$F$106)*(IF('Gastos com Pessoal'!$Q$7:$Q$106&lt;=W$1,1,0))*INDIRECT(CONCATENATE("'Gastos com Pessoal'!",$BD48)))+SUM((W$1&gt;='Gastos com Pessoal'!$E$113:$E$122)*(W$1&lt;='Gastos com Pessoal'!$F$113:$F$122)*(IF('Gastos com Pessoal'!$Q$113:$Q$122&lt;=W$1,1,0))*INDIRECT(CONCATENATE("'Gastos com Pessoal'!",$BE48)))</f>
        <v>0</v>
      </c>
      <c r="X48" s="152">
        <f t="array" aca="1" ref="X48" ca="1">SUM((X$1&gt;='Gastos com Pessoal'!$E$7:$E$106)*(X$1&lt;='Gastos com Pessoal'!$F$7:$F$106)*INDIRECT(CONCATENATE("'Encargos e Benefícios'!",$AX48)))+SUM((X$1&gt;='Gastos com Pessoal'!$E$113:$E$122)*(X$1&lt;='Gastos com Pessoal'!$F$113:$F$122)*INDIRECT(CONCATENATE("'Encargos e Benefícios'!",$AY48)))+SUM((X$1&gt;='Gastos com Pessoal'!$E$7:$E$106)*(X$1&lt;='Gastos com Pessoal'!$F$7:$F$106)*(IF('Gastos com Pessoal'!$G$7:$G$106&lt;=X$1,1,0))*INDIRECT(CONCATENATE("'Gastos com Pessoal'!",$AZ48)))+SUM((X$1&gt;='Gastos com Pessoal'!$E$113:$E$122)*(X$1&lt;='Gastos com Pessoal'!$F$113:$F$122)*(IF('Gastos com Pessoal'!$G$113:$G$122&lt;=X$1,1,0))*INDIRECT(CONCATENATE("'Gastos com Pessoal'!",$BA48)))+SUM((X$1&gt;='Gastos com Pessoal'!$E$7:$E$106)*(X$1&lt;='Gastos com Pessoal'!$F$7:$F$106)*(IF('Gastos com Pessoal'!$L$7:$L$106&lt;=X$1,1,0))*INDIRECT(CONCATENATE("'Gastos com Pessoal'!",$BB48)))+SUM((X$1&gt;='Gastos com Pessoal'!$E$113:$E$122)*(X$1&lt;='Gastos com Pessoal'!$F$113:$F$122)*(IF('Gastos com Pessoal'!$L$113:$L$122&lt;=X$1,1,0))*INDIRECT(CONCATENATE("'Gastos com Pessoal'!",$BC48)))+SUM((X$1&gt;='Gastos com Pessoal'!$E$7:$E$106)*(X$1&lt;='Gastos com Pessoal'!$F$7:$F$106)*(IF('Gastos com Pessoal'!$Q$7:$Q$106&lt;=X$1,1,0))*INDIRECT(CONCATENATE("'Gastos com Pessoal'!",$BD48)))+SUM((X$1&gt;='Gastos com Pessoal'!$E$113:$E$122)*(X$1&lt;='Gastos com Pessoal'!$F$113:$F$122)*(IF('Gastos com Pessoal'!$Q$113:$Q$122&lt;=X$1,1,0))*INDIRECT(CONCATENATE("'Gastos com Pessoal'!",$BE48)))</f>
        <v>0</v>
      </c>
      <c r="Y48" s="152">
        <f t="array" aca="1" ref="Y48" ca="1">SUM((Y$1&gt;='Gastos com Pessoal'!$E$7:$E$106)*(Y$1&lt;='Gastos com Pessoal'!$F$7:$F$106)*INDIRECT(CONCATENATE("'Encargos e Benefícios'!",$AX48)))+SUM((Y$1&gt;='Gastos com Pessoal'!$E$113:$E$122)*(Y$1&lt;='Gastos com Pessoal'!$F$113:$F$122)*INDIRECT(CONCATENATE("'Encargos e Benefícios'!",$AY48)))+SUM((Y$1&gt;='Gastos com Pessoal'!$E$7:$E$106)*(Y$1&lt;='Gastos com Pessoal'!$F$7:$F$106)*(IF('Gastos com Pessoal'!$G$7:$G$106&lt;=Y$1,1,0))*INDIRECT(CONCATENATE("'Gastos com Pessoal'!",$AZ48)))+SUM((Y$1&gt;='Gastos com Pessoal'!$E$113:$E$122)*(Y$1&lt;='Gastos com Pessoal'!$F$113:$F$122)*(IF('Gastos com Pessoal'!$G$113:$G$122&lt;=Y$1,1,0))*INDIRECT(CONCATENATE("'Gastos com Pessoal'!",$BA48)))+SUM((Y$1&gt;='Gastos com Pessoal'!$E$7:$E$106)*(Y$1&lt;='Gastos com Pessoal'!$F$7:$F$106)*(IF('Gastos com Pessoal'!$L$7:$L$106&lt;=Y$1,1,0))*INDIRECT(CONCATENATE("'Gastos com Pessoal'!",$BB48)))+SUM((Y$1&gt;='Gastos com Pessoal'!$E$113:$E$122)*(Y$1&lt;='Gastos com Pessoal'!$F$113:$F$122)*(IF('Gastos com Pessoal'!$L$113:$L$122&lt;=Y$1,1,0))*INDIRECT(CONCATENATE("'Gastos com Pessoal'!",$BC48)))+SUM((Y$1&gt;='Gastos com Pessoal'!$E$7:$E$106)*(Y$1&lt;='Gastos com Pessoal'!$F$7:$F$106)*(IF('Gastos com Pessoal'!$Q$7:$Q$106&lt;=Y$1,1,0))*INDIRECT(CONCATENATE("'Gastos com Pessoal'!",$BD48)))+SUM((Y$1&gt;='Gastos com Pessoal'!$E$113:$E$122)*(Y$1&lt;='Gastos com Pessoal'!$F$113:$F$122)*(IF('Gastos com Pessoal'!$Q$113:$Q$122&lt;=Y$1,1,0))*INDIRECT(CONCATENATE("'Gastos com Pessoal'!",$BE48)))</f>
        <v>0</v>
      </c>
      <c r="Z48" s="152">
        <f t="array" aca="1" ref="Z48" ca="1">SUM((Z$1&gt;='Gastos com Pessoal'!$E$7:$E$106)*(Z$1&lt;='Gastos com Pessoal'!$F$7:$F$106)*INDIRECT(CONCATENATE("'Encargos e Benefícios'!",$AX48)))+SUM((Z$1&gt;='Gastos com Pessoal'!$E$113:$E$122)*(Z$1&lt;='Gastos com Pessoal'!$F$113:$F$122)*INDIRECT(CONCATENATE("'Encargos e Benefícios'!",$AY48)))+SUM((Z$1&gt;='Gastos com Pessoal'!$E$7:$E$106)*(Z$1&lt;='Gastos com Pessoal'!$F$7:$F$106)*(IF('Gastos com Pessoal'!$G$7:$G$106&lt;=Z$1,1,0))*INDIRECT(CONCATENATE("'Gastos com Pessoal'!",$AZ48)))+SUM((Z$1&gt;='Gastos com Pessoal'!$E$113:$E$122)*(Z$1&lt;='Gastos com Pessoal'!$F$113:$F$122)*(IF('Gastos com Pessoal'!$G$113:$G$122&lt;=Z$1,1,0))*INDIRECT(CONCATENATE("'Gastos com Pessoal'!",$BA48)))+SUM((Z$1&gt;='Gastos com Pessoal'!$E$7:$E$106)*(Z$1&lt;='Gastos com Pessoal'!$F$7:$F$106)*(IF('Gastos com Pessoal'!$L$7:$L$106&lt;=Z$1,1,0))*INDIRECT(CONCATENATE("'Gastos com Pessoal'!",$BB48)))+SUM((Z$1&gt;='Gastos com Pessoal'!$E$113:$E$122)*(Z$1&lt;='Gastos com Pessoal'!$F$113:$F$122)*(IF('Gastos com Pessoal'!$L$113:$L$122&lt;=Z$1,1,0))*INDIRECT(CONCATENATE("'Gastos com Pessoal'!",$BC48)))+SUM((Z$1&gt;='Gastos com Pessoal'!$E$7:$E$106)*(Z$1&lt;='Gastos com Pessoal'!$F$7:$F$106)*(IF('Gastos com Pessoal'!$Q$7:$Q$106&lt;=Z$1,1,0))*INDIRECT(CONCATENATE("'Gastos com Pessoal'!",$BD48)))+SUM((Z$1&gt;='Gastos com Pessoal'!$E$113:$E$122)*(Z$1&lt;='Gastos com Pessoal'!$F$113:$F$122)*(IF('Gastos com Pessoal'!$Q$113:$Q$122&lt;=Z$1,1,0))*INDIRECT(CONCATENATE("'Gastos com Pessoal'!",$BE48)))</f>
        <v>0</v>
      </c>
      <c r="AA48" s="152">
        <f t="array" aca="1" ref="AA48" ca="1">SUM((AA$1&gt;='Gastos com Pessoal'!$E$7:$E$106)*(AA$1&lt;='Gastos com Pessoal'!$F$7:$F$106)*INDIRECT(CONCATENATE("'Encargos e Benefícios'!",$AX48)))+SUM((AA$1&gt;='Gastos com Pessoal'!$E$113:$E$122)*(AA$1&lt;='Gastos com Pessoal'!$F$113:$F$122)*INDIRECT(CONCATENATE("'Encargos e Benefícios'!",$AY48)))+SUM((AA$1&gt;='Gastos com Pessoal'!$E$7:$E$106)*(AA$1&lt;='Gastos com Pessoal'!$F$7:$F$106)*(IF('Gastos com Pessoal'!$G$7:$G$106&lt;=AA$1,1,0))*INDIRECT(CONCATENATE("'Gastos com Pessoal'!",$AZ48)))+SUM((AA$1&gt;='Gastos com Pessoal'!$E$113:$E$122)*(AA$1&lt;='Gastos com Pessoal'!$F$113:$F$122)*(IF('Gastos com Pessoal'!$G$113:$G$122&lt;=AA$1,1,0))*INDIRECT(CONCATENATE("'Gastos com Pessoal'!",$BA48)))+SUM((AA$1&gt;='Gastos com Pessoal'!$E$7:$E$106)*(AA$1&lt;='Gastos com Pessoal'!$F$7:$F$106)*(IF('Gastos com Pessoal'!$L$7:$L$106&lt;=AA$1,1,0))*INDIRECT(CONCATENATE("'Gastos com Pessoal'!",$BB48)))+SUM((AA$1&gt;='Gastos com Pessoal'!$E$113:$E$122)*(AA$1&lt;='Gastos com Pessoal'!$F$113:$F$122)*(IF('Gastos com Pessoal'!$L$113:$L$122&lt;=AA$1,1,0))*INDIRECT(CONCATENATE("'Gastos com Pessoal'!",$BC48)))+SUM((AA$1&gt;='Gastos com Pessoal'!$E$7:$E$106)*(AA$1&lt;='Gastos com Pessoal'!$F$7:$F$106)*(IF('Gastos com Pessoal'!$Q$7:$Q$106&lt;=AA$1,1,0))*INDIRECT(CONCATENATE("'Gastos com Pessoal'!",$BD48)))+SUM((AA$1&gt;='Gastos com Pessoal'!$E$113:$E$122)*(AA$1&lt;='Gastos com Pessoal'!$F$113:$F$122)*(IF('Gastos com Pessoal'!$Q$113:$Q$122&lt;=AA$1,1,0))*INDIRECT(CONCATENATE("'Gastos com Pessoal'!",$BE48)))</f>
        <v>0</v>
      </c>
      <c r="AB48" s="152">
        <f t="array" aca="1" ref="AB48" ca="1">SUM((AB$1&gt;='Gastos com Pessoal'!$E$7:$E$106)*(AB$1&lt;='Gastos com Pessoal'!$F$7:$F$106)*INDIRECT(CONCATENATE("'Encargos e Benefícios'!",$AX48)))+SUM((AB$1&gt;='Gastos com Pessoal'!$E$113:$E$122)*(AB$1&lt;='Gastos com Pessoal'!$F$113:$F$122)*INDIRECT(CONCATENATE("'Encargos e Benefícios'!",$AY48)))+SUM((AB$1&gt;='Gastos com Pessoal'!$E$7:$E$106)*(AB$1&lt;='Gastos com Pessoal'!$F$7:$F$106)*(IF('Gastos com Pessoal'!$G$7:$G$106&lt;=AB$1,1,0))*INDIRECT(CONCATENATE("'Gastos com Pessoal'!",$AZ48)))+SUM((AB$1&gt;='Gastos com Pessoal'!$E$113:$E$122)*(AB$1&lt;='Gastos com Pessoal'!$F$113:$F$122)*(IF('Gastos com Pessoal'!$G$113:$G$122&lt;=AB$1,1,0))*INDIRECT(CONCATENATE("'Gastos com Pessoal'!",$BA48)))+SUM((AB$1&gt;='Gastos com Pessoal'!$E$7:$E$106)*(AB$1&lt;='Gastos com Pessoal'!$F$7:$F$106)*(IF('Gastos com Pessoal'!$L$7:$L$106&lt;=AB$1,1,0))*INDIRECT(CONCATENATE("'Gastos com Pessoal'!",$BB48)))+SUM((AB$1&gt;='Gastos com Pessoal'!$E$113:$E$122)*(AB$1&lt;='Gastos com Pessoal'!$F$113:$F$122)*(IF('Gastos com Pessoal'!$L$113:$L$122&lt;=AB$1,1,0))*INDIRECT(CONCATENATE("'Gastos com Pessoal'!",$BC48)))+SUM((AB$1&gt;='Gastos com Pessoal'!$E$7:$E$106)*(AB$1&lt;='Gastos com Pessoal'!$F$7:$F$106)*(IF('Gastos com Pessoal'!$Q$7:$Q$106&lt;=AB$1,1,0))*INDIRECT(CONCATENATE("'Gastos com Pessoal'!",$BD48)))+SUM((AB$1&gt;='Gastos com Pessoal'!$E$113:$E$122)*(AB$1&lt;='Gastos com Pessoal'!$F$113:$F$122)*(IF('Gastos com Pessoal'!$Q$113:$Q$122&lt;=AB$1,1,0))*INDIRECT(CONCATENATE("'Gastos com Pessoal'!",$BE48)))</f>
        <v>0</v>
      </c>
      <c r="AC48" s="152">
        <f t="array" aca="1" ref="AC48" ca="1">SUM((AC$1&gt;='Gastos com Pessoal'!$E$7:$E$106)*(AC$1&lt;='Gastos com Pessoal'!$F$7:$F$106)*INDIRECT(CONCATENATE("'Encargos e Benefícios'!",$AX48)))+SUM((AC$1&gt;='Gastos com Pessoal'!$E$113:$E$122)*(AC$1&lt;='Gastos com Pessoal'!$F$113:$F$122)*INDIRECT(CONCATENATE("'Encargos e Benefícios'!",$AY48)))+SUM((AC$1&gt;='Gastos com Pessoal'!$E$7:$E$106)*(AC$1&lt;='Gastos com Pessoal'!$F$7:$F$106)*(IF('Gastos com Pessoal'!$G$7:$G$106&lt;=AC$1,1,0))*INDIRECT(CONCATENATE("'Gastos com Pessoal'!",$AZ48)))+SUM((AC$1&gt;='Gastos com Pessoal'!$E$113:$E$122)*(AC$1&lt;='Gastos com Pessoal'!$F$113:$F$122)*(IF('Gastos com Pessoal'!$G$113:$G$122&lt;=AC$1,1,0))*INDIRECT(CONCATENATE("'Gastos com Pessoal'!",$BA48)))+SUM((AC$1&gt;='Gastos com Pessoal'!$E$7:$E$106)*(AC$1&lt;='Gastos com Pessoal'!$F$7:$F$106)*(IF('Gastos com Pessoal'!$L$7:$L$106&lt;=AC$1,1,0))*INDIRECT(CONCATENATE("'Gastos com Pessoal'!",$BB48)))+SUM((AC$1&gt;='Gastos com Pessoal'!$E$113:$E$122)*(AC$1&lt;='Gastos com Pessoal'!$F$113:$F$122)*(IF('Gastos com Pessoal'!$L$113:$L$122&lt;=AC$1,1,0))*INDIRECT(CONCATENATE("'Gastos com Pessoal'!",$BC48)))+SUM((AC$1&gt;='Gastos com Pessoal'!$E$7:$E$106)*(AC$1&lt;='Gastos com Pessoal'!$F$7:$F$106)*(IF('Gastos com Pessoal'!$Q$7:$Q$106&lt;=AC$1,1,0))*INDIRECT(CONCATENATE("'Gastos com Pessoal'!",$BD48)))+SUM((AC$1&gt;='Gastos com Pessoal'!$E$113:$E$122)*(AC$1&lt;='Gastos com Pessoal'!$F$113:$F$122)*(IF('Gastos com Pessoal'!$Q$113:$Q$122&lt;=AC$1,1,0))*INDIRECT(CONCATENATE("'Gastos com Pessoal'!",$BE48)))</f>
        <v>0</v>
      </c>
      <c r="AD48" s="152">
        <f t="array" aca="1" ref="AD48" ca="1">SUM((AD$1&gt;='Gastos com Pessoal'!$E$7:$E$106)*(AD$1&lt;='Gastos com Pessoal'!$F$7:$F$106)*INDIRECT(CONCATENATE("'Encargos e Benefícios'!",$AX48)))+SUM((AD$1&gt;='Gastos com Pessoal'!$E$113:$E$122)*(AD$1&lt;='Gastos com Pessoal'!$F$113:$F$122)*INDIRECT(CONCATENATE("'Encargos e Benefícios'!",$AY48)))+SUM((AD$1&gt;='Gastos com Pessoal'!$E$7:$E$106)*(AD$1&lt;='Gastos com Pessoal'!$F$7:$F$106)*(IF('Gastos com Pessoal'!$G$7:$G$106&lt;=AD$1,1,0))*INDIRECT(CONCATENATE("'Gastos com Pessoal'!",$AZ48)))+SUM((AD$1&gt;='Gastos com Pessoal'!$E$113:$E$122)*(AD$1&lt;='Gastos com Pessoal'!$F$113:$F$122)*(IF('Gastos com Pessoal'!$G$113:$G$122&lt;=AD$1,1,0))*INDIRECT(CONCATENATE("'Gastos com Pessoal'!",$BA48)))+SUM((AD$1&gt;='Gastos com Pessoal'!$E$7:$E$106)*(AD$1&lt;='Gastos com Pessoal'!$F$7:$F$106)*(IF('Gastos com Pessoal'!$L$7:$L$106&lt;=AD$1,1,0))*INDIRECT(CONCATENATE("'Gastos com Pessoal'!",$BB48)))+SUM((AD$1&gt;='Gastos com Pessoal'!$E$113:$E$122)*(AD$1&lt;='Gastos com Pessoal'!$F$113:$F$122)*(IF('Gastos com Pessoal'!$L$113:$L$122&lt;=AD$1,1,0))*INDIRECT(CONCATENATE("'Gastos com Pessoal'!",$BC48)))+SUM((AD$1&gt;='Gastos com Pessoal'!$E$7:$E$106)*(AD$1&lt;='Gastos com Pessoal'!$F$7:$F$106)*(IF('Gastos com Pessoal'!$Q$7:$Q$106&lt;=AD$1,1,0))*INDIRECT(CONCATENATE("'Gastos com Pessoal'!",$BD48)))+SUM((AD$1&gt;='Gastos com Pessoal'!$E$113:$E$122)*(AD$1&lt;='Gastos com Pessoal'!$F$113:$F$122)*(IF('Gastos com Pessoal'!$Q$113:$Q$122&lt;=AD$1,1,0))*INDIRECT(CONCATENATE("'Gastos com Pessoal'!",$BE48)))</f>
        <v>0</v>
      </c>
      <c r="AE48" s="152">
        <f t="array" aca="1" ref="AE48" ca="1">SUM((AE$1&gt;='Gastos com Pessoal'!$E$7:$E$106)*(AE$1&lt;='Gastos com Pessoal'!$F$7:$F$106)*INDIRECT(CONCATENATE("'Encargos e Benefícios'!",$AX48)))+SUM((AE$1&gt;='Gastos com Pessoal'!$E$113:$E$122)*(AE$1&lt;='Gastos com Pessoal'!$F$113:$F$122)*INDIRECT(CONCATENATE("'Encargos e Benefícios'!",$AY48)))+SUM((AE$1&gt;='Gastos com Pessoal'!$E$7:$E$106)*(AE$1&lt;='Gastos com Pessoal'!$F$7:$F$106)*(IF('Gastos com Pessoal'!$G$7:$G$106&lt;=AE$1,1,0))*INDIRECT(CONCATENATE("'Gastos com Pessoal'!",$AZ48)))+SUM((AE$1&gt;='Gastos com Pessoal'!$E$113:$E$122)*(AE$1&lt;='Gastos com Pessoal'!$F$113:$F$122)*(IF('Gastos com Pessoal'!$G$113:$G$122&lt;=AE$1,1,0))*INDIRECT(CONCATENATE("'Gastos com Pessoal'!",$BA48)))+SUM((AE$1&gt;='Gastos com Pessoal'!$E$7:$E$106)*(AE$1&lt;='Gastos com Pessoal'!$F$7:$F$106)*(IF('Gastos com Pessoal'!$L$7:$L$106&lt;=AE$1,1,0))*INDIRECT(CONCATENATE("'Gastos com Pessoal'!",$BB48)))+SUM((AE$1&gt;='Gastos com Pessoal'!$E$113:$E$122)*(AE$1&lt;='Gastos com Pessoal'!$F$113:$F$122)*(IF('Gastos com Pessoal'!$L$113:$L$122&lt;=AE$1,1,0))*INDIRECT(CONCATENATE("'Gastos com Pessoal'!",$BC48)))+SUM((AE$1&gt;='Gastos com Pessoal'!$E$7:$E$106)*(AE$1&lt;='Gastos com Pessoal'!$F$7:$F$106)*(IF('Gastos com Pessoal'!$Q$7:$Q$106&lt;=AE$1,1,0))*INDIRECT(CONCATENATE("'Gastos com Pessoal'!",$BD48)))+SUM((AE$1&gt;='Gastos com Pessoal'!$E$113:$E$122)*(AE$1&lt;='Gastos com Pessoal'!$F$113:$F$122)*(IF('Gastos com Pessoal'!$Q$113:$Q$122&lt;=AE$1,1,0))*INDIRECT(CONCATENATE("'Gastos com Pessoal'!",$BE48)))</f>
        <v>0</v>
      </c>
      <c r="AF48" s="152">
        <f t="array" aca="1" ref="AF48" ca="1">SUM((AF$1&gt;='Gastos com Pessoal'!$E$7:$E$106)*(AF$1&lt;='Gastos com Pessoal'!$F$7:$F$106)*INDIRECT(CONCATENATE("'Encargos e Benefícios'!",$AX48)))+SUM((AF$1&gt;='Gastos com Pessoal'!$E$113:$E$122)*(AF$1&lt;='Gastos com Pessoal'!$F$113:$F$122)*INDIRECT(CONCATENATE("'Encargos e Benefícios'!",$AY48)))+SUM((AF$1&gt;='Gastos com Pessoal'!$E$7:$E$106)*(AF$1&lt;='Gastos com Pessoal'!$F$7:$F$106)*(IF('Gastos com Pessoal'!$G$7:$G$106&lt;=AF$1,1,0))*INDIRECT(CONCATENATE("'Gastos com Pessoal'!",$AZ48)))+SUM((AF$1&gt;='Gastos com Pessoal'!$E$113:$E$122)*(AF$1&lt;='Gastos com Pessoal'!$F$113:$F$122)*(IF('Gastos com Pessoal'!$G$113:$G$122&lt;=AF$1,1,0))*INDIRECT(CONCATENATE("'Gastos com Pessoal'!",$BA48)))+SUM((AF$1&gt;='Gastos com Pessoal'!$E$7:$E$106)*(AF$1&lt;='Gastos com Pessoal'!$F$7:$F$106)*(IF('Gastos com Pessoal'!$L$7:$L$106&lt;=AF$1,1,0))*INDIRECT(CONCATENATE("'Gastos com Pessoal'!",$BB48)))+SUM((AF$1&gt;='Gastos com Pessoal'!$E$113:$E$122)*(AF$1&lt;='Gastos com Pessoal'!$F$113:$F$122)*(IF('Gastos com Pessoal'!$L$113:$L$122&lt;=AF$1,1,0))*INDIRECT(CONCATENATE("'Gastos com Pessoal'!",$BC48)))+SUM((AF$1&gt;='Gastos com Pessoal'!$E$7:$E$106)*(AF$1&lt;='Gastos com Pessoal'!$F$7:$F$106)*(IF('Gastos com Pessoal'!$Q$7:$Q$106&lt;=AF$1,1,0))*INDIRECT(CONCATENATE("'Gastos com Pessoal'!",$BD48)))+SUM((AF$1&gt;='Gastos com Pessoal'!$E$113:$E$122)*(AF$1&lt;='Gastos com Pessoal'!$F$113:$F$122)*(IF('Gastos com Pessoal'!$Q$113:$Q$122&lt;=AF$1,1,0))*INDIRECT(CONCATENATE("'Gastos com Pessoal'!",$BE48)))</f>
        <v>0</v>
      </c>
      <c r="AG48" s="152">
        <f t="array" aca="1" ref="AG48" ca="1">SUM((AG$1&gt;='Gastos com Pessoal'!$E$7:$E$106)*(AG$1&lt;='Gastos com Pessoal'!$F$7:$F$106)*INDIRECT(CONCATENATE("'Encargos e Benefícios'!",$AX48)))+SUM((AG$1&gt;='Gastos com Pessoal'!$E$113:$E$122)*(AG$1&lt;='Gastos com Pessoal'!$F$113:$F$122)*INDIRECT(CONCATENATE("'Encargos e Benefícios'!",$AY48)))+SUM((AG$1&gt;='Gastos com Pessoal'!$E$7:$E$106)*(AG$1&lt;='Gastos com Pessoal'!$F$7:$F$106)*(IF('Gastos com Pessoal'!$G$7:$G$106&lt;=AG$1,1,0))*INDIRECT(CONCATENATE("'Gastos com Pessoal'!",$AZ48)))+SUM((AG$1&gt;='Gastos com Pessoal'!$E$113:$E$122)*(AG$1&lt;='Gastos com Pessoal'!$F$113:$F$122)*(IF('Gastos com Pessoal'!$G$113:$G$122&lt;=AG$1,1,0))*INDIRECT(CONCATENATE("'Gastos com Pessoal'!",$BA48)))+SUM((AG$1&gt;='Gastos com Pessoal'!$E$7:$E$106)*(AG$1&lt;='Gastos com Pessoal'!$F$7:$F$106)*(IF('Gastos com Pessoal'!$L$7:$L$106&lt;=AG$1,1,0))*INDIRECT(CONCATENATE("'Gastos com Pessoal'!",$BB48)))+SUM((AG$1&gt;='Gastos com Pessoal'!$E$113:$E$122)*(AG$1&lt;='Gastos com Pessoal'!$F$113:$F$122)*(IF('Gastos com Pessoal'!$L$113:$L$122&lt;=AG$1,1,0))*INDIRECT(CONCATENATE("'Gastos com Pessoal'!",$BC48)))+SUM((AG$1&gt;='Gastos com Pessoal'!$E$7:$E$106)*(AG$1&lt;='Gastos com Pessoal'!$F$7:$F$106)*(IF('Gastos com Pessoal'!$Q$7:$Q$106&lt;=AG$1,1,0))*INDIRECT(CONCATENATE("'Gastos com Pessoal'!",$BD48)))+SUM((AG$1&gt;='Gastos com Pessoal'!$E$113:$E$122)*(AG$1&lt;='Gastos com Pessoal'!$F$113:$F$122)*(IF('Gastos com Pessoal'!$Q$113:$Q$122&lt;=AG$1,1,0))*INDIRECT(CONCATENATE("'Gastos com Pessoal'!",$BE48)))</f>
        <v>0</v>
      </c>
      <c r="AH48" s="152">
        <f t="array" aca="1" ref="AH48" ca="1">SUM((AH$1&gt;='Gastos com Pessoal'!$E$7:$E$106)*(AH$1&lt;='Gastos com Pessoal'!$F$7:$F$106)*INDIRECT(CONCATENATE("'Encargos e Benefícios'!",$AX48)))+SUM((AH$1&gt;='Gastos com Pessoal'!$E$113:$E$122)*(AH$1&lt;='Gastos com Pessoal'!$F$113:$F$122)*INDIRECT(CONCATENATE("'Encargos e Benefícios'!",$AY48)))+SUM((AH$1&gt;='Gastos com Pessoal'!$E$7:$E$106)*(AH$1&lt;='Gastos com Pessoal'!$F$7:$F$106)*(IF('Gastos com Pessoal'!$G$7:$G$106&lt;=AH$1,1,0))*INDIRECT(CONCATENATE("'Gastos com Pessoal'!",$AZ48)))+SUM((AH$1&gt;='Gastos com Pessoal'!$E$113:$E$122)*(AH$1&lt;='Gastos com Pessoal'!$F$113:$F$122)*(IF('Gastos com Pessoal'!$G$113:$G$122&lt;=AH$1,1,0))*INDIRECT(CONCATENATE("'Gastos com Pessoal'!",$BA48)))+SUM((AH$1&gt;='Gastos com Pessoal'!$E$7:$E$106)*(AH$1&lt;='Gastos com Pessoal'!$F$7:$F$106)*(IF('Gastos com Pessoal'!$L$7:$L$106&lt;=AH$1,1,0))*INDIRECT(CONCATENATE("'Gastos com Pessoal'!",$BB48)))+SUM((AH$1&gt;='Gastos com Pessoal'!$E$113:$E$122)*(AH$1&lt;='Gastos com Pessoal'!$F$113:$F$122)*(IF('Gastos com Pessoal'!$L$113:$L$122&lt;=AH$1,1,0))*INDIRECT(CONCATENATE("'Gastos com Pessoal'!",$BC48)))+SUM((AH$1&gt;='Gastos com Pessoal'!$E$7:$E$106)*(AH$1&lt;='Gastos com Pessoal'!$F$7:$F$106)*(IF('Gastos com Pessoal'!$Q$7:$Q$106&lt;=AH$1,1,0))*INDIRECT(CONCATENATE("'Gastos com Pessoal'!",$BD48)))+SUM((AH$1&gt;='Gastos com Pessoal'!$E$113:$E$122)*(AH$1&lt;='Gastos com Pessoal'!$F$113:$F$122)*(IF('Gastos com Pessoal'!$Q$113:$Q$122&lt;=AH$1,1,0))*INDIRECT(CONCATENATE("'Gastos com Pessoal'!",$BE48)))</f>
        <v>0</v>
      </c>
      <c r="AI48" s="152">
        <f t="array" aca="1" ref="AI48" ca="1">SUM((AI$1&gt;='Gastos com Pessoal'!$E$7:$E$106)*(AI$1&lt;='Gastos com Pessoal'!$F$7:$F$106)*INDIRECT(CONCATENATE("'Encargos e Benefícios'!",$AX48)))+SUM((AI$1&gt;='Gastos com Pessoal'!$E$113:$E$122)*(AI$1&lt;='Gastos com Pessoal'!$F$113:$F$122)*INDIRECT(CONCATENATE("'Encargos e Benefícios'!",$AY48)))+SUM((AI$1&gt;='Gastos com Pessoal'!$E$7:$E$106)*(AI$1&lt;='Gastos com Pessoal'!$F$7:$F$106)*(IF('Gastos com Pessoal'!$G$7:$G$106&lt;=AI$1,1,0))*INDIRECT(CONCATENATE("'Gastos com Pessoal'!",$AZ48)))+SUM((AI$1&gt;='Gastos com Pessoal'!$E$113:$E$122)*(AI$1&lt;='Gastos com Pessoal'!$F$113:$F$122)*(IF('Gastos com Pessoal'!$G$113:$G$122&lt;=AI$1,1,0))*INDIRECT(CONCATENATE("'Gastos com Pessoal'!",$BA48)))+SUM((AI$1&gt;='Gastos com Pessoal'!$E$7:$E$106)*(AI$1&lt;='Gastos com Pessoal'!$F$7:$F$106)*(IF('Gastos com Pessoal'!$L$7:$L$106&lt;=AI$1,1,0))*INDIRECT(CONCATENATE("'Gastos com Pessoal'!",$BB48)))+SUM((AI$1&gt;='Gastos com Pessoal'!$E$113:$E$122)*(AI$1&lt;='Gastos com Pessoal'!$F$113:$F$122)*(IF('Gastos com Pessoal'!$L$113:$L$122&lt;=AI$1,1,0))*INDIRECT(CONCATENATE("'Gastos com Pessoal'!",$BC48)))+SUM((AI$1&gt;='Gastos com Pessoal'!$E$7:$E$106)*(AI$1&lt;='Gastos com Pessoal'!$F$7:$F$106)*(IF('Gastos com Pessoal'!$Q$7:$Q$106&lt;=AI$1,1,0))*INDIRECT(CONCATENATE("'Gastos com Pessoal'!",$BD48)))+SUM((AI$1&gt;='Gastos com Pessoal'!$E$113:$E$122)*(AI$1&lt;='Gastos com Pessoal'!$F$113:$F$122)*(IF('Gastos com Pessoal'!$Q$113:$Q$122&lt;=AI$1,1,0))*INDIRECT(CONCATENATE("'Gastos com Pessoal'!",$BE48)))</f>
        <v>0</v>
      </c>
      <c r="AJ48" s="152">
        <f t="array" aca="1" ref="AJ48" ca="1">SUM((AJ$1&gt;='Gastos com Pessoal'!$E$7:$E$106)*(AJ$1&lt;='Gastos com Pessoal'!$F$7:$F$106)*INDIRECT(CONCATENATE("'Encargos e Benefícios'!",$AX48)))+SUM((AJ$1&gt;='Gastos com Pessoal'!$E$113:$E$122)*(AJ$1&lt;='Gastos com Pessoal'!$F$113:$F$122)*INDIRECT(CONCATENATE("'Encargos e Benefícios'!",$AY48)))+SUM((AJ$1&gt;='Gastos com Pessoal'!$E$7:$E$106)*(AJ$1&lt;='Gastos com Pessoal'!$F$7:$F$106)*(IF('Gastos com Pessoal'!$G$7:$G$106&lt;=AJ$1,1,0))*INDIRECT(CONCATENATE("'Gastos com Pessoal'!",$AZ48)))+SUM((AJ$1&gt;='Gastos com Pessoal'!$E$113:$E$122)*(AJ$1&lt;='Gastos com Pessoal'!$F$113:$F$122)*(IF('Gastos com Pessoal'!$G$113:$G$122&lt;=AJ$1,1,0))*INDIRECT(CONCATENATE("'Gastos com Pessoal'!",$BA48)))+SUM((AJ$1&gt;='Gastos com Pessoal'!$E$7:$E$106)*(AJ$1&lt;='Gastos com Pessoal'!$F$7:$F$106)*(IF('Gastos com Pessoal'!$L$7:$L$106&lt;=AJ$1,1,0))*INDIRECT(CONCATENATE("'Gastos com Pessoal'!",$BB48)))+SUM((AJ$1&gt;='Gastos com Pessoal'!$E$113:$E$122)*(AJ$1&lt;='Gastos com Pessoal'!$F$113:$F$122)*(IF('Gastos com Pessoal'!$L$113:$L$122&lt;=AJ$1,1,0))*INDIRECT(CONCATENATE("'Gastos com Pessoal'!",$BC48)))+SUM((AJ$1&gt;='Gastos com Pessoal'!$E$7:$E$106)*(AJ$1&lt;='Gastos com Pessoal'!$F$7:$F$106)*(IF('Gastos com Pessoal'!$Q$7:$Q$106&lt;=AJ$1,1,0))*INDIRECT(CONCATENATE("'Gastos com Pessoal'!",$BD48)))+SUM((AJ$1&gt;='Gastos com Pessoal'!$E$113:$E$122)*(AJ$1&lt;='Gastos com Pessoal'!$F$113:$F$122)*(IF('Gastos com Pessoal'!$Q$113:$Q$122&lt;=AJ$1,1,0))*INDIRECT(CONCATENATE("'Gastos com Pessoal'!",$BE48)))</f>
        <v>0</v>
      </c>
      <c r="AK48" s="152">
        <f t="array" aca="1" ref="AK48" ca="1">SUM((AK$1&gt;='Gastos com Pessoal'!$E$7:$E$106)*(AK$1&lt;='Gastos com Pessoal'!$F$7:$F$106)*INDIRECT(CONCATENATE("'Encargos e Benefícios'!",$AX48)))+SUM((AK$1&gt;='Gastos com Pessoal'!$E$113:$E$122)*(AK$1&lt;='Gastos com Pessoal'!$F$113:$F$122)*INDIRECT(CONCATENATE("'Encargos e Benefícios'!",$AY48)))+SUM((AK$1&gt;='Gastos com Pessoal'!$E$7:$E$106)*(AK$1&lt;='Gastos com Pessoal'!$F$7:$F$106)*(IF('Gastos com Pessoal'!$G$7:$G$106&lt;=AK$1,1,0))*INDIRECT(CONCATENATE("'Gastos com Pessoal'!",$AZ48)))+SUM((AK$1&gt;='Gastos com Pessoal'!$E$113:$E$122)*(AK$1&lt;='Gastos com Pessoal'!$F$113:$F$122)*(IF('Gastos com Pessoal'!$G$113:$G$122&lt;=AK$1,1,0))*INDIRECT(CONCATENATE("'Gastos com Pessoal'!",$BA48)))+SUM((AK$1&gt;='Gastos com Pessoal'!$E$7:$E$106)*(AK$1&lt;='Gastos com Pessoal'!$F$7:$F$106)*(IF('Gastos com Pessoal'!$L$7:$L$106&lt;=AK$1,1,0))*INDIRECT(CONCATENATE("'Gastos com Pessoal'!",$BB48)))+SUM((AK$1&gt;='Gastos com Pessoal'!$E$113:$E$122)*(AK$1&lt;='Gastos com Pessoal'!$F$113:$F$122)*(IF('Gastos com Pessoal'!$L$113:$L$122&lt;=AK$1,1,0))*INDIRECT(CONCATENATE("'Gastos com Pessoal'!",$BC48)))+SUM((AK$1&gt;='Gastos com Pessoal'!$E$7:$E$106)*(AK$1&lt;='Gastos com Pessoal'!$F$7:$F$106)*(IF('Gastos com Pessoal'!$Q$7:$Q$106&lt;=AK$1,1,0))*INDIRECT(CONCATENATE("'Gastos com Pessoal'!",$BD48)))+SUM((AK$1&gt;='Gastos com Pessoal'!$E$113:$E$122)*(AK$1&lt;='Gastos com Pessoal'!$F$113:$F$122)*(IF('Gastos com Pessoal'!$Q$113:$Q$122&lt;=AK$1,1,0))*INDIRECT(CONCATENATE("'Gastos com Pessoal'!",$BE48)))</f>
        <v>0</v>
      </c>
      <c r="AL48" s="152">
        <f t="array" aca="1" ref="AL48" ca="1">SUM((AL$1&gt;='Gastos com Pessoal'!$E$7:$E$106)*(AL$1&lt;='Gastos com Pessoal'!$F$7:$F$106)*INDIRECT(CONCATENATE("'Encargos e Benefícios'!",$AX48)))+SUM((AL$1&gt;='Gastos com Pessoal'!$E$113:$E$122)*(AL$1&lt;='Gastos com Pessoal'!$F$113:$F$122)*INDIRECT(CONCATENATE("'Encargos e Benefícios'!",$AY48)))+SUM((AL$1&gt;='Gastos com Pessoal'!$E$7:$E$106)*(AL$1&lt;='Gastos com Pessoal'!$F$7:$F$106)*(IF('Gastos com Pessoal'!$G$7:$G$106&lt;=AL$1,1,0))*INDIRECT(CONCATENATE("'Gastos com Pessoal'!",$AZ48)))+SUM((AL$1&gt;='Gastos com Pessoal'!$E$113:$E$122)*(AL$1&lt;='Gastos com Pessoal'!$F$113:$F$122)*(IF('Gastos com Pessoal'!$G$113:$G$122&lt;=AL$1,1,0))*INDIRECT(CONCATENATE("'Gastos com Pessoal'!",$BA48)))+SUM((AL$1&gt;='Gastos com Pessoal'!$E$7:$E$106)*(AL$1&lt;='Gastos com Pessoal'!$F$7:$F$106)*(IF('Gastos com Pessoal'!$L$7:$L$106&lt;=AL$1,1,0))*INDIRECT(CONCATENATE("'Gastos com Pessoal'!",$BB48)))+SUM((AL$1&gt;='Gastos com Pessoal'!$E$113:$E$122)*(AL$1&lt;='Gastos com Pessoal'!$F$113:$F$122)*(IF('Gastos com Pessoal'!$L$113:$L$122&lt;=AL$1,1,0))*INDIRECT(CONCATENATE("'Gastos com Pessoal'!",$BC48)))+SUM((AL$1&gt;='Gastos com Pessoal'!$E$7:$E$106)*(AL$1&lt;='Gastos com Pessoal'!$F$7:$F$106)*(IF('Gastos com Pessoal'!$Q$7:$Q$106&lt;=AL$1,1,0))*INDIRECT(CONCATENATE("'Gastos com Pessoal'!",$BD48)))+SUM((AL$1&gt;='Gastos com Pessoal'!$E$113:$E$122)*(AL$1&lt;='Gastos com Pessoal'!$F$113:$F$122)*(IF('Gastos com Pessoal'!$Q$113:$Q$122&lt;=AL$1,1,0))*INDIRECT(CONCATENATE("'Gastos com Pessoal'!",$BE48)))</f>
        <v>0</v>
      </c>
      <c r="AM48" s="147">
        <f t="shared" ca="1" si="19"/>
        <v>17220</v>
      </c>
      <c r="AN48" s="159">
        <f t="shared" ca="1" si="20"/>
        <v>1.8267898533953118E-3</v>
      </c>
      <c r="AW48" s="284" t="s">
        <v>353</v>
      </c>
      <c r="AX48" s="285" t="str">
        <f ca="1">IF(ISNA('Encargos e Benefícios'!AB5),"$ZZ$6:$ZZ$105",'Encargos e Benefícios'!AB5)</f>
        <v>$T$6:$T$105</v>
      </c>
      <c r="AY48" s="285" t="str">
        <f ca="1">IF(ISNA('Encargos e Benefícios'!AD5),"$ZZ$112:$ZZ$121",'Encargos e Benefícios'!AD5)</f>
        <v>$ZZ$112:$ZZ$121</v>
      </c>
      <c r="AZ48" s="284" t="str">
        <f ca="1">IF(ISNA('Gastos com Pessoal'!AT5),"$ZZ$6:$ZZ$105",'Gastos com Pessoal'!AT5)</f>
        <v>$J$7:$J$106</v>
      </c>
      <c r="BA48" s="284" t="str">
        <f ca="1">IF(ISNA('Gastos com Pessoal'!AV5),"$ZZ$112:$ZZ$121",'Gastos com Pessoal'!AV5)</f>
        <v>$ZZ$112:$ZZ$121</v>
      </c>
      <c r="BB48" s="284" t="str">
        <f ca="1">IF(ISNA('Gastos com Pessoal'!AX5),"$ZZ$6:$ZZ$105",'Gastos com Pessoal'!AX5)</f>
        <v>$ZZ$6:$ZZ$105</v>
      </c>
      <c r="BC48" s="284" t="str">
        <f ca="1">IF(ISNA('Gastos com Pessoal'!AZ5),"$ZZ$112:$ZZ$121",'Gastos com Pessoal'!AZ5)</f>
        <v>$ZZ$112:$ZZ$121</v>
      </c>
      <c r="BD48" s="284" t="str">
        <f ca="1">IF(ISNA('Gastos com Pessoal'!BB5),"$ZZ$6:$ZZ$105",'Gastos com Pessoal'!BB5)</f>
        <v>$ZZ$6:$ZZ$105</v>
      </c>
      <c r="BE48" s="284" t="str">
        <f ca="1">IF(ISNA('Gastos com Pessoal'!BD5),"$ZZ$112:$ZZ$121",'Gastos com Pessoal'!BD5)</f>
        <v>$ZZ$112:$ZZ$121</v>
      </c>
    </row>
    <row r="49" spans="1:57" s="101" customFormat="1" ht="23.25" customHeight="1">
      <c r="A49" s="30" t="s">
        <v>168</v>
      </c>
      <c r="B49" s="13" t="s">
        <v>66</v>
      </c>
      <c r="C49" s="152">
        <f t="array" aca="1" ref="C49" ca="1">SUM((C$1&gt;='Gastos com Pessoal'!$E$7:$E$106)*(C$1&lt;='Gastos com Pessoal'!$F$7:$F$106)*INDIRECT(CONCATENATE("'Encargos e Benefícios'!",$AX49)))+SUM((C$1&gt;='Gastos com Pessoal'!$E$113:$E$122)*(C$1&lt;='Gastos com Pessoal'!$F$113:$F$122)*INDIRECT(CONCATENATE("'Encargos e Benefícios'!",$AY49)))+SUM((C$1&gt;='Gastos com Pessoal'!$E$7:$E$106)*(C$1&lt;='Gastos com Pessoal'!$F$7:$F$106)*(IF('Gastos com Pessoal'!$G$7:$G$106&lt;=C$1,1,0))*INDIRECT(CONCATENATE("'Gastos com Pessoal'!",$AZ49)))+SUM((C$1&gt;='Gastos com Pessoal'!$E$113:$E$122)*(C$1&lt;='Gastos com Pessoal'!$F$113:$F$122)*(IF('Gastos com Pessoal'!$G$113:$G$122&lt;=C$1,1,0))*INDIRECT(CONCATENATE("'Gastos com Pessoal'!",$BA49)))+SUM((C$1&gt;='Gastos com Pessoal'!$E$7:$E$106)*(C$1&lt;='Gastos com Pessoal'!$F$7:$F$106)*(IF('Gastos com Pessoal'!$L$7:$L$106&lt;=C$1,1,0))*INDIRECT(CONCATENATE("'Gastos com Pessoal'!",$BB49)))+SUM((C$1&gt;='Gastos com Pessoal'!$E$113:$E$122)*(C$1&lt;='Gastos com Pessoal'!$F$113:$F$122)*(IF('Gastos com Pessoal'!$L$113:$L$122&lt;=C$1,1,0))*INDIRECT(CONCATENATE("'Gastos com Pessoal'!",$BC49)))+SUM((C$1&gt;='Gastos com Pessoal'!$E$7:$E$106)*(C$1&lt;='Gastos com Pessoal'!$F$7:$F$106)*(IF('Gastos com Pessoal'!$Q$7:$Q$106&lt;=C$1,1,0))*INDIRECT(CONCATENATE("'Gastos com Pessoal'!",$BD49)))+SUM((C$1&gt;='Gastos com Pessoal'!$E$113:$E$122)*(C$1&lt;='Gastos com Pessoal'!$F$113:$F$122)*(IF('Gastos com Pessoal'!$Q$113:$Q$122&lt;=C$1,1,0))*INDIRECT(CONCATENATE("'Gastos com Pessoal'!",$BE49)))</f>
        <v>0</v>
      </c>
      <c r="D49" s="152">
        <f t="array" aca="1" ref="D49" ca="1">SUM((D$1&gt;='Gastos com Pessoal'!$E$7:$E$106)*(D$1&lt;='Gastos com Pessoal'!$F$7:$F$106)*INDIRECT(CONCATENATE("'Encargos e Benefícios'!",$AX49)))+SUM((D$1&gt;='Gastos com Pessoal'!$E$113:$E$122)*(D$1&lt;='Gastos com Pessoal'!$F$113:$F$122)*INDIRECT(CONCATENATE("'Encargos e Benefícios'!",$AY49)))+SUM((D$1&gt;='Gastos com Pessoal'!$E$7:$E$106)*(D$1&lt;='Gastos com Pessoal'!$F$7:$F$106)*(IF('Gastos com Pessoal'!$G$7:$G$106&lt;=D$1,1,0))*INDIRECT(CONCATENATE("'Gastos com Pessoal'!",$AZ49)))+SUM((D$1&gt;='Gastos com Pessoal'!$E$113:$E$122)*(D$1&lt;='Gastos com Pessoal'!$F$113:$F$122)*(IF('Gastos com Pessoal'!$G$113:$G$122&lt;=D$1,1,0))*INDIRECT(CONCATENATE("'Gastos com Pessoal'!",$BA49)))+SUM((D$1&gt;='Gastos com Pessoal'!$E$7:$E$106)*(D$1&lt;='Gastos com Pessoal'!$F$7:$F$106)*(IF('Gastos com Pessoal'!$L$7:$L$106&lt;=D$1,1,0))*INDIRECT(CONCATENATE("'Gastos com Pessoal'!",$BB49)))+SUM((D$1&gt;='Gastos com Pessoal'!$E$113:$E$122)*(D$1&lt;='Gastos com Pessoal'!$F$113:$F$122)*(IF('Gastos com Pessoal'!$L$113:$L$122&lt;=D$1,1,0))*INDIRECT(CONCATENATE("'Gastos com Pessoal'!",$BC49)))+SUM((D$1&gt;='Gastos com Pessoal'!$E$7:$E$106)*(D$1&lt;='Gastos com Pessoal'!$F$7:$F$106)*(IF('Gastos com Pessoal'!$Q$7:$Q$106&lt;=D$1,1,0))*INDIRECT(CONCATENATE("'Gastos com Pessoal'!",$BD49)))+SUM((D$1&gt;='Gastos com Pessoal'!$E$113:$E$122)*(D$1&lt;='Gastos com Pessoal'!$F$113:$F$122)*(IF('Gastos com Pessoal'!$Q$113:$Q$122&lt;=D$1,1,0))*INDIRECT(CONCATENATE("'Gastos com Pessoal'!",$BE49)))</f>
        <v>0</v>
      </c>
      <c r="E49" s="152">
        <f t="array" aca="1" ref="E49" ca="1">SUM((E$1&gt;='Gastos com Pessoal'!$E$7:$E$106)*(E$1&lt;='Gastos com Pessoal'!$F$7:$F$106)*INDIRECT(CONCATENATE("'Encargos e Benefícios'!",$AX49)))+SUM((E$1&gt;='Gastos com Pessoal'!$E$113:$E$122)*(E$1&lt;='Gastos com Pessoal'!$F$113:$F$122)*INDIRECT(CONCATENATE("'Encargos e Benefícios'!",$AY49)))+SUM((E$1&gt;='Gastos com Pessoal'!$E$7:$E$106)*(E$1&lt;='Gastos com Pessoal'!$F$7:$F$106)*(IF('Gastos com Pessoal'!$G$7:$G$106&lt;=E$1,1,0))*INDIRECT(CONCATENATE("'Gastos com Pessoal'!",$AZ49)))+SUM((E$1&gt;='Gastos com Pessoal'!$E$113:$E$122)*(E$1&lt;='Gastos com Pessoal'!$F$113:$F$122)*(IF('Gastos com Pessoal'!$G$113:$G$122&lt;=E$1,1,0))*INDIRECT(CONCATENATE("'Gastos com Pessoal'!",$BA49)))+SUM((E$1&gt;='Gastos com Pessoal'!$E$7:$E$106)*(E$1&lt;='Gastos com Pessoal'!$F$7:$F$106)*(IF('Gastos com Pessoal'!$L$7:$L$106&lt;=E$1,1,0))*INDIRECT(CONCATENATE("'Gastos com Pessoal'!",$BB49)))+SUM((E$1&gt;='Gastos com Pessoal'!$E$113:$E$122)*(E$1&lt;='Gastos com Pessoal'!$F$113:$F$122)*(IF('Gastos com Pessoal'!$L$113:$L$122&lt;=E$1,1,0))*INDIRECT(CONCATENATE("'Gastos com Pessoal'!",$BC49)))+SUM((E$1&gt;='Gastos com Pessoal'!$E$7:$E$106)*(E$1&lt;='Gastos com Pessoal'!$F$7:$F$106)*(IF('Gastos com Pessoal'!$Q$7:$Q$106&lt;=E$1,1,0))*INDIRECT(CONCATENATE("'Gastos com Pessoal'!",$BD49)))+SUM((E$1&gt;='Gastos com Pessoal'!$E$113:$E$122)*(E$1&lt;='Gastos com Pessoal'!$F$113:$F$122)*(IF('Gastos com Pessoal'!$Q$113:$Q$122&lt;=E$1,1,0))*INDIRECT(CONCATENATE("'Gastos com Pessoal'!",$BE49)))</f>
        <v>0</v>
      </c>
      <c r="F49" s="152">
        <f t="array" aca="1" ref="F49" ca="1">SUM((F$1&gt;='Gastos com Pessoal'!$E$7:$E$106)*(F$1&lt;='Gastos com Pessoal'!$F$7:$F$106)*INDIRECT(CONCATENATE("'Encargos e Benefícios'!",$AX49)))+SUM((F$1&gt;='Gastos com Pessoal'!$E$113:$E$122)*(F$1&lt;='Gastos com Pessoal'!$F$113:$F$122)*INDIRECT(CONCATENATE("'Encargos e Benefícios'!",$AY49)))+SUM((F$1&gt;='Gastos com Pessoal'!$E$7:$E$106)*(F$1&lt;='Gastos com Pessoal'!$F$7:$F$106)*(IF('Gastos com Pessoal'!$G$7:$G$106&lt;=F$1,1,0))*INDIRECT(CONCATENATE("'Gastos com Pessoal'!",$AZ49)))+SUM((F$1&gt;='Gastos com Pessoal'!$E$113:$E$122)*(F$1&lt;='Gastos com Pessoal'!$F$113:$F$122)*(IF('Gastos com Pessoal'!$G$113:$G$122&lt;=F$1,1,0))*INDIRECT(CONCATENATE("'Gastos com Pessoal'!",$BA49)))+SUM((F$1&gt;='Gastos com Pessoal'!$E$7:$E$106)*(F$1&lt;='Gastos com Pessoal'!$F$7:$F$106)*(IF('Gastos com Pessoal'!$L$7:$L$106&lt;=F$1,1,0))*INDIRECT(CONCATENATE("'Gastos com Pessoal'!",$BB49)))+SUM((F$1&gt;='Gastos com Pessoal'!$E$113:$E$122)*(F$1&lt;='Gastos com Pessoal'!$F$113:$F$122)*(IF('Gastos com Pessoal'!$L$113:$L$122&lt;=F$1,1,0))*INDIRECT(CONCATENATE("'Gastos com Pessoal'!",$BC49)))+SUM((F$1&gt;='Gastos com Pessoal'!$E$7:$E$106)*(F$1&lt;='Gastos com Pessoal'!$F$7:$F$106)*(IF('Gastos com Pessoal'!$Q$7:$Q$106&lt;=F$1,1,0))*INDIRECT(CONCATENATE("'Gastos com Pessoal'!",$BD49)))+SUM((F$1&gt;='Gastos com Pessoal'!$E$113:$E$122)*(F$1&lt;='Gastos com Pessoal'!$F$113:$F$122)*(IF('Gastos com Pessoal'!$Q$113:$Q$122&lt;=F$1,1,0))*INDIRECT(CONCATENATE("'Gastos com Pessoal'!",$BE49)))</f>
        <v>0</v>
      </c>
      <c r="G49" s="152">
        <f t="array" aca="1" ref="G49" ca="1">SUM((G$1&gt;='Gastos com Pessoal'!$E$7:$E$106)*(G$1&lt;='Gastos com Pessoal'!$F$7:$F$106)*INDIRECT(CONCATENATE("'Encargos e Benefícios'!",$AX49)))+SUM((G$1&gt;='Gastos com Pessoal'!$E$113:$E$122)*(G$1&lt;='Gastos com Pessoal'!$F$113:$F$122)*INDIRECT(CONCATENATE("'Encargos e Benefícios'!",$AY49)))+SUM((G$1&gt;='Gastos com Pessoal'!$E$7:$E$106)*(G$1&lt;='Gastos com Pessoal'!$F$7:$F$106)*(IF('Gastos com Pessoal'!$G$7:$G$106&lt;=G$1,1,0))*INDIRECT(CONCATENATE("'Gastos com Pessoal'!",$AZ49)))+SUM((G$1&gt;='Gastos com Pessoal'!$E$113:$E$122)*(G$1&lt;='Gastos com Pessoal'!$F$113:$F$122)*(IF('Gastos com Pessoal'!$G$113:$G$122&lt;=G$1,1,0))*INDIRECT(CONCATENATE("'Gastos com Pessoal'!",$BA49)))+SUM((G$1&gt;='Gastos com Pessoal'!$E$7:$E$106)*(G$1&lt;='Gastos com Pessoal'!$F$7:$F$106)*(IF('Gastos com Pessoal'!$L$7:$L$106&lt;=G$1,1,0))*INDIRECT(CONCATENATE("'Gastos com Pessoal'!",$BB49)))+SUM((G$1&gt;='Gastos com Pessoal'!$E$113:$E$122)*(G$1&lt;='Gastos com Pessoal'!$F$113:$F$122)*(IF('Gastos com Pessoal'!$L$113:$L$122&lt;=G$1,1,0))*INDIRECT(CONCATENATE("'Gastos com Pessoal'!",$BC49)))+SUM((G$1&gt;='Gastos com Pessoal'!$E$7:$E$106)*(G$1&lt;='Gastos com Pessoal'!$F$7:$F$106)*(IF('Gastos com Pessoal'!$Q$7:$Q$106&lt;=G$1,1,0))*INDIRECT(CONCATENATE("'Gastos com Pessoal'!",$BD49)))+SUM((G$1&gt;='Gastos com Pessoal'!$E$113:$E$122)*(G$1&lt;='Gastos com Pessoal'!$F$113:$F$122)*(IF('Gastos com Pessoal'!$Q$113:$Q$122&lt;=G$1,1,0))*INDIRECT(CONCATENATE("'Gastos com Pessoal'!",$BE49)))</f>
        <v>0</v>
      </c>
      <c r="H49" s="152">
        <f t="array" aca="1" ref="H49" ca="1">SUM((H$1&gt;='Gastos com Pessoal'!$E$7:$E$106)*(H$1&lt;='Gastos com Pessoal'!$F$7:$F$106)*INDIRECT(CONCATENATE("'Encargos e Benefícios'!",$AX49)))+SUM((H$1&gt;='Gastos com Pessoal'!$E$113:$E$122)*(H$1&lt;='Gastos com Pessoal'!$F$113:$F$122)*INDIRECT(CONCATENATE("'Encargos e Benefícios'!",$AY49)))+SUM((H$1&gt;='Gastos com Pessoal'!$E$7:$E$106)*(H$1&lt;='Gastos com Pessoal'!$F$7:$F$106)*(IF('Gastos com Pessoal'!$G$7:$G$106&lt;=H$1,1,0))*INDIRECT(CONCATENATE("'Gastos com Pessoal'!",$AZ49)))+SUM((H$1&gt;='Gastos com Pessoal'!$E$113:$E$122)*(H$1&lt;='Gastos com Pessoal'!$F$113:$F$122)*(IF('Gastos com Pessoal'!$G$113:$G$122&lt;=H$1,1,0))*INDIRECT(CONCATENATE("'Gastos com Pessoal'!",$BA49)))+SUM((H$1&gt;='Gastos com Pessoal'!$E$7:$E$106)*(H$1&lt;='Gastos com Pessoal'!$F$7:$F$106)*(IF('Gastos com Pessoal'!$L$7:$L$106&lt;=H$1,1,0))*INDIRECT(CONCATENATE("'Gastos com Pessoal'!",$BB49)))+SUM((H$1&gt;='Gastos com Pessoal'!$E$113:$E$122)*(H$1&lt;='Gastos com Pessoal'!$F$113:$F$122)*(IF('Gastos com Pessoal'!$L$113:$L$122&lt;=H$1,1,0))*INDIRECT(CONCATENATE("'Gastos com Pessoal'!",$BC49)))+SUM((H$1&gt;='Gastos com Pessoal'!$E$7:$E$106)*(H$1&lt;='Gastos com Pessoal'!$F$7:$F$106)*(IF('Gastos com Pessoal'!$Q$7:$Q$106&lt;=H$1,1,0))*INDIRECT(CONCATENATE("'Gastos com Pessoal'!",$BD49)))+SUM((H$1&gt;='Gastos com Pessoal'!$E$113:$E$122)*(H$1&lt;='Gastos com Pessoal'!$F$113:$F$122)*(IF('Gastos com Pessoal'!$Q$113:$Q$122&lt;=H$1,1,0))*INDIRECT(CONCATENATE("'Gastos com Pessoal'!",$BE49)))</f>
        <v>0</v>
      </c>
      <c r="I49" s="152">
        <f t="array" aca="1" ref="I49" ca="1">SUM((I$1&gt;='Gastos com Pessoal'!$E$7:$E$106)*(I$1&lt;='Gastos com Pessoal'!$F$7:$F$106)*INDIRECT(CONCATENATE("'Encargos e Benefícios'!",$AX49)))+SUM((I$1&gt;='Gastos com Pessoal'!$E$113:$E$122)*(I$1&lt;='Gastos com Pessoal'!$F$113:$F$122)*INDIRECT(CONCATENATE("'Encargos e Benefícios'!",$AY49)))+SUM((I$1&gt;='Gastos com Pessoal'!$E$7:$E$106)*(I$1&lt;='Gastos com Pessoal'!$F$7:$F$106)*(IF('Gastos com Pessoal'!$G$7:$G$106&lt;=I$1,1,0))*INDIRECT(CONCATENATE("'Gastos com Pessoal'!",$AZ49)))+SUM((I$1&gt;='Gastos com Pessoal'!$E$113:$E$122)*(I$1&lt;='Gastos com Pessoal'!$F$113:$F$122)*(IF('Gastos com Pessoal'!$G$113:$G$122&lt;=I$1,1,0))*INDIRECT(CONCATENATE("'Gastos com Pessoal'!",$BA49)))+SUM((I$1&gt;='Gastos com Pessoal'!$E$7:$E$106)*(I$1&lt;='Gastos com Pessoal'!$F$7:$F$106)*(IF('Gastos com Pessoal'!$L$7:$L$106&lt;=I$1,1,0))*INDIRECT(CONCATENATE("'Gastos com Pessoal'!",$BB49)))+SUM((I$1&gt;='Gastos com Pessoal'!$E$113:$E$122)*(I$1&lt;='Gastos com Pessoal'!$F$113:$F$122)*(IF('Gastos com Pessoal'!$L$113:$L$122&lt;=I$1,1,0))*INDIRECT(CONCATENATE("'Gastos com Pessoal'!",$BC49)))+SUM((I$1&gt;='Gastos com Pessoal'!$E$7:$E$106)*(I$1&lt;='Gastos com Pessoal'!$F$7:$F$106)*(IF('Gastos com Pessoal'!$Q$7:$Q$106&lt;=I$1,1,0))*INDIRECT(CONCATENATE("'Gastos com Pessoal'!",$BD49)))+SUM((I$1&gt;='Gastos com Pessoal'!$E$113:$E$122)*(I$1&lt;='Gastos com Pessoal'!$F$113:$F$122)*(IF('Gastos com Pessoal'!$Q$113:$Q$122&lt;=I$1,1,0))*INDIRECT(CONCATENATE("'Gastos com Pessoal'!",$BE49)))</f>
        <v>0</v>
      </c>
      <c r="J49" s="152">
        <f t="array" aca="1" ref="J49" ca="1">SUM((J$1&gt;='Gastos com Pessoal'!$E$7:$E$106)*(J$1&lt;='Gastos com Pessoal'!$F$7:$F$106)*INDIRECT(CONCATENATE("'Encargos e Benefícios'!",$AX49)))+SUM((J$1&gt;='Gastos com Pessoal'!$E$113:$E$122)*(J$1&lt;='Gastos com Pessoal'!$F$113:$F$122)*INDIRECT(CONCATENATE("'Encargos e Benefícios'!",$AY49)))+SUM((J$1&gt;='Gastos com Pessoal'!$E$7:$E$106)*(J$1&lt;='Gastos com Pessoal'!$F$7:$F$106)*(IF('Gastos com Pessoal'!$G$7:$G$106&lt;=J$1,1,0))*INDIRECT(CONCATENATE("'Gastos com Pessoal'!",$AZ49)))+SUM((J$1&gt;='Gastos com Pessoal'!$E$113:$E$122)*(J$1&lt;='Gastos com Pessoal'!$F$113:$F$122)*(IF('Gastos com Pessoal'!$G$113:$G$122&lt;=J$1,1,0))*INDIRECT(CONCATENATE("'Gastos com Pessoal'!",$BA49)))+SUM((J$1&gt;='Gastos com Pessoal'!$E$7:$E$106)*(J$1&lt;='Gastos com Pessoal'!$F$7:$F$106)*(IF('Gastos com Pessoal'!$L$7:$L$106&lt;=J$1,1,0))*INDIRECT(CONCATENATE("'Gastos com Pessoal'!",$BB49)))+SUM((J$1&gt;='Gastos com Pessoal'!$E$113:$E$122)*(J$1&lt;='Gastos com Pessoal'!$F$113:$F$122)*(IF('Gastos com Pessoal'!$L$113:$L$122&lt;=J$1,1,0))*INDIRECT(CONCATENATE("'Gastos com Pessoal'!",$BC49)))+SUM((J$1&gt;='Gastos com Pessoal'!$E$7:$E$106)*(J$1&lt;='Gastos com Pessoal'!$F$7:$F$106)*(IF('Gastos com Pessoal'!$Q$7:$Q$106&lt;=J$1,1,0))*INDIRECT(CONCATENATE("'Gastos com Pessoal'!",$BD49)))+SUM((J$1&gt;='Gastos com Pessoal'!$E$113:$E$122)*(J$1&lt;='Gastos com Pessoal'!$F$113:$F$122)*(IF('Gastos com Pessoal'!$Q$113:$Q$122&lt;=J$1,1,0))*INDIRECT(CONCATENATE("'Gastos com Pessoal'!",$BE49)))</f>
        <v>0</v>
      </c>
      <c r="K49" s="152">
        <f t="array" aca="1" ref="K49" ca="1">SUM((K$1&gt;='Gastos com Pessoal'!$E$7:$E$106)*(K$1&lt;='Gastos com Pessoal'!$F$7:$F$106)*INDIRECT(CONCATENATE("'Encargos e Benefícios'!",$AX49)))+SUM((K$1&gt;='Gastos com Pessoal'!$E$113:$E$122)*(K$1&lt;='Gastos com Pessoal'!$F$113:$F$122)*INDIRECT(CONCATENATE("'Encargos e Benefícios'!",$AY49)))+SUM((K$1&gt;='Gastos com Pessoal'!$E$7:$E$106)*(K$1&lt;='Gastos com Pessoal'!$F$7:$F$106)*(IF('Gastos com Pessoal'!$G$7:$G$106&lt;=K$1,1,0))*INDIRECT(CONCATENATE("'Gastos com Pessoal'!",$AZ49)))+SUM((K$1&gt;='Gastos com Pessoal'!$E$113:$E$122)*(K$1&lt;='Gastos com Pessoal'!$F$113:$F$122)*(IF('Gastos com Pessoal'!$G$113:$G$122&lt;=K$1,1,0))*INDIRECT(CONCATENATE("'Gastos com Pessoal'!",$BA49)))+SUM((K$1&gt;='Gastos com Pessoal'!$E$7:$E$106)*(K$1&lt;='Gastos com Pessoal'!$F$7:$F$106)*(IF('Gastos com Pessoal'!$L$7:$L$106&lt;=K$1,1,0))*INDIRECT(CONCATENATE("'Gastos com Pessoal'!",$BB49)))+SUM((K$1&gt;='Gastos com Pessoal'!$E$113:$E$122)*(K$1&lt;='Gastos com Pessoal'!$F$113:$F$122)*(IF('Gastos com Pessoal'!$L$113:$L$122&lt;=K$1,1,0))*INDIRECT(CONCATENATE("'Gastos com Pessoal'!",$BC49)))+SUM((K$1&gt;='Gastos com Pessoal'!$E$7:$E$106)*(K$1&lt;='Gastos com Pessoal'!$F$7:$F$106)*(IF('Gastos com Pessoal'!$Q$7:$Q$106&lt;=K$1,1,0))*INDIRECT(CONCATENATE("'Gastos com Pessoal'!",$BD49)))+SUM((K$1&gt;='Gastos com Pessoal'!$E$113:$E$122)*(K$1&lt;='Gastos com Pessoal'!$F$113:$F$122)*(IF('Gastos com Pessoal'!$Q$113:$Q$122&lt;=K$1,1,0))*INDIRECT(CONCATENATE("'Gastos com Pessoal'!",$BE49)))</f>
        <v>0</v>
      </c>
      <c r="L49" s="152">
        <f t="array" aca="1" ref="L49" ca="1">SUM((L$1&gt;='Gastos com Pessoal'!$E$7:$E$106)*(L$1&lt;='Gastos com Pessoal'!$F$7:$F$106)*INDIRECT(CONCATENATE("'Encargos e Benefícios'!",$AX49)))+SUM((L$1&gt;='Gastos com Pessoal'!$E$113:$E$122)*(L$1&lt;='Gastos com Pessoal'!$F$113:$F$122)*INDIRECT(CONCATENATE("'Encargos e Benefícios'!",$AY49)))+SUM((L$1&gt;='Gastos com Pessoal'!$E$7:$E$106)*(L$1&lt;='Gastos com Pessoal'!$F$7:$F$106)*(IF('Gastos com Pessoal'!$G$7:$G$106&lt;=L$1,1,0))*INDIRECT(CONCATENATE("'Gastos com Pessoal'!",$AZ49)))+SUM((L$1&gt;='Gastos com Pessoal'!$E$113:$E$122)*(L$1&lt;='Gastos com Pessoal'!$F$113:$F$122)*(IF('Gastos com Pessoal'!$G$113:$G$122&lt;=L$1,1,0))*INDIRECT(CONCATENATE("'Gastos com Pessoal'!",$BA49)))+SUM((L$1&gt;='Gastos com Pessoal'!$E$7:$E$106)*(L$1&lt;='Gastos com Pessoal'!$F$7:$F$106)*(IF('Gastos com Pessoal'!$L$7:$L$106&lt;=L$1,1,0))*INDIRECT(CONCATENATE("'Gastos com Pessoal'!",$BB49)))+SUM((L$1&gt;='Gastos com Pessoal'!$E$113:$E$122)*(L$1&lt;='Gastos com Pessoal'!$F$113:$F$122)*(IF('Gastos com Pessoal'!$L$113:$L$122&lt;=L$1,1,0))*INDIRECT(CONCATENATE("'Gastos com Pessoal'!",$BC49)))+SUM((L$1&gt;='Gastos com Pessoal'!$E$7:$E$106)*(L$1&lt;='Gastos com Pessoal'!$F$7:$F$106)*(IF('Gastos com Pessoal'!$Q$7:$Q$106&lt;=L$1,1,0))*INDIRECT(CONCATENATE("'Gastos com Pessoal'!",$BD49)))+SUM((L$1&gt;='Gastos com Pessoal'!$E$113:$E$122)*(L$1&lt;='Gastos com Pessoal'!$F$113:$F$122)*(IF('Gastos com Pessoal'!$Q$113:$Q$122&lt;=L$1,1,0))*INDIRECT(CONCATENATE("'Gastos com Pessoal'!",$BE49)))</f>
        <v>0</v>
      </c>
      <c r="M49" s="152">
        <f t="array" aca="1" ref="M49" ca="1">SUM((M$1&gt;='Gastos com Pessoal'!$E$7:$E$106)*(M$1&lt;='Gastos com Pessoal'!$F$7:$F$106)*INDIRECT(CONCATENATE("'Encargos e Benefícios'!",$AX49)))+SUM((M$1&gt;='Gastos com Pessoal'!$E$113:$E$122)*(M$1&lt;='Gastos com Pessoal'!$F$113:$F$122)*INDIRECT(CONCATENATE("'Encargos e Benefícios'!",$AY49)))+SUM((M$1&gt;='Gastos com Pessoal'!$E$7:$E$106)*(M$1&lt;='Gastos com Pessoal'!$F$7:$F$106)*(IF('Gastos com Pessoal'!$G$7:$G$106&lt;=M$1,1,0))*INDIRECT(CONCATENATE("'Gastos com Pessoal'!",$AZ49)))+SUM((M$1&gt;='Gastos com Pessoal'!$E$113:$E$122)*(M$1&lt;='Gastos com Pessoal'!$F$113:$F$122)*(IF('Gastos com Pessoal'!$G$113:$G$122&lt;=M$1,1,0))*INDIRECT(CONCATENATE("'Gastos com Pessoal'!",$BA49)))+SUM((M$1&gt;='Gastos com Pessoal'!$E$7:$E$106)*(M$1&lt;='Gastos com Pessoal'!$F$7:$F$106)*(IF('Gastos com Pessoal'!$L$7:$L$106&lt;=M$1,1,0))*INDIRECT(CONCATENATE("'Gastos com Pessoal'!",$BB49)))+SUM((M$1&gt;='Gastos com Pessoal'!$E$113:$E$122)*(M$1&lt;='Gastos com Pessoal'!$F$113:$F$122)*(IF('Gastos com Pessoal'!$L$113:$L$122&lt;=M$1,1,0))*INDIRECT(CONCATENATE("'Gastos com Pessoal'!",$BC49)))+SUM((M$1&gt;='Gastos com Pessoal'!$E$7:$E$106)*(M$1&lt;='Gastos com Pessoal'!$F$7:$F$106)*(IF('Gastos com Pessoal'!$Q$7:$Q$106&lt;=M$1,1,0))*INDIRECT(CONCATENATE("'Gastos com Pessoal'!",$BD49)))+SUM((M$1&gt;='Gastos com Pessoal'!$E$113:$E$122)*(M$1&lt;='Gastos com Pessoal'!$F$113:$F$122)*(IF('Gastos com Pessoal'!$Q$113:$Q$122&lt;=M$1,1,0))*INDIRECT(CONCATENATE("'Gastos com Pessoal'!",$BE49)))</f>
        <v>0</v>
      </c>
      <c r="N49" s="152">
        <f t="array" aca="1" ref="N49" ca="1">SUM((N$1&gt;='Gastos com Pessoal'!$E$7:$E$106)*(N$1&lt;='Gastos com Pessoal'!$F$7:$F$106)*INDIRECT(CONCATENATE("'Encargos e Benefícios'!",$AX49)))+SUM((N$1&gt;='Gastos com Pessoal'!$E$113:$E$122)*(N$1&lt;='Gastos com Pessoal'!$F$113:$F$122)*INDIRECT(CONCATENATE("'Encargos e Benefícios'!",$AY49)))+SUM((N$1&gt;='Gastos com Pessoal'!$E$7:$E$106)*(N$1&lt;='Gastos com Pessoal'!$F$7:$F$106)*(IF('Gastos com Pessoal'!$G$7:$G$106&lt;=N$1,1,0))*INDIRECT(CONCATENATE("'Gastos com Pessoal'!",$AZ49)))+SUM((N$1&gt;='Gastos com Pessoal'!$E$113:$E$122)*(N$1&lt;='Gastos com Pessoal'!$F$113:$F$122)*(IF('Gastos com Pessoal'!$G$113:$G$122&lt;=N$1,1,0))*INDIRECT(CONCATENATE("'Gastos com Pessoal'!",$BA49)))+SUM((N$1&gt;='Gastos com Pessoal'!$E$7:$E$106)*(N$1&lt;='Gastos com Pessoal'!$F$7:$F$106)*(IF('Gastos com Pessoal'!$L$7:$L$106&lt;=N$1,1,0))*INDIRECT(CONCATENATE("'Gastos com Pessoal'!",$BB49)))+SUM((N$1&gt;='Gastos com Pessoal'!$E$113:$E$122)*(N$1&lt;='Gastos com Pessoal'!$F$113:$F$122)*(IF('Gastos com Pessoal'!$L$113:$L$122&lt;=N$1,1,0))*INDIRECT(CONCATENATE("'Gastos com Pessoal'!",$BC49)))+SUM((N$1&gt;='Gastos com Pessoal'!$E$7:$E$106)*(N$1&lt;='Gastos com Pessoal'!$F$7:$F$106)*(IF('Gastos com Pessoal'!$Q$7:$Q$106&lt;=N$1,1,0))*INDIRECT(CONCATENATE("'Gastos com Pessoal'!",$BD49)))+SUM((N$1&gt;='Gastos com Pessoal'!$E$113:$E$122)*(N$1&lt;='Gastos com Pessoal'!$F$113:$F$122)*(IF('Gastos com Pessoal'!$Q$113:$Q$122&lt;=N$1,1,0))*INDIRECT(CONCATENATE("'Gastos com Pessoal'!",$BE49)))</f>
        <v>0</v>
      </c>
      <c r="O49" s="152">
        <f t="array" aca="1" ref="O49" ca="1">SUM((O$1&gt;='Gastos com Pessoal'!$E$7:$E$106)*(O$1&lt;='Gastos com Pessoal'!$F$7:$F$106)*INDIRECT(CONCATENATE("'Encargos e Benefícios'!",$AX49)))+SUM((O$1&gt;='Gastos com Pessoal'!$E$113:$E$122)*(O$1&lt;='Gastos com Pessoal'!$F$113:$F$122)*INDIRECT(CONCATENATE("'Encargos e Benefícios'!",$AY49)))+SUM((O$1&gt;='Gastos com Pessoal'!$E$7:$E$106)*(O$1&lt;='Gastos com Pessoal'!$F$7:$F$106)*(IF('Gastos com Pessoal'!$G$7:$G$106&lt;=O$1,1,0))*INDIRECT(CONCATENATE("'Gastos com Pessoal'!",$AZ49)))+SUM((O$1&gt;='Gastos com Pessoal'!$E$113:$E$122)*(O$1&lt;='Gastos com Pessoal'!$F$113:$F$122)*(IF('Gastos com Pessoal'!$G$113:$G$122&lt;=O$1,1,0))*INDIRECT(CONCATENATE("'Gastos com Pessoal'!",$BA49)))+SUM((O$1&gt;='Gastos com Pessoal'!$E$7:$E$106)*(O$1&lt;='Gastos com Pessoal'!$F$7:$F$106)*(IF('Gastos com Pessoal'!$L$7:$L$106&lt;=O$1,1,0))*INDIRECT(CONCATENATE("'Gastos com Pessoal'!",$BB49)))+SUM((O$1&gt;='Gastos com Pessoal'!$E$113:$E$122)*(O$1&lt;='Gastos com Pessoal'!$F$113:$F$122)*(IF('Gastos com Pessoal'!$L$113:$L$122&lt;=O$1,1,0))*INDIRECT(CONCATENATE("'Gastos com Pessoal'!",$BC49)))+SUM((O$1&gt;='Gastos com Pessoal'!$E$7:$E$106)*(O$1&lt;='Gastos com Pessoal'!$F$7:$F$106)*(IF('Gastos com Pessoal'!$Q$7:$Q$106&lt;=O$1,1,0))*INDIRECT(CONCATENATE("'Gastos com Pessoal'!",$BD49)))+SUM((O$1&gt;='Gastos com Pessoal'!$E$113:$E$122)*(O$1&lt;='Gastos com Pessoal'!$F$113:$F$122)*(IF('Gastos com Pessoal'!$Q$113:$Q$122&lt;=O$1,1,0))*INDIRECT(CONCATENATE("'Gastos com Pessoal'!",$BE49)))</f>
        <v>0</v>
      </c>
      <c r="P49" s="152">
        <f t="array" aca="1" ref="P49" ca="1">SUM((P$1&gt;='Gastos com Pessoal'!$E$7:$E$106)*(P$1&lt;='Gastos com Pessoal'!$F$7:$F$106)*INDIRECT(CONCATENATE("'Encargos e Benefícios'!",$AX49)))+SUM((P$1&gt;='Gastos com Pessoal'!$E$113:$E$122)*(P$1&lt;='Gastos com Pessoal'!$F$113:$F$122)*INDIRECT(CONCATENATE("'Encargos e Benefícios'!",$AY49)))+SUM((P$1&gt;='Gastos com Pessoal'!$E$7:$E$106)*(P$1&lt;='Gastos com Pessoal'!$F$7:$F$106)*(IF('Gastos com Pessoal'!$G$7:$G$106&lt;=P$1,1,0))*INDIRECT(CONCATENATE("'Gastos com Pessoal'!",$AZ49)))+SUM((P$1&gt;='Gastos com Pessoal'!$E$113:$E$122)*(P$1&lt;='Gastos com Pessoal'!$F$113:$F$122)*(IF('Gastos com Pessoal'!$G$113:$G$122&lt;=P$1,1,0))*INDIRECT(CONCATENATE("'Gastos com Pessoal'!",$BA49)))+SUM((P$1&gt;='Gastos com Pessoal'!$E$7:$E$106)*(P$1&lt;='Gastos com Pessoal'!$F$7:$F$106)*(IF('Gastos com Pessoal'!$L$7:$L$106&lt;=P$1,1,0))*INDIRECT(CONCATENATE("'Gastos com Pessoal'!",$BB49)))+SUM((P$1&gt;='Gastos com Pessoal'!$E$113:$E$122)*(P$1&lt;='Gastos com Pessoal'!$F$113:$F$122)*(IF('Gastos com Pessoal'!$L$113:$L$122&lt;=P$1,1,0))*INDIRECT(CONCATENATE("'Gastos com Pessoal'!",$BC49)))+SUM((P$1&gt;='Gastos com Pessoal'!$E$7:$E$106)*(P$1&lt;='Gastos com Pessoal'!$F$7:$F$106)*(IF('Gastos com Pessoal'!$Q$7:$Q$106&lt;=P$1,1,0))*INDIRECT(CONCATENATE("'Gastos com Pessoal'!",$BD49)))+SUM((P$1&gt;='Gastos com Pessoal'!$E$113:$E$122)*(P$1&lt;='Gastos com Pessoal'!$F$113:$F$122)*(IF('Gastos com Pessoal'!$Q$113:$Q$122&lt;=P$1,1,0))*INDIRECT(CONCATENATE("'Gastos com Pessoal'!",$BE49)))</f>
        <v>0</v>
      </c>
      <c r="Q49" s="152">
        <f t="array" aca="1" ref="Q49" ca="1">SUM((Q$1&gt;='Gastos com Pessoal'!$E$7:$E$106)*(Q$1&lt;='Gastos com Pessoal'!$F$7:$F$106)*INDIRECT(CONCATENATE("'Encargos e Benefícios'!",$AX49)))+SUM((Q$1&gt;='Gastos com Pessoal'!$E$113:$E$122)*(Q$1&lt;='Gastos com Pessoal'!$F$113:$F$122)*INDIRECT(CONCATENATE("'Encargos e Benefícios'!",$AY49)))+SUM((Q$1&gt;='Gastos com Pessoal'!$E$7:$E$106)*(Q$1&lt;='Gastos com Pessoal'!$F$7:$F$106)*(IF('Gastos com Pessoal'!$G$7:$G$106&lt;=Q$1,1,0))*INDIRECT(CONCATENATE("'Gastos com Pessoal'!",$AZ49)))+SUM((Q$1&gt;='Gastos com Pessoal'!$E$113:$E$122)*(Q$1&lt;='Gastos com Pessoal'!$F$113:$F$122)*(IF('Gastos com Pessoal'!$G$113:$G$122&lt;=Q$1,1,0))*INDIRECT(CONCATENATE("'Gastos com Pessoal'!",$BA49)))+SUM((Q$1&gt;='Gastos com Pessoal'!$E$7:$E$106)*(Q$1&lt;='Gastos com Pessoal'!$F$7:$F$106)*(IF('Gastos com Pessoal'!$L$7:$L$106&lt;=Q$1,1,0))*INDIRECT(CONCATENATE("'Gastos com Pessoal'!",$BB49)))+SUM((Q$1&gt;='Gastos com Pessoal'!$E$113:$E$122)*(Q$1&lt;='Gastos com Pessoal'!$F$113:$F$122)*(IF('Gastos com Pessoal'!$L$113:$L$122&lt;=Q$1,1,0))*INDIRECT(CONCATENATE("'Gastos com Pessoal'!",$BC49)))+SUM((Q$1&gt;='Gastos com Pessoal'!$E$7:$E$106)*(Q$1&lt;='Gastos com Pessoal'!$F$7:$F$106)*(IF('Gastos com Pessoal'!$Q$7:$Q$106&lt;=Q$1,1,0))*INDIRECT(CONCATENATE("'Gastos com Pessoal'!",$BD49)))+SUM((Q$1&gt;='Gastos com Pessoal'!$E$113:$E$122)*(Q$1&lt;='Gastos com Pessoal'!$F$113:$F$122)*(IF('Gastos com Pessoal'!$Q$113:$Q$122&lt;=Q$1,1,0))*INDIRECT(CONCATENATE("'Gastos com Pessoal'!",$BE49)))</f>
        <v>0</v>
      </c>
      <c r="R49" s="152">
        <f t="array" aca="1" ref="R49" ca="1">SUM((R$1&gt;='Gastos com Pessoal'!$E$7:$E$106)*(R$1&lt;='Gastos com Pessoal'!$F$7:$F$106)*INDIRECT(CONCATENATE("'Encargos e Benefícios'!",$AX49)))+SUM((R$1&gt;='Gastos com Pessoal'!$E$113:$E$122)*(R$1&lt;='Gastos com Pessoal'!$F$113:$F$122)*INDIRECT(CONCATENATE("'Encargos e Benefícios'!",$AY49)))+SUM((R$1&gt;='Gastos com Pessoal'!$E$7:$E$106)*(R$1&lt;='Gastos com Pessoal'!$F$7:$F$106)*(IF('Gastos com Pessoal'!$G$7:$G$106&lt;=R$1,1,0))*INDIRECT(CONCATENATE("'Gastos com Pessoal'!",$AZ49)))+SUM((R$1&gt;='Gastos com Pessoal'!$E$113:$E$122)*(R$1&lt;='Gastos com Pessoal'!$F$113:$F$122)*(IF('Gastos com Pessoal'!$G$113:$G$122&lt;=R$1,1,0))*INDIRECT(CONCATENATE("'Gastos com Pessoal'!",$BA49)))+SUM((R$1&gt;='Gastos com Pessoal'!$E$7:$E$106)*(R$1&lt;='Gastos com Pessoal'!$F$7:$F$106)*(IF('Gastos com Pessoal'!$L$7:$L$106&lt;=R$1,1,0))*INDIRECT(CONCATENATE("'Gastos com Pessoal'!",$BB49)))+SUM((R$1&gt;='Gastos com Pessoal'!$E$113:$E$122)*(R$1&lt;='Gastos com Pessoal'!$F$113:$F$122)*(IF('Gastos com Pessoal'!$L$113:$L$122&lt;=R$1,1,0))*INDIRECT(CONCATENATE("'Gastos com Pessoal'!",$BC49)))+SUM((R$1&gt;='Gastos com Pessoal'!$E$7:$E$106)*(R$1&lt;='Gastos com Pessoal'!$F$7:$F$106)*(IF('Gastos com Pessoal'!$Q$7:$Q$106&lt;=R$1,1,0))*INDIRECT(CONCATENATE("'Gastos com Pessoal'!",$BD49)))+SUM((R$1&gt;='Gastos com Pessoal'!$E$113:$E$122)*(R$1&lt;='Gastos com Pessoal'!$F$113:$F$122)*(IF('Gastos com Pessoal'!$Q$113:$Q$122&lt;=R$1,1,0))*INDIRECT(CONCATENATE("'Gastos com Pessoal'!",$BE49)))</f>
        <v>0</v>
      </c>
      <c r="S49" s="152">
        <f t="array" aca="1" ref="S49" ca="1">SUM((S$1&gt;='Gastos com Pessoal'!$E$7:$E$106)*(S$1&lt;='Gastos com Pessoal'!$F$7:$F$106)*INDIRECT(CONCATENATE("'Encargos e Benefícios'!",$AX49)))+SUM((S$1&gt;='Gastos com Pessoal'!$E$113:$E$122)*(S$1&lt;='Gastos com Pessoal'!$F$113:$F$122)*INDIRECT(CONCATENATE("'Encargos e Benefícios'!",$AY49)))+SUM((S$1&gt;='Gastos com Pessoal'!$E$7:$E$106)*(S$1&lt;='Gastos com Pessoal'!$F$7:$F$106)*(IF('Gastos com Pessoal'!$G$7:$G$106&lt;=S$1,1,0))*INDIRECT(CONCATENATE("'Gastos com Pessoal'!",$AZ49)))+SUM((S$1&gt;='Gastos com Pessoal'!$E$113:$E$122)*(S$1&lt;='Gastos com Pessoal'!$F$113:$F$122)*(IF('Gastos com Pessoal'!$G$113:$G$122&lt;=S$1,1,0))*INDIRECT(CONCATENATE("'Gastos com Pessoal'!",$BA49)))+SUM((S$1&gt;='Gastos com Pessoal'!$E$7:$E$106)*(S$1&lt;='Gastos com Pessoal'!$F$7:$F$106)*(IF('Gastos com Pessoal'!$L$7:$L$106&lt;=S$1,1,0))*INDIRECT(CONCATENATE("'Gastos com Pessoal'!",$BB49)))+SUM((S$1&gt;='Gastos com Pessoal'!$E$113:$E$122)*(S$1&lt;='Gastos com Pessoal'!$F$113:$F$122)*(IF('Gastos com Pessoal'!$L$113:$L$122&lt;=S$1,1,0))*INDIRECT(CONCATENATE("'Gastos com Pessoal'!",$BC49)))+SUM((S$1&gt;='Gastos com Pessoal'!$E$7:$E$106)*(S$1&lt;='Gastos com Pessoal'!$F$7:$F$106)*(IF('Gastos com Pessoal'!$Q$7:$Q$106&lt;=S$1,1,0))*INDIRECT(CONCATENATE("'Gastos com Pessoal'!",$BD49)))+SUM((S$1&gt;='Gastos com Pessoal'!$E$113:$E$122)*(S$1&lt;='Gastos com Pessoal'!$F$113:$F$122)*(IF('Gastos com Pessoal'!$Q$113:$Q$122&lt;=S$1,1,0))*INDIRECT(CONCATENATE("'Gastos com Pessoal'!",$BE49)))</f>
        <v>0</v>
      </c>
      <c r="T49" s="152">
        <f t="array" aca="1" ref="T49" ca="1">SUM((T$1&gt;='Gastos com Pessoal'!$E$7:$E$106)*(T$1&lt;='Gastos com Pessoal'!$F$7:$F$106)*INDIRECT(CONCATENATE("'Encargos e Benefícios'!",$AX49)))+SUM((T$1&gt;='Gastos com Pessoal'!$E$113:$E$122)*(T$1&lt;='Gastos com Pessoal'!$F$113:$F$122)*INDIRECT(CONCATENATE("'Encargos e Benefícios'!",$AY49)))+SUM((T$1&gt;='Gastos com Pessoal'!$E$7:$E$106)*(T$1&lt;='Gastos com Pessoal'!$F$7:$F$106)*(IF('Gastos com Pessoal'!$G$7:$G$106&lt;=T$1,1,0))*INDIRECT(CONCATENATE("'Gastos com Pessoal'!",$AZ49)))+SUM((T$1&gt;='Gastos com Pessoal'!$E$113:$E$122)*(T$1&lt;='Gastos com Pessoal'!$F$113:$F$122)*(IF('Gastos com Pessoal'!$G$113:$G$122&lt;=T$1,1,0))*INDIRECT(CONCATENATE("'Gastos com Pessoal'!",$BA49)))+SUM((T$1&gt;='Gastos com Pessoal'!$E$7:$E$106)*(T$1&lt;='Gastos com Pessoal'!$F$7:$F$106)*(IF('Gastos com Pessoal'!$L$7:$L$106&lt;=T$1,1,0))*INDIRECT(CONCATENATE("'Gastos com Pessoal'!",$BB49)))+SUM((T$1&gt;='Gastos com Pessoal'!$E$113:$E$122)*(T$1&lt;='Gastos com Pessoal'!$F$113:$F$122)*(IF('Gastos com Pessoal'!$L$113:$L$122&lt;=T$1,1,0))*INDIRECT(CONCATENATE("'Gastos com Pessoal'!",$BC49)))+SUM((T$1&gt;='Gastos com Pessoal'!$E$7:$E$106)*(T$1&lt;='Gastos com Pessoal'!$F$7:$F$106)*(IF('Gastos com Pessoal'!$Q$7:$Q$106&lt;=T$1,1,0))*INDIRECT(CONCATENATE("'Gastos com Pessoal'!",$BD49)))+SUM((T$1&gt;='Gastos com Pessoal'!$E$113:$E$122)*(T$1&lt;='Gastos com Pessoal'!$F$113:$F$122)*(IF('Gastos com Pessoal'!$Q$113:$Q$122&lt;=T$1,1,0))*INDIRECT(CONCATENATE("'Gastos com Pessoal'!",$BE49)))</f>
        <v>0</v>
      </c>
      <c r="U49" s="152">
        <f t="array" aca="1" ref="U49" ca="1">SUM((U$1&gt;='Gastos com Pessoal'!$E$7:$E$106)*(U$1&lt;='Gastos com Pessoal'!$F$7:$F$106)*INDIRECT(CONCATENATE("'Encargos e Benefícios'!",$AX49)))+SUM((U$1&gt;='Gastos com Pessoal'!$E$113:$E$122)*(U$1&lt;='Gastos com Pessoal'!$F$113:$F$122)*INDIRECT(CONCATENATE("'Encargos e Benefícios'!",$AY49)))+SUM((U$1&gt;='Gastos com Pessoal'!$E$7:$E$106)*(U$1&lt;='Gastos com Pessoal'!$F$7:$F$106)*(IF('Gastos com Pessoal'!$G$7:$G$106&lt;=U$1,1,0))*INDIRECT(CONCATENATE("'Gastos com Pessoal'!",$AZ49)))+SUM((U$1&gt;='Gastos com Pessoal'!$E$113:$E$122)*(U$1&lt;='Gastos com Pessoal'!$F$113:$F$122)*(IF('Gastos com Pessoal'!$G$113:$G$122&lt;=U$1,1,0))*INDIRECT(CONCATENATE("'Gastos com Pessoal'!",$BA49)))+SUM((U$1&gt;='Gastos com Pessoal'!$E$7:$E$106)*(U$1&lt;='Gastos com Pessoal'!$F$7:$F$106)*(IF('Gastos com Pessoal'!$L$7:$L$106&lt;=U$1,1,0))*INDIRECT(CONCATENATE("'Gastos com Pessoal'!",$BB49)))+SUM((U$1&gt;='Gastos com Pessoal'!$E$113:$E$122)*(U$1&lt;='Gastos com Pessoal'!$F$113:$F$122)*(IF('Gastos com Pessoal'!$L$113:$L$122&lt;=U$1,1,0))*INDIRECT(CONCATENATE("'Gastos com Pessoal'!",$BC49)))+SUM((U$1&gt;='Gastos com Pessoal'!$E$7:$E$106)*(U$1&lt;='Gastos com Pessoal'!$F$7:$F$106)*(IF('Gastos com Pessoal'!$Q$7:$Q$106&lt;=U$1,1,0))*INDIRECT(CONCATENATE("'Gastos com Pessoal'!",$BD49)))+SUM((U$1&gt;='Gastos com Pessoal'!$E$113:$E$122)*(U$1&lt;='Gastos com Pessoal'!$F$113:$F$122)*(IF('Gastos com Pessoal'!$Q$113:$Q$122&lt;=U$1,1,0))*INDIRECT(CONCATENATE("'Gastos com Pessoal'!",$BE49)))</f>
        <v>0</v>
      </c>
      <c r="V49" s="152">
        <f t="array" aca="1" ref="V49" ca="1">SUM((V$1&gt;='Gastos com Pessoal'!$E$7:$E$106)*(V$1&lt;='Gastos com Pessoal'!$F$7:$F$106)*INDIRECT(CONCATENATE("'Encargos e Benefícios'!",$AX49)))+SUM((V$1&gt;='Gastos com Pessoal'!$E$113:$E$122)*(V$1&lt;='Gastos com Pessoal'!$F$113:$F$122)*INDIRECT(CONCATENATE("'Encargos e Benefícios'!",$AY49)))+SUM((V$1&gt;='Gastos com Pessoal'!$E$7:$E$106)*(V$1&lt;='Gastos com Pessoal'!$F$7:$F$106)*(IF('Gastos com Pessoal'!$G$7:$G$106&lt;=V$1,1,0))*INDIRECT(CONCATENATE("'Gastos com Pessoal'!",$AZ49)))+SUM((V$1&gt;='Gastos com Pessoal'!$E$113:$E$122)*(V$1&lt;='Gastos com Pessoal'!$F$113:$F$122)*(IF('Gastos com Pessoal'!$G$113:$G$122&lt;=V$1,1,0))*INDIRECT(CONCATENATE("'Gastos com Pessoal'!",$BA49)))+SUM((V$1&gt;='Gastos com Pessoal'!$E$7:$E$106)*(V$1&lt;='Gastos com Pessoal'!$F$7:$F$106)*(IF('Gastos com Pessoal'!$L$7:$L$106&lt;=V$1,1,0))*INDIRECT(CONCATENATE("'Gastos com Pessoal'!",$BB49)))+SUM((V$1&gt;='Gastos com Pessoal'!$E$113:$E$122)*(V$1&lt;='Gastos com Pessoal'!$F$113:$F$122)*(IF('Gastos com Pessoal'!$L$113:$L$122&lt;=V$1,1,0))*INDIRECT(CONCATENATE("'Gastos com Pessoal'!",$BC49)))+SUM((V$1&gt;='Gastos com Pessoal'!$E$7:$E$106)*(V$1&lt;='Gastos com Pessoal'!$F$7:$F$106)*(IF('Gastos com Pessoal'!$Q$7:$Q$106&lt;=V$1,1,0))*INDIRECT(CONCATENATE("'Gastos com Pessoal'!",$BD49)))+SUM((V$1&gt;='Gastos com Pessoal'!$E$113:$E$122)*(V$1&lt;='Gastos com Pessoal'!$F$113:$F$122)*(IF('Gastos com Pessoal'!$Q$113:$Q$122&lt;=V$1,1,0))*INDIRECT(CONCATENATE("'Gastos com Pessoal'!",$BE49)))</f>
        <v>0</v>
      </c>
      <c r="W49" s="152">
        <f t="array" aca="1" ref="W49" ca="1">SUM((W$1&gt;='Gastos com Pessoal'!$E$7:$E$106)*(W$1&lt;='Gastos com Pessoal'!$F$7:$F$106)*INDIRECT(CONCATENATE("'Encargos e Benefícios'!",$AX49)))+SUM((W$1&gt;='Gastos com Pessoal'!$E$113:$E$122)*(W$1&lt;='Gastos com Pessoal'!$F$113:$F$122)*INDIRECT(CONCATENATE("'Encargos e Benefícios'!",$AY49)))+SUM((W$1&gt;='Gastos com Pessoal'!$E$7:$E$106)*(W$1&lt;='Gastos com Pessoal'!$F$7:$F$106)*(IF('Gastos com Pessoal'!$G$7:$G$106&lt;=W$1,1,0))*INDIRECT(CONCATENATE("'Gastos com Pessoal'!",$AZ49)))+SUM((W$1&gt;='Gastos com Pessoal'!$E$113:$E$122)*(W$1&lt;='Gastos com Pessoal'!$F$113:$F$122)*(IF('Gastos com Pessoal'!$G$113:$G$122&lt;=W$1,1,0))*INDIRECT(CONCATENATE("'Gastos com Pessoal'!",$BA49)))+SUM((W$1&gt;='Gastos com Pessoal'!$E$7:$E$106)*(W$1&lt;='Gastos com Pessoal'!$F$7:$F$106)*(IF('Gastos com Pessoal'!$L$7:$L$106&lt;=W$1,1,0))*INDIRECT(CONCATENATE("'Gastos com Pessoal'!",$BB49)))+SUM((W$1&gt;='Gastos com Pessoal'!$E$113:$E$122)*(W$1&lt;='Gastos com Pessoal'!$F$113:$F$122)*(IF('Gastos com Pessoal'!$L$113:$L$122&lt;=W$1,1,0))*INDIRECT(CONCATENATE("'Gastos com Pessoal'!",$BC49)))+SUM((W$1&gt;='Gastos com Pessoal'!$E$7:$E$106)*(W$1&lt;='Gastos com Pessoal'!$F$7:$F$106)*(IF('Gastos com Pessoal'!$Q$7:$Q$106&lt;=W$1,1,0))*INDIRECT(CONCATENATE("'Gastos com Pessoal'!",$BD49)))+SUM((W$1&gt;='Gastos com Pessoal'!$E$113:$E$122)*(W$1&lt;='Gastos com Pessoal'!$F$113:$F$122)*(IF('Gastos com Pessoal'!$Q$113:$Q$122&lt;=W$1,1,0))*INDIRECT(CONCATENATE("'Gastos com Pessoal'!",$BE49)))</f>
        <v>0</v>
      </c>
      <c r="X49" s="152">
        <f t="array" aca="1" ref="X49" ca="1">SUM((X$1&gt;='Gastos com Pessoal'!$E$7:$E$106)*(X$1&lt;='Gastos com Pessoal'!$F$7:$F$106)*INDIRECT(CONCATENATE("'Encargos e Benefícios'!",$AX49)))+SUM((X$1&gt;='Gastos com Pessoal'!$E$113:$E$122)*(X$1&lt;='Gastos com Pessoal'!$F$113:$F$122)*INDIRECT(CONCATENATE("'Encargos e Benefícios'!",$AY49)))+SUM((X$1&gt;='Gastos com Pessoal'!$E$7:$E$106)*(X$1&lt;='Gastos com Pessoal'!$F$7:$F$106)*(IF('Gastos com Pessoal'!$G$7:$G$106&lt;=X$1,1,0))*INDIRECT(CONCATENATE("'Gastos com Pessoal'!",$AZ49)))+SUM((X$1&gt;='Gastos com Pessoal'!$E$113:$E$122)*(X$1&lt;='Gastos com Pessoal'!$F$113:$F$122)*(IF('Gastos com Pessoal'!$G$113:$G$122&lt;=X$1,1,0))*INDIRECT(CONCATENATE("'Gastos com Pessoal'!",$BA49)))+SUM((X$1&gt;='Gastos com Pessoal'!$E$7:$E$106)*(X$1&lt;='Gastos com Pessoal'!$F$7:$F$106)*(IF('Gastos com Pessoal'!$L$7:$L$106&lt;=X$1,1,0))*INDIRECT(CONCATENATE("'Gastos com Pessoal'!",$BB49)))+SUM((X$1&gt;='Gastos com Pessoal'!$E$113:$E$122)*(X$1&lt;='Gastos com Pessoal'!$F$113:$F$122)*(IF('Gastos com Pessoal'!$L$113:$L$122&lt;=X$1,1,0))*INDIRECT(CONCATENATE("'Gastos com Pessoal'!",$BC49)))+SUM((X$1&gt;='Gastos com Pessoal'!$E$7:$E$106)*(X$1&lt;='Gastos com Pessoal'!$F$7:$F$106)*(IF('Gastos com Pessoal'!$Q$7:$Q$106&lt;=X$1,1,0))*INDIRECT(CONCATENATE("'Gastos com Pessoal'!",$BD49)))+SUM((X$1&gt;='Gastos com Pessoal'!$E$113:$E$122)*(X$1&lt;='Gastos com Pessoal'!$F$113:$F$122)*(IF('Gastos com Pessoal'!$Q$113:$Q$122&lt;=X$1,1,0))*INDIRECT(CONCATENATE("'Gastos com Pessoal'!",$BE49)))</f>
        <v>0</v>
      </c>
      <c r="Y49" s="152">
        <f t="array" aca="1" ref="Y49" ca="1">SUM((Y$1&gt;='Gastos com Pessoal'!$E$7:$E$106)*(Y$1&lt;='Gastos com Pessoal'!$F$7:$F$106)*INDIRECT(CONCATENATE("'Encargos e Benefícios'!",$AX49)))+SUM((Y$1&gt;='Gastos com Pessoal'!$E$113:$E$122)*(Y$1&lt;='Gastos com Pessoal'!$F$113:$F$122)*INDIRECT(CONCATENATE("'Encargos e Benefícios'!",$AY49)))+SUM((Y$1&gt;='Gastos com Pessoal'!$E$7:$E$106)*(Y$1&lt;='Gastos com Pessoal'!$F$7:$F$106)*(IF('Gastos com Pessoal'!$G$7:$G$106&lt;=Y$1,1,0))*INDIRECT(CONCATENATE("'Gastos com Pessoal'!",$AZ49)))+SUM((Y$1&gt;='Gastos com Pessoal'!$E$113:$E$122)*(Y$1&lt;='Gastos com Pessoal'!$F$113:$F$122)*(IF('Gastos com Pessoal'!$G$113:$G$122&lt;=Y$1,1,0))*INDIRECT(CONCATENATE("'Gastos com Pessoal'!",$BA49)))+SUM((Y$1&gt;='Gastos com Pessoal'!$E$7:$E$106)*(Y$1&lt;='Gastos com Pessoal'!$F$7:$F$106)*(IF('Gastos com Pessoal'!$L$7:$L$106&lt;=Y$1,1,0))*INDIRECT(CONCATENATE("'Gastos com Pessoal'!",$BB49)))+SUM((Y$1&gt;='Gastos com Pessoal'!$E$113:$E$122)*(Y$1&lt;='Gastos com Pessoal'!$F$113:$F$122)*(IF('Gastos com Pessoal'!$L$113:$L$122&lt;=Y$1,1,0))*INDIRECT(CONCATENATE("'Gastos com Pessoal'!",$BC49)))+SUM((Y$1&gt;='Gastos com Pessoal'!$E$7:$E$106)*(Y$1&lt;='Gastos com Pessoal'!$F$7:$F$106)*(IF('Gastos com Pessoal'!$Q$7:$Q$106&lt;=Y$1,1,0))*INDIRECT(CONCATENATE("'Gastos com Pessoal'!",$BD49)))+SUM((Y$1&gt;='Gastos com Pessoal'!$E$113:$E$122)*(Y$1&lt;='Gastos com Pessoal'!$F$113:$F$122)*(IF('Gastos com Pessoal'!$Q$113:$Q$122&lt;=Y$1,1,0))*INDIRECT(CONCATENATE("'Gastos com Pessoal'!",$BE49)))</f>
        <v>0</v>
      </c>
      <c r="Z49" s="152">
        <f t="array" aca="1" ref="Z49" ca="1">SUM((Z$1&gt;='Gastos com Pessoal'!$E$7:$E$106)*(Z$1&lt;='Gastos com Pessoal'!$F$7:$F$106)*INDIRECT(CONCATENATE("'Encargos e Benefícios'!",$AX49)))+SUM((Z$1&gt;='Gastos com Pessoal'!$E$113:$E$122)*(Z$1&lt;='Gastos com Pessoal'!$F$113:$F$122)*INDIRECT(CONCATENATE("'Encargos e Benefícios'!",$AY49)))+SUM((Z$1&gt;='Gastos com Pessoal'!$E$7:$E$106)*(Z$1&lt;='Gastos com Pessoal'!$F$7:$F$106)*(IF('Gastos com Pessoal'!$G$7:$G$106&lt;=Z$1,1,0))*INDIRECT(CONCATENATE("'Gastos com Pessoal'!",$AZ49)))+SUM((Z$1&gt;='Gastos com Pessoal'!$E$113:$E$122)*(Z$1&lt;='Gastos com Pessoal'!$F$113:$F$122)*(IF('Gastos com Pessoal'!$G$113:$G$122&lt;=Z$1,1,0))*INDIRECT(CONCATENATE("'Gastos com Pessoal'!",$BA49)))+SUM((Z$1&gt;='Gastos com Pessoal'!$E$7:$E$106)*(Z$1&lt;='Gastos com Pessoal'!$F$7:$F$106)*(IF('Gastos com Pessoal'!$L$7:$L$106&lt;=Z$1,1,0))*INDIRECT(CONCATENATE("'Gastos com Pessoal'!",$BB49)))+SUM((Z$1&gt;='Gastos com Pessoal'!$E$113:$E$122)*(Z$1&lt;='Gastos com Pessoal'!$F$113:$F$122)*(IF('Gastos com Pessoal'!$L$113:$L$122&lt;=Z$1,1,0))*INDIRECT(CONCATENATE("'Gastos com Pessoal'!",$BC49)))+SUM((Z$1&gt;='Gastos com Pessoal'!$E$7:$E$106)*(Z$1&lt;='Gastos com Pessoal'!$F$7:$F$106)*(IF('Gastos com Pessoal'!$Q$7:$Q$106&lt;=Z$1,1,0))*INDIRECT(CONCATENATE("'Gastos com Pessoal'!",$BD49)))+SUM((Z$1&gt;='Gastos com Pessoal'!$E$113:$E$122)*(Z$1&lt;='Gastos com Pessoal'!$F$113:$F$122)*(IF('Gastos com Pessoal'!$Q$113:$Q$122&lt;=Z$1,1,0))*INDIRECT(CONCATENATE("'Gastos com Pessoal'!",$BE49)))</f>
        <v>0</v>
      </c>
      <c r="AA49" s="152">
        <f t="array" aca="1" ref="AA49" ca="1">SUM((AA$1&gt;='Gastos com Pessoal'!$E$7:$E$106)*(AA$1&lt;='Gastos com Pessoal'!$F$7:$F$106)*INDIRECT(CONCATENATE("'Encargos e Benefícios'!",$AX49)))+SUM((AA$1&gt;='Gastos com Pessoal'!$E$113:$E$122)*(AA$1&lt;='Gastos com Pessoal'!$F$113:$F$122)*INDIRECT(CONCATENATE("'Encargos e Benefícios'!",$AY49)))+SUM((AA$1&gt;='Gastos com Pessoal'!$E$7:$E$106)*(AA$1&lt;='Gastos com Pessoal'!$F$7:$F$106)*(IF('Gastos com Pessoal'!$G$7:$G$106&lt;=AA$1,1,0))*INDIRECT(CONCATENATE("'Gastos com Pessoal'!",$AZ49)))+SUM((AA$1&gt;='Gastos com Pessoal'!$E$113:$E$122)*(AA$1&lt;='Gastos com Pessoal'!$F$113:$F$122)*(IF('Gastos com Pessoal'!$G$113:$G$122&lt;=AA$1,1,0))*INDIRECT(CONCATENATE("'Gastos com Pessoal'!",$BA49)))+SUM((AA$1&gt;='Gastos com Pessoal'!$E$7:$E$106)*(AA$1&lt;='Gastos com Pessoal'!$F$7:$F$106)*(IF('Gastos com Pessoal'!$L$7:$L$106&lt;=AA$1,1,0))*INDIRECT(CONCATENATE("'Gastos com Pessoal'!",$BB49)))+SUM((AA$1&gt;='Gastos com Pessoal'!$E$113:$E$122)*(AA$1&lt;='Gastos com Pessoal'!$F$113:$F$122)*(IF('Gastos com Pessoal'!$L$113:$L$122&lt;=AA$1,1,0))*INDIRECT(CONCATENATE("'Gastos com Pessoal'!",$BC49)))+SUM((AA$1&gt;='Gastos com Pessoal'!$E$7:$E$106)*(AA$1&lt;='Gastos com Pessoal'!$F$7:$F$106)*(IF('Gastos com Pessoal'!$Q$7:$Q$106&lt;=AA$1,1,0))*INDIRECT(CONCATENATE("'Gastos com Pessoal'!",$BD49)))+SUM((AA$1&gt;='Gastos com Pessoal'!$E$113:$E$122)*(AA$1&lt;='Gastos com Pessoal'!$F$113:$F$122)*(IF('Gastos com Pessoal'!$Q$113:$Q$122&lt;=AA$1,1,0))*INDIRECT(CONCATENATE("'Gastos com Pessoal'!",$BE49)))</f>
        <v>0</v>
      </c>
      <c r="AB49" s="152">
        <f t="array" aca="1" ref="AB49" ca="1">SUM((AB$1&gt;='Gastos com Pessoal'!$E$7:$E$106)*(AB$1&lt;='Gastos com Pessoal'!$F$7:$F$106)*INDIRECT(CONCATENATE("'Encargos e Benefícios'!",$AX49)))+SUM((AB$1&gt;='Gastos com Pessoal'!$E$113:$E$122)*(AB$1&lt;='Gastos com Pessoal'!$F$113:$F$122)*INDIRECT(CONCATENATE("'Encargos e Benefícios'!",$AY49)))+SUM((AB$1&gt;='Gastos com Pessoal'!$E$7:$E$106)*(AB$1&lt;='Gastos com Pessoal'!$F$7:$F$106)*(IF('Gastos com Pessoal'!$G$7:$G$106&lt;=AB$1,1,0))*INDIRECT(CONCATENATE("'Gastos com Pessoal'!",$AZ49)))+SUM((AB$1&gt;='Gastos com Pessoal'!$E$113:$E$122)*(AB$1&lt;='Gastos com Pessoal'!$F$113:$F$122)*(IF('Gastos com Pessoal'!$G$113:$G$122&lt;=AB$1,1,0))*INDIRECT(CONCATENATE("'Gastos com Pessoal'!",$BA49)))+SUM((AB$1&gt;='Gastos com Pessoal'!$E$7:$E$106)*(AB$1&lt;='Gastos com Pessoal'!$F$7:$F$106)*(IF('Gastos com Pessoal'!$L$7:$L$106&lt;=AB$1,1,0))*INDIRECT(CONCATENATE("'Gastos com Pessoal'!",$BB49)))+SUM((AB$1&gt;='Gastos com Pessoal'!$E$113:$E$122)*(AB$1&lt;='Gastos com Pessoal'!$F$113:$F$122)*(IF('Gastos com Pessoal'!$L$113:$L$122&lt;=AB$1,1,0))*INDIRECT(CONCATENATE("'Gastos com Pessoal'!",$BC49)))+SUM((AB$1&gt;='Gastos com Pessoal'!$E$7:$E$106)*(AB$1&lt;='Gastos com Pessoal'!$F$7:$F$106)*(IF('Gastos com Pessoal'!$Q$7:$Q$106&lt;=AB$1,1,0))*INDIRECT(CONCATENATE("'Gastos com Pessoal'!",$BD49)))+SUM((AB$1&gt;='Gastos com Pessoal'!$E$113:$E$122)*(AB$1&lt;='Gastos com Pessoal'!$F$113:$F$122)*(IF('Gastos com Pessoal'!$Q$113:$Q$122&lt;=AB$1,1,0))*INDIRECT(CONCATENATE("'Gastos com Pessoal'!",$BE49)))</f>
        <v>0</v>
      </c>
      <c r="AC49" s="152">
        <f t="array" aca="1" ref="AC49" ca="1">SUM((AC$1&gt;='Gastos com Pessoal'!$E$7:$E$106)*(AC$1&lt;='Gastos com Pessoal'!$F$7:$F$106)*INDIRECT(CONCATENATE("'Encargos e Benefícios'!",$AX49)))+SUM((AC$1&gt;='Gastos com Pessoal'!$E$113:$E$122)*(AC$1&lt;='Gastos com Pessoal'!$F$113:$F$122)*INDIRECT(CONCATENATE("'Encargos e Benefícios'!",$AY49)))+SUM((AC$1&gt;='Gastos com Pessoal'!$E$7:$E$106)*(AC$1&lt;='Gastos com Pessoal'!$F$7:$F$106)*(IF('Gastos com Pessoal'!$G$7:$G$106&lt;=AC$1,1,0))*INDIRECT(CONCATENATE("'Gastos com Pessoal'!",$AZ49)))+SUM((AC$1&gt;='Gastos com Pessoal'!$E$113:$E$122)*(AC$1&lt;='Gastos com Pessoal'!$F$113:$F$122)*(IF('Gastos com Pessoal'!$G$113:$G$122&lt;=AC$1,1,0))*INDIRECT(CONCATENATE("'Gastos com Pessoal'!",$BA49)))+SUM((AC$1&gt;='Gastos com Pessoal'!$E$7:$E$106)*(AC$1&lt;='Gastos com Pessoal'!$F$7:$F$106)*(IF('Gastos com Pessoal'!$L$7:$L$106&lt;=AC$1,1,0))*INDIRECT(CONCATENATE("'Gastos com Pessoal'!",$BB49)))+SUM((AC$1&gt;='Gastos com Pessoal'!$E$113:$E$122)*(AC$1&lt;='Gastos com Pessoal'!$F$113:$F$122)*(IF('Gastos com Pessoal'!$L$113:$L$122&lt;=AC$1,1,0))*INDIRECT(CONCATENATE("'Gastos com Pessoal'!",$BC49)))+SUM((AC$1&gt;='Gastos com Pessoal'!$E$7:$E$106)*(AC$1&lt;='Gastos com Pessoal'!$F$7:$F$106)*(IF('Gastos com Pessoal'!$Q$7:$Q$106&lt;=AC$1,1,0))*INDIRECT(CONCATENATE("'Gastos com Pessoal'!",$BD49)))+SUM((AC$1&gt;='Gastos com Pessoal'!$E$113:$E$122)*(AC$1&lt;='Gastos com Pessoal'!$F$113:$F$122)*(IF('Gastos com Pessoal'!$Q$113:$Q$122&lt;=AC$1,1,0))*INDIRECT(CONCATENATE("'Gastos com Pessoal'!",$BE49)))</f>
        <v>0</v>
      </c>
      <c r="AD49" s="152">
        <f t="array" aca="1" ref="AD49" ca="1">SUM((AD$1&gt;='Gastos com Pessoal'!$E$7:$E$106)*(AD$1&lt;='Gastos com Pessoal'!$F$7:$F$106)*INDIRECT(CONCATENATE("'Encargos e Benefícios'!",$AX49)))+SUM((AD$1&gt;='Gastos com Pessoal'!$E$113:$E$122)*(AD$1&lt;='Gastos com Pessoal'!$F$113:$F$122)*INDIRECT(CONCATENATE("'Encargos e Benefícios'!",$AY49)))+SUM((AD$1&gt;='Gastos com Pessoal'!$E$7:$E$106)*(AD$1&lt;='Gastos com Pessoal'!$F$7:$F$106)*(IF('Gastos com Pessoal'!$G$7:$G$106&lt;=AD$1,1,0))*INDIRECT(CONCATENATE("'Gastos com Pessoal'!",$AZ49)))+SUM((AD$1&gt;='Gastos com Pessoal'!$E$113:$E$122)*(AD$1&lt;='Gastos com Pessoal'!$F$113:$F$122)*(IF('Gastos com Pessoal'!$G$113:$G$122&lt;=AD$1,1,0))*INDIRECT(CONCATENATE("'Gastos com Pessoal'!",$BA49)))+SUM((AD$1&gt;='Gastos com Pessoal'!$E$7:$E$106)*(AD$1&lt;='Gastos com Pessoal'!$F$7:$F$106)*(IF('Gastos com Pessoal'!$L$7:$L$106&lt;=AD$1,1,0))*INDIRECT(CONCATENATE("'Gastos com Pessoal'!",$BB49)))+SUM((AD$1&gt;='Gastos com Pessoal'!$E$113:$E$122)*(AD$1&lt;='Gastos com Pessoal'!$F$113:$F$122)*(IF('Gastos com Pessoal'!$L$113:$L$122&lt;=AD$1,1,0))*INDIRECT(CONCATENATE("'Gastos com Pessoal'!",$BC49)))+SUM((AD$1&gt;='Gastos com Pessoal'!$E$7:$E$106)*(AD$1&lt;='Gastos com Pessoal'!$F$7:$F$106)*(IF('Gastos com Pessoal'!$Q$7:$Q$106&lt;=AD$1,1,0))*INDIRECT(CONCATENATE("'Gastos com Pessoal'!",$BD49)))+SUM((AD$1&gt;='Gastos com Pessoal'!$E$113:$E$122)*(AD$1&lt;='Gastos com Pessoal'!$F$113:$F$122)*(IF('Gastos com Pessoal'!$Q$113:$Q$122&lt;=AD$1,1,0))*INDIRECT(CONCATENATE("'Gastos com Pessoal'!",$BE49)))</f>
        <v>0</v>
      </c>
      <c r="AE49" s="152">
        <f t="array" aca="1" ref="AE49" ca="1">SUM((AE$1&gt;='Gastos com Pessoal'!$E$7:$E$106)*(AE$1&lt;='Gastos com Pessoal'!$F$7:$F$106)*INDIRECT(CONCATENATE("'Encargos e Benefícios'!",$AX49)))+SUM((AE$1&gt;='Gastos com Pessoal'!$E$113:$E$122)*(AE$1&lt;='Gastos com Pessoal'!$F$113:$F$122)*INDIRECT(CONCATENATE("'Encargos e Benefícios'!",$AY49)))+SUM((AE$1&gt;='Gastos com Pessoal'!$E$7:$E$106)*(AE$1&lt;='Gastos com Pessoal'!$F$7:$F$106)*(IF('Gastos com Pessoal'!$G$7:$G$106&lt;=AE$1,1,0))*INDIRECT(CONCATENATE("'Gastos com Pessoal'!",$AZ49)))+SUM((AE$1&gt;='Gastos com Pessoal'!$E$113:$E$122)*(AE$1&lt;='Gastos com Pessoal'!$F$113:$F$122)*(IF('Gastos com Pessoal'!$G$113:$G$122&lt;=AE$1,1,0))*INDIRECT(CONCATENATE("'Gastos com Pessoal'!",$BA49)))+SUM((AE$1&gt;='Gastos com Pessoal'!$E$7:$E$106)*(AE$1&lt;='Gastos com Pessoal'!$F$7:$F$106)*(IF('Gastos com Pessoal'!$L$7:$L$106&lt;=AE$1,1,0))*INDIRECT(CONCATENATE("'Gastos com Pessoal'!",$BB49)))+SUM((AE$1&gt;='Gastos com Pessoal'!$E$113:$E$122)*(AE$1&lt;='Gastos com Pessoal'!$F$113:$F$122)*(IF('Gastos com Pessoal'!$L$113:$L$122&lt;=AE$1,1,0))*INDIRECT(CONCATENATE("'Gastos com Pessoal'!",$BC49)))+SUM((AE$1&gt;='Gastos com Pessoal'!$E$7:$E$106)*(AE$1&lt;='Gastos com Pessoal'!$F$7:$F$106)*(IF('Gastos com Pessoal'!$Q$7:$Q$106&lt;=AE$1,1,0))*INDIRECT(CONCATENATE("'Gastos com Pessoal'!",$BD49)))+SUM((AE$1&gt;='Gastos com Pessoal'!$E$113:$E$122)*(AE$1&lt;='Gastos com Pessoal'!$F$113:$F$122)*(IF('Gastos com Pessoal'!$Q$113:$Q$122&lt;=AE$1,1,0))*INDIRECT(CONCATENATE("'Gastos com Pessoal'!",$BE49)))</f>
        <v>0</v>
      </c>
      <c r="AF49" s="152">
        <f t="array" aca="1" ref="AF49" ca="1">SUM((AF$1&gt;='Gastos com Pessoal'!$E$7:$E$106)*(AF$1&lt;='Gastos com Pessoal'!$F$7:$F$106)*INDIRECT(CONCATENATE("'Encargos e Benefícios'!",$AX49)))+SUM((AF$1&gt;='Gastos com Pessoal'!$E$113:$E$122)*(AF$1&lt;='Gastos com Pessoal'!$F$113:$F$122)*INDIRECT(CONCATENATE("'Encargos e Benefícios'!",$AY49)))+SUM((AF$1&gt;='Gastos com Pessoal'!$E$7:$E$106)*(AF$1&lt;='Gastos com Pessoal'!$F$7:$F$106)*(IF('Gastos com Pessoal'!$G$7:$G$106&lt;=AF$1,1,0))*INDIRECT(CONCATENATE("'Gastos com Pessoal'!",$AZ49)))+SUM((AF$1&gt;='Gastos com Pessoal'!$E$113:$E$122)*(AF$1&lt;='Gastos com Pessoal'!$F$113:$F$122)*(IF('Gastos com Pessoal'!$G$113:$G$122&lt;=AF$1,1,0))*INDIRECT(CONCATENATE("'Gastos com Pessoal'!",$BA49)))+SUM((AF$1&gt;='Gastos com Pessoal'!$E$7:$E$106)*(AF$1&lt;='Gastos com Pessoal'!$F$7:$F$106)*(IF('Gastos com Pessoal'!$L$7:$L$106&lt;=AF$1,1,0))*INDIRECT(CONCATENATE("'Gastos com Pessoal'!",$BB49)))+SUM((AF$1&gt;='Gastos com Pessoal'!$E$113:$E$122)*(AF$1&lt;='Gastos com Pessoal'!$F$113:$F$122)*(IF('Gastos com Pessoal'!$L$113:$L$122&lt;=AF$1,1,0))*INDIRECT(CONCATENATE("'Gastos com Pessoal'!",$BC49)))+SUM((AF$1&gt;='Gastos com Pessoal'!$E$7:$E$106)*(AF$1&lt;='Gastos com Pessoal'!$F$7:$F$106)*(IF('Gastos com Pessoal'!$Q$7:$Q$106&lt;=AF$1,1,0))*INDIRECT(CONCATENATE("'Gastos com Pessoal'!",$BD49)))+SUM((AF$1&gt;='Gastos com Pessoal'!$E$113:$E$122)*(AF$1&lt;='Gastos com Pessoal'!$F$113:$F$122)*(IF('Gastos com Pessoal'!$Q$113:$Q$122&lt;=AF$1,1,0))*INDIRECT(CONCATENATE("'Gastos com Pessoal'!",$BE49)))</f>
        <v>0</v>
      </c>
      <c r="AG49" s="152">
        <f t="array" aca="1" ref="AG49" ca="1">SUM((AG$1&gt;='Gastos com Pessoal'!$E$7:$E$106)*(AG$1&lt;='Gastos com Pessoal'!$F$7:$F$106)*INDIRECT(CONCATENATE("'Encargos e Benefícios'!",$AX49)))+SUM((AG$1&gt;='Gastos com Pessoal'!$E$113:$E$122)*(AG$1&lt;='Gastos com Pessoal'!$F$113:$F$122)*INDIRECT(CONCATENATE("'Encargos e Benefícios'!",$AY49)))+SUM((AG$1&gt;='Gastos com Pessoal'!$E$7:$E$106)*(AG$1&lt;='Gastos com Pessoal'!$F$7:$F$106)*(IF('Gastos com Pessoal'!$G$7:$G$106&lt;=AG$1,1,0))*INDIRECT(CONCATENATE("'Gastos com Pessoal'!",$AZ49)))+SUM((AG$1&gt;='Gastos com Pessoal'!$E$113:$E$122)*(AG$1&lt;='Gastos com Pessoal'!$F$113:$F$122)*(IF('Gastos com Pessoal'!$G$113:$G$122&lt;=AG$1,1,0))*INDIRECT(CONCATENATE("'Gastos com Pessoal'!",$BA49)))+SUM((AG$1&gt;='Gastos com Pessoal'!$E$7:$E$106)*(AG$1&lt;='Gastos com Pessoal'!$F$7:$F$106)*(IF('Gastos com Pessoal'!$L$7:$L$106&lt;=AG$1,1,0))*INDIRECT(CONCATENATE("'Gastos com Pessoal'!",$BB49)))+SUM((AG$1&gt;='Gastos com Pessoal'!$E$113:$E$122)*(AG$1&lt;='Gastos com Pessoal'!$F$113:$F$122)*(IF('Gastos com Pessoal'!$L$113:$L$122&lt;=AG$1,1,0))*INDIRECT(CONCATENATE("'Gastos com Pessoal'!",$BC49)))+SUM((AG$1&gt;='Gastos com Pessoal'!$E$7:$E$106)*(AG$1&lt;='Gastos com Pessoal'!$F$7:$F$106)*(IF('Gastos com Pessoal'!$Q$7:$Q$106&lt;=AG$1,1,0))*INDIRECT(CONCATENATE("'Gastos com Pessoal'!",$BD49)))+SUM((AG$1&gt;='Gastos com Pessoal'!$E$113:$E$122)*(AG$1&lt;='Gastos com Pessoal'!$F$113:$F$122)*(IF('Gastos com Pessoal'!$Q$113:$Q$122&lt;=AG$1,1,0))*INDIRECT(CONCATENATE("'Gastos com Pessoal'!",$BE49)))</f>
        <v>0</v>
      </c>
      <c r="AH49" s="152">
        <f t="array" aca="1" ref="AH49" ca="1">SUM((AH$1&gt;='Gastos com Pessoal'!$E$7:$E$106)*(AH$1&lt;='Gastos com Pessoal'!$F$7:$F$106)*INDIRECT(CONCATENATE("'Encargos e Benefícios'!",$AX49)))+SUM((AH$1&gt;='Gastos com Pessoal'!$E$113:$E$122)*(AH$1&lt;='Gastos com Pessoal'!$F$113:$F$122)*INDIRECT(CONCATENATE("'Encargos e Benefícios'!",$AY49)))+SUM((AH$1&gt;='Gastos com Pessoal'!$E$7:$E$106)*(AH$1&lt;='Gastos com Pessoal'!$F$7:$F$106)*(IF('Gastos com Pessoal'!$G$7:$G$106&lt;=AH$1,1,0))*INDIRECT(CONCATENATE("'Gastos com Pessoal'!",$AZ49)))+SUM((AH$1&gt;='Gastos com Pessoal'!$E$113:$E$122)*(AH$1&lt;='Gastos com Pessoal'!$F$113:$F$122)*(IF('Gastos com Pessoal'!$G$113:$G$122&lt;=AH$1,1,0))*INDIRECT(CONCATENATE("'Gastos com Pessoal'!",$BA49)))+SUM((AH$1&gt;='Gastos com Pessoal'!$E$7:$E$106)*(AH$1&lt;='Gastos com Pessoal'!$F$7:$F$106)*(IF('Gastos com Pessoal'!$L$7:$L$106&lt;=AH$1,1,0))*INDIRECT(CONCATENATE("'Gastos com Pessoal'!",$BB49)))+SUM((AH$1&gt;='Gastos com Pessoal'!$E$113:$E$122)*(AH$1&lt;='Gastos com Pessoal'!$F$113:$F$122)*(IF('Gastos com Pessoal'!$L$113:$L$122&lt;=AH$1,1,0))*INDIRECT(CONCATENATE("'Gastos com Pessoal'!",$BC49)))+SUM((AH$1&gt;='Gastos com Pessoal'!$E$7:$E$106)*(AH$1&lt;='Gastos com Pessoal'!$F$7:$F$106)*(IF('Gastos com Pessoal'!$Q$7:$Q$106&lt;=AH$1,1,0))*INDIRECT(CONCATENATE("'Gastos com Pessoal'!",$BD49)))+SUM((AH$1&gt;='Gastos com Pessoal'!$E$113:$E$122)*(AH$1&lt;='Gastos com Pessoal'!$F$113:$F$122)*(IF('Gastos com Pessoal'!$Q$113:$Q$122&lt;=AH$1,1,0))*INDIRECT(CONCATENATE("'Gastos com Pessoal'!",$BE49)))</f>
        <v>0</v>
      </c>
      <c r="AI49" s="152">
        <f t="array" aca="1" ref="AI49" ca="1">SUM((AI$1&gt;='Gastos com Pessoal'!$E$7:$E$106)*(AI$1&lt;='Gastos com Pessoal'!$F$7:$F$106)*INDIRECT(CONCATENATE("'Encargos e Benefícios'!",$AX49)))+SUM((AI$1&gt;='Gastos com Pessoal'!$E$113:$E$122)*(AI$1&lt;='Gastos com Pessoal'!$F$113:$F$122)*INDIRECT(CONCATENATE("'Encargos e Benefícios'!",$AY49)))+SUM((AI$1&gt;='Gastos com Pessoal'!$E$7:$E$106)*(AI$1&lt;='Gastos com Pessoal'!$F$7:$F$106)*(IF('Gastos com Pessoal'!$G$7:$G$106&lt;=AI$1,1,0))*INDIRECT(CONCATENATE("'Gastos com Pessoal'!",$AZ49)))+SUM((AI$1&gt;='Gastos com Pessoal'!$E$113:$E$122)*(AI$1&lt;='Gastos com Pessoal'!$F$113:$F$122)*(IF('Gastos com Pessoal'!$G$113:$G$122&lt;=AI$1,1,0))*INDIRECT(CONCATENATE("'Gastos com Pessoal'!",$BA49)))+SUM((AI$1&gt;='Gastos com Pessoal'!$E$7:$E$106)*(AI$1&lt;='Gastos com Pessoal'!$F$7:$F$106)*(IF('Gastos com Pessoal'!$L$7:$L$106&lt;=AI$1,1,0))*INDIRECT(CONCATENATE("'Gastos com Pessoal'!",$BB49)))+SUM((AI$1&gt;='Gastos com Pessoal'!$E$113:$E$122)*(AI$1&lt;='Gastos com Pessoal'!$F$113:$F$122)*(IF('Gastos com Pessoal'!$L$113:$L$122&lt;=AI$1,1,0))*INDIRECT(CONCATENATE("'Gastos com Pessoal'!",$BC49)))+SUM((AI$1&gt;='Gastos com Pessoal'!$E$7:$E$106)*(AI$1&lt;='Gastos com Pessoal'!$F$7:$F$106)*(IF('Gastos com Pessoal'!$Q$7:$Q$106&lt;=AI$1,1,0))*INDIRECT(CONCATENATE("'Gastos com Pessoal'!",$BD49)))+SUM((AI$1&gt;='Gastos com Pessoal'!$E$113:$E$122)*(AI$1&lt;='Gastos com Pessoal'!$F$113:$F$122)*(IF('Gastos com Pessoal'!$Q$113:$Q$122&lt;=AI$1,1,0))*INDIRECT(CONCATENATE("'Gastos com Pessoal'!",$BE49)))</f>
        <v>0</v>
      </c>
      <c r="AJ49" s="152">
        <f t="array" aca="1" ref="AJ49" ca="1">SUM((AJ$1&gt;='Gastos com Pessoal'!$E$7:$E$106)*(AJ$1&lt;='Gastos com Pessoal'!$F$7:$F$106)*INDIRECT(CONCATENATE("'Encargos e Benefícios'!",$AX49)))+SUM((AJ$1&gt;='Gastos com Pessoal'!$E$113:$E$122)*(AJ$1&lt;='Gastos com Pessoal'!$F$113:$F$122)*INDIRECT(CONCATENATE("'Encargos e Benefícios'!",$AY49)))+SUM((AJ$1&gt;='Gastos com Pessoal'!$E$7:$E$106)*(AJ$1&lt;='Gastos com Pessoal'!$F$7:$F$106)*(IF('Gastos com Pessoal'!$G$7:$G$106&lt;=AJ$1,1,0))*INDIRECT(CONCATENATE("'Gastos com Pessoal'!",$AZ49)))+SUM((AJ$1&gt;='Gastos com Pessoal'!$E$113:$E$122)*(AJ$1&lt;='Gastos com Pessoal'!$F$113:$F$122)*(IF('Gastos com Pessoal'!$G$113:$G$122&lt;=AJ$1,1,0))*INDIRECT(CONCATENATE("'Gastos com Pessoal'!",$BA49)))+SUM((AJ$1&gt;='Gastos com Pessoal'!$E$7:$E$106)*(AJ$1&lt;='Gastos com Pessoal'!$F$7:$F$106)*(IF('Gastos com Pessoal'!$L$7:$L$106&lt;=AJ$1,1,0))*INDIRECT(CONCATENATE("'Gastos com Pessoal'!",$BB49)))+SUM((AJ$1&gt;='Gastos com Pessoal'!$E$113:$E$122)*(AJ$1&lt;='Gastos com Pessoal'!$F$113:$F$122)*(IF('Gastos com Pessoal'!$L$113:$L$122&lt;=AJ$1,1,0))*INDIRECT(CONCATENATE("'Gastos com Pessoal'!",$BC49)))+SUM((AJ$1&gt;='Gastos com Pessoal'!$E$7:$E$106)*(AJ$1&lt;='Gastos com Pessoal'!$F$7:$F$106)*(IF('Gastos com Pessoal'!$Q$7:$Q$106&lt;=AJ$1,1,0))*INDIRECT(CONCATENATE("'Gastos com Pessoal'!",$BD49)))+SUM((AJ$1&gt;='Gastos com Pessoal'!$E$113:$E$122)*(AJ$1&lt;='Gastos com Pessoal'!$F$113:$F$122)*(IF('Gastos com Pessoal'!$Q$113:$Q$122&lt;=AJ$1,1,0))*INDIRECT(CONCATENATE("'Gastos com Pessoal'!",$BE49)))</f>
        <v>0</v>
      </c>
      <c r="AK49" s="152">
        <f t="array" aca="1" ref="AK49" ca="1">SUM((AK$1&gt;='Gastos com Pessoal'!$E$7:$E$106)*(AK$1&lt;='Gastos com Pessoal'!$F$7:$F$106)*INDIRECT(CONCATENATE("'Encargos e Benefícios'!",$AX49)))+SUM((AK$1&gt;='Gastos com Pessoal'!$E$113:$E$122)*(AK$1&lt;='Gastos com Pessoal'!$F$113:$F$122)*INDIRECT(CONCATENATE("'Encargos e Benefícios'!",$AY49)))+SUM((AK$1&gt;='Gastos com Pessoal'!$E$7:$E$106)*(AK$1&lt;='Gastos com Pessoal'!$F$7:$F$106)*(IF('Gastos com Pessoal'!$G$7:$G$106&lt;=AK$1,1,0))*INDIRECT(CONCATENATE("'Gastos com Pessoal'!",$AZ49)))+SUM((AK$1&gt;='Gastos com Pessoal'!$E$113:$E$122)*(AK$1&lt;='Gastos com Pessoal'!$F$113:$F$122)*(IF('Gastos com Pessoal'!$G$113:$G$122&lt;=AK$1,1,0))*INDIRECT(CONCATENATE("'Gastos com Pessoal'!",$BA49)))+SUM((AK$1&gt;='Gastos com Pessoal'!$E$7:$E$106)*(AK$1&lt;='Gastos com Pessoal'!$F$7:$F$106)*(IF('Gastos com Pessoal'!$L$7:$L$106&lt;=AK$1,1,0))*INDIRECT(CONCATENATE("'Gastos com Pessoal'!",$BB49)))+SUM((AK$1&gt;='Gastos com Pessoal'!$E$113:$E$122)*(AK$1&lt;='Gastos com Pessoal'!$F$113:$F$122)*(IF('Gastos com Pessoal'!$L$113:$L$122&lt;=AK$1,1,0))*INDIRECT(CONCATENATE("'Gastos com Pessoal'!",$BC49)))+SUM((AK$1&gt;='Gastos com Pessoal'!$E$7:$E$106)*(AK$1&lt;='Gastos com Pessoal'!$F$7:$F$106)*(IF('Gastos com Pessoal'!$Q$7:$Q$106&lt;=AK$1,1,0))*INDIRECT(CONCATENATE("'Gastos com Pessoal'!",$BD49)))+SUM((AK$1&gt;='Gastos com Pessoal'!$E$113:$E$122)*(AK$1&lt;='Gastos com Pessoal'!$F$113:$F$122)*(IF('Gastos com Pessoal'!$Q$113:$Q$122&lt;=AK$1,1,0))*INDIRECT(CONCATENATE("'Gastos com Pessoal'!",$BE49)))</f>
        <v>0</v>
      </c>
      <c r="AL49" s="152">
        <f t="array" aca="1" ref="AL49" ca="1">SUM((AL$1&gt;='Gastos com Pessoal'!$E$7:$E$106)*(AL$1&lt;='Gastos com Pessoal'!$F$7:$F$106)*INDIRECT(CONCATENATE("'Encargos e Benefícios'!",$AX49)))+SUM((AL$1&gt;='Gastos com Pessoal'!$E$113:$E$122)*(AL$1&lt;='Gastos com Pessoal'!$F$113:$F$122)*INDIRECT(CONCATENATE("'Encargos e Benefícios'!",$AY49)))+SUM((AL$1&gt;='Gastos com Pessoal'!$E$7:$E$106)*(AL$1&lt;='Gastos com Pessoal'!$F$7:$F$106)*(IF('Gastos com Pessoal'!$G$7:$G$106&lt;=AL$1,1,0))*INDIRECT(CONCATENATE("'Gastos com Pessoal'!",$AZ49)))+SUM((AL$1&gt;='Gastos com Pessoal'!$E$113:$E$122)*(AL$1&lt;='Gastos com Pessoal'!$F$113:$F$122)*(IF('Gastos com Pessoal'!$G$113:$G$122&lt;=AL$1,1,0))*INDIRECT(CONCATENATE("'Gastos com Pessoal'!",$BA49)))+SUM((AL$1&gt;='Gastos com Pessoal'!$E$7:$E$106)*(AL$1&lt;='Gastos com Pessoal'!$F$7:$F$106)*(IF('Gastos com Pessoal'!$L$7:$L$106&lt;=AL$1,1,0))*INDIRECT(CONCATENATE("'Gastos com Pessoal'!",$BB49)))+SUM((AL$1&gt;='Gastos com Pessoal'!$E$113:$E$122)*(AL$1&lt;='Gastos com Pessoal'!$F$113:$F$122)*(IF('Gastos com Pessoal'!$L$113:$L$122&lt;=AL$1,1,0))*INDIRECT(CONCATENATE("'Gastos com Pessoal'!",$BC49)))+SUM((AL$1&gt;='Gastos com Pessoal'!$E$7:$E$106)*(AL$1&lt;='Gastos com Pessoal'!$F$7:$F$106)*(IF('Gastos com Pessoal'!$Q$7:$Q$106&lt;=AL$1,1,0))*INDIRECT(CONCATENATE("'Gastos com Pessoal'!",$BD49)))+SUM((AL$1&gt;='Gastos com Pessoal'!$E$113:$E$122)*(AL$1&lt;='Gastos com Pessoal'!$F$113:$F$122)*(IF('Gastos com Pessoal'!$Q$113:$Q$122&lt;=AL$1,1,0))*INDIRECT(CONCATENATE("'Gastos com Pessoal'!",$BE49)))</f>
        <v>0</v>
      </c>
      <c r="AM49" s="147">
        <f ca="1">SUM(C49:AL49)</f>
        <v>0</v>
      </c>
      <c r="AN49" s="159">
        <f t="shared" ca="1" si="20"/>
        <v>0</v>
      </c>
      <c r="AW49" s="284" t="s">
        <v>353</v>
      </c>
      <c r="AX49" s="285" t="str">
        <f ca="1">IF(ISNA('Encargos e Benefícios'!AB6),"$ZZ$6:$ZZ$105",'Encargos e Benefícios'!AB6)</f>
        <v>$ZZ$6:$ZZ$105</v>
      </c>
      <c r="AY49" s="285" t="str">
        <f ca="1">IF(ISNA('Encargos e Benefícios'!AD6),"$ZZ$112:$ZZ$121",'Encargos e Benefícios'!AD6)</f>
        <v>$ZZ$112:$ZZ$121</v>
      </c>
      <c r="AZ49" s="284" t="str">
        <f ca="1">IF(ISNA('Gastos com Pessoal'!AT6),"$ZZ$6:$ZZ$105",'Gastos com Pessoal'!AT6)</f>
        <v>$ZZ$6:$ZZ$105</v>
      </c>
      <c r="BA49" s="284" t="str">
        <f ca="1">IF(ISNA('Gastos com Pessoal'!AV6),"$ZZ$112:$ZZ$121",'Gastos com Pessoal'!AV6)</f>
        <v>$ZZ$112:$ZZ$121</v>
      </c>
      <c r="BB49" s="284" t="str">
        <f ca="1">IF(ISNA('Gastos com Pessoal'!AX6),"$ZZ$6:$ZZ$105",'Gastos com Pessoal'!AX6)</f>
        <v>$ZZ$6:$ZZ$105</v>
      </c>
      <c r="BC49" s="284" t="str">
        <f ca="1">IF(ISNA('Gastos com Pessoal'!AZ6),"$ZZ$112:$ZZ$121",'Gastos com Pessoal'!AZ6)</f>
        <v>$ZZ$112:$ZZ$121</v>
      </c>
      <c r="BD49" s="284" t="str">
        <f ca="1">IF(ISNA('Gastos com Pessoal'!BB6),"$ZZ$6:$ZZ$105",'Gastos com Pessoal'!BB6)</f>
        <v>$ZZ$6:$ZZ$105</v>
      </c>
      <c r="BE49" s="284" t="str">
        <f ca="1">IF(ISNA('Gastos com Pessoal'!BD6),"$ZZ$112:$ZZ$121",'Gastos com Pessoal'!BD6)</f>
        <v>$ZZ$112:$ZZ$121</v>
      </c>
    </row>
    <row r="50" spans="1:57" s="101" customFormat="1" ht="23.25" customHeight="1">
      <c r="A50" s="30" t="s">
        <v>169</v>
      </c>
      <c r="B50" s="13" t="s">
        <v>475</v>
      </c>
      <c r="C50" s="152">
        <f t="array" aca="1" ref="C50" ca="1">SUM((C$1&gt;='Gastos com Pessoal'!$E$7:$E$106)*(C$1&lt;='Gastos com Pessoal'!$F$7:$F$106)*INDIRECT(CONCATENATE("'Encargos e Benefícios'!",$AX50)))+SUM((C$1&gt;='Gastos com Pessoal'!$E$113:$E$122)*(C$1&lt;='Gastos com Pessoal'!$F$113:$F$122)*INDIRECT(CONCATENATE("'Encargos e Benefícios'!",$AY50)))+SUM((C$1&gt;='Gastos com Pessoal'!$E$7:$E$106)*(C$1&lt;='Gastos com Pessoal'!$F$7:$F$106)*(IF('Gastos com Pessoal'!$G$7:$G$106&lt;=C$1,1,0))*INDIRECT(CONCATENATE("'Gastos com Pessoal'!",$AZ50)))+SUM((C$1&gt;='Gastos com Pessoal'!$E$113:$E$122)*(C$1&lt;='Gastos com Pessoal'!$F$113:$F$122)*(IF('Gastos com Pessoal'!$G$113:$G$122&lt;=C$1,1,0))*INDIRECT(CONCATENATE("'Gastos com Pessoal'!",$BA50)))+SUM((C$1&gt;='Gastos com Pessoal'!$E$7:$E$106)*(C$1&lt;='Gastos com Pessoal'!$F$7:$F$106)*(IF('Gastos com Pessoal'!$L$7:$L$106&lt;=C$1,1,0))*INDIRECT(CONCATENATE("'Gastos com Pessoal'!",$BB50)))+SUM((C$1&gt;='Gastos com Pessoal'!$E$113:$E$122)*(C$1&lt;='Gastos com Pessoal'!$F$113:$F$122)*(IF('Gastos com Pessoal'!$L$113:$L$122&lt;=C$1,1,0))*INDIRECT(CONCATENATE("'Gastos com Pessoal'!",$BC50)))+SUM((C$1&gt;='Gastos com Pessoal'!$E$7:$E$106)*(C$1&lt;='Gastos com Pessoal'!$F$7:$F$106)*(IF('Gastos com Pessoal'!$Q$7:$Q$106&lt;=C$1,1,0))*INDIRECT(CONCATENATE("'Gastos com Pessoal'!",$BD50)))+SUM((C$1&gt;='Gastos com Pessoal'!$E$113:$E$122)*(C$1&lt;='Gastos com Pessoal'!$F$113:$F$122)*(IF('Gastos com Pessoal'!$Q$113:$Q$122&lt;=C$1,1,0))*INDIRECT(CONCATENATE("'Gastos com Pessoal'!",$BE50)))</f>
        <v>3280</v>
      </c>
      <c r="D50" s="152">
        <f t="array" aca="1" ref="D50" ca="1">SUM((D$1&gt;='Gastos com Pessoal'!$E$7:$E$106)*(D$1&lt;='Gastos com Pessoal'!$F$7:$F$106)*INDIRECT(CONCATENATE("'Encargos e Benefícios'!",$AX50)))+SUM((D$1&gt;='Gastos com Pessoal'!$E$113:$E$122)*(D$1&lt;='Gastos com Pessoal'!$F$113:$F$122)*INDIRECT(CONCATENATE("'Encargos e Benefícios'!",$AY50)))+SUM((D$1&gt;='Gastos com Pessoal'!$E$7:$E$106)*(D$1&lt;='Gastos com Pessoal'!$F$7:$F$106)*(IF('Gastos com Pessoal'!$G$7:$G$106&lt;=D$1,1,0))*INDIRECT(CONCATENATE("'Gastos com Pessoal'!",$AZ50)))+SUM((D$1&gt;='Gastos com Pessoal'!$E$113:$E$122)*(D$1&lt;='Gastos com Pessoal'!$F$113:$F$122)*(IF('Gastos com Pessoal'!$G$113:$G$122&lt;=D$1,1,0))*INDIRECT(CONCATENATE("'Gastos com Pessoal'!",$BA50)))+SUM((D$1&gt;='Gastos com Pessoal'!$E$7:$E$106)*(D$1&lt;='Gastos com Pessoal'!$F$7:$F$106)*(IF('Gastos com Pessoal'!$L$7:$L$106&lt;=D$1,1,0))*INDIRECT(CONCATENATE("'Gastos com Pessoal'!",$BB50)))+SUM((D$1&gt;='Gastos com Pessoal'!$E$113:$E$122)*(D$1&lt;='Gastos com Pessoal'!$F$113:$F$122)*(IF('Gastos com Pessoal'!$L$113:$L$122&lt;=D$1,1,0))*INDIRECT(CONCATENATE("'Gastos com Pessoal'!",$BC50)))+SUM((D$1&gt;='Gastos com Pessoal'!$E$7:$E$106)*(D$1&lt;='Gastos com Pessoal'!$F$7:$F$106)*(IF('Gastos com Pessoal'!$Q$7:$Q$106&lt;=D$1,1,0))*INDIRECT(CONCATENATE("'Gastos com Pessoal'!",$BD50)))+SUM((D$1&gt;='Gastos com Pessoal'!$E$113:$E$122)*(D$1&lt;='Gastos com Pessoal'!$F$113:$F$122)*(IF('Gastos com Pessoal'!$Q$113:$Q$122&lt;=D$1,1,0))*INDIRECT(CONCATENATE("'Gastos com Pessoal'!",$BE50)))</f>
        <v>3280</v>
      </c>
      <c r="E50" s="152">
        <f t="array" aca="1" ref="E50" ca="1">SUM((E$1&gt;='Gastos com Pessoal'!$E$7:$E$106)*(E$1&lt;='Gastos com Pessoal'!$F$7:$F$106)*INDIRECT(CONCATENATE("'Encargos e Benefícios'!",$AX50)))+SUM((E$1&gt;='Gastos com Pessoal'!$E$113:$E$122)*(E$1&lt;='Gastos com Pessoal'!$F$113:$F$122)*INDIRECT(CONCATENATE("'Encargos e Benefícios'!",$AY50)))+SUM((E$1&gt;='Gastos com Pessoal'!$E$7:$E$106)*(E$1&lt;='Gastos com Pessoal'!$F$7:$F$106)*(IF('Gastos com Pessoal'!$G$7:$G$106&lt;=E$1,1,0))*INDIRECT(CONCATENATE("'Gastos com Pessoal'!",$AZ50)))+SUM((E$1&gt;='Gastos com Pessoal'!$E$113:$E$122)*(E$1&lt;='Gastos com Pessoal'!$F$113:$F$122)*(IF('Gastos com Pessoal'!$G$113:$G$122&lt;=E$1,1,0))*INDIRECT(CONCATENATE("'Gastos com Pessoal'!",$BA50)))+SUM((E$1&gt;='Gastos com Pessoal'!$E$7:$E$106)*(E$1&lt;='Gastos com Pessoal'!$F$7:$F$106)*(IF('Gastos com Pessoal'!$L$7:$L$106&lt;=E$1,1,0))*INDIRECT(CONCATENATE("'Gastos com Pessoal'!",$BB50)))+SUM((E$1&gt;='Gastos com Pessoal'!$E$113:$E$122)*(E$1&lt;='Gastos com Pessoal'!$F$113:$F$122)*(IF('Gastos com Pessoal'!$L$113:$L$122&lt;=E$1,1,0))*INDIRECT(CONCATENATE("'Gastos com Pessoal'!",$BC50)))+SUM((E$1&gt;='Gastos com Pessoal'!$E$7:$E$106)*(E$1&lt;='Gastos com Pessoal'!$F$7:$F$106)*(IF('Gastos com Pessoal'!$Q$7:$Q$106&lt;=E$1,1,0))*INDIRECT(CONCATENATE("'Gastos com Pessoal'!",$BD50)))+SUM((E$1&gt;='Gastos com Pessoal'!$E$113:$E$122)*(E$1&lt;='Gastos com Pessoal'!$F$113:$F$122)*(IF('Gastos com Pessoal'!$Q$113:$Q$122&lt;=E$1,1,0))*INDIRECT(CONCATENATE("'Gastos com Pessoal'!",$BE50)))</f>
        <v>3280</v>
      </c>
      <c r="F50" s="152">
        <f t="array" aca="1" ref="F50" ca="1">SUM((F$1&gt;='Gastos com Pessoal'!$E$7:$E$106)*(F$1&lt;='Gastos com Pessoal'!$F$7:$F$106)*INDIRECT(CONCATENATE("'Encargos e Benefícios'!",$AX50)))+SUM((F$1&gt;='Gastos com Pessoal'!$E$113:$E$122)*(F$1&lt;='Gastos com Pessoal'!$F$113:$F$122)*INDIRECT(CONCATENATE("'Encargos e Benefícios'!",$AY50)))+SUM((F$1&gt;='Gastos com Pessoal'!$E$7:$E$106)*(F$1&lt;='Gastos com Pessoal'!$F$7:$F$106)*(IF('Gastos com Pessoal'!$G$7:$G$106&lt;=F$1,1,0))*INDIRECT(CONCATENATE("'Gastos com Pessoal'!",$AZ50)))+SUM((F$1&gt;='Gastos com Pessoal'!$E$113:$E$122)*(F$1&lt;='Gastos com Pessoal'!$F$113:$F$122)*(IF('Gastos com Pessoal'!$G$113:$G$122&lt;=F$1,1,0))*INDIRECT(CONCATENATE("'Gastos com Pessoal'!",$BA50)))+SUM((F$1&gt;='Gastos com Pessoal'!$E$7:$E$106)*(F$1&lt;='Gastos com Pessoal'!$F$7:$F$106)*(IF('Gastos com Pessoal'!$L$7:$L$106&lt;=F$1,1,0))*INDIRECT(CONCATENATE("'Gastos com Pessoal'!",$BB50)))+SUM((F$1&gt;='Gastos com Pessoal'!$E$113:$E$122)*(F$1&lt;='Gastos com Pessoal'!$F$113:$F$122)*(IF('Gastos com Pessoal'!$L$113:$L$122&lt;=F$1,1,0))*INDIRECT(CONCATENATE("'Gastos com Pessoal'!",$BC50)))+SUM((F$1&gt;='Gastos com Pessoal'!$E$7:$E$106)*(F$1&lt;='Gastos com Pessoal'!$F$7:$F$106)*(IF('Gastos com Pessoal'!$Q$7:$Q$106&lt;=F$1,1,0))*INDIRECT(CONCATENATE("'Gastos com Pessoal'!",$BD50)))+SUM((F$1&gt;='Gastos com Pessoal'!$E$113:$E$122)*(F$1&lt;='Gastos com Pessoal'!$F$113:$F$122)*(IF('Gastos com Pessoal'!$Q$113:$Q$122&lt;=F$1,1,0))*INDIRECT(CONCATENATE("'Gastos com Pessoal'!",$BE50)))</f>
        <v>3280</v>
      </c>
      <c r="G50" s="152">
        <f t="array" aca="1" ref="G50" ca="1">SUM((G$1&gt;='Gastos com Pessoal'!$E$7:$E$106)*(G$1&lt;='Gastos com Pessoal'!$F$7:$F$106)*INDIRECT(CONCATENATE("'Encargos e Benefícios'!",$AX50)))+SUM((G$1&gt;='Gastos com Pessoal'!$E$113:$E$122)*(G$1&lt;='Gastos com Pessoal'!$F$113:$F$122)*INDIRECT(CONCATENATE("'Encargos e Benefícios'!",$AY50)))+SUM((G$1&gt;='Gastos com Pessoal'!$E$7:$E$106)*(G$1&lt;='Gastos com Pessoal'!$F$7:$F$106)*(IF('Gastos com Pessoal'!$G$7:$G$106&lt;=G$1,1,0))*INDIRECT(CONCATENATE("'Gastos com Pessoal'!",$AZ50)))+SUM((G$1&gt;='Gastos com Pessoal'!$E$113:$E$122)*(G$1&lt;='Gastos com Pessoal'!$F$113:$F$122)*(IF('Gastos com Pessoal'!$G$113:$G$122&lt;=G$1,1,0))*INDIRECT(CONCATENATE("'Gastos com Pessoal'!",$BA50)))+SUM((G$1&gt;='Gastos com Pessoal'!$E$7:$E$106)*(G$1&lt;='Gastos com Pessoal'!$F$7:$F$106)*(IF('Gastos com Pessoal'!$L$7:$L$106&lt;=G$1,1,0))*INDIRECT(CONCATENATE("'Gastos com Pessoal'!",$BB50)))+SUM((G$1&gt;='Gastos com Pessoal'!$E$113:$E$122)*(G$1&lt;='Gastos com Pessoal'!$F$113:$F$122)*(IF('Gastos com Pessoal'!$L$113:$L$122&lt;=G$1,1,0))*INDIRECT(CONCATENATE("'Gastos com Pessoal'!",$BC50)))+SUM((G$1&gt;='Gastos com Pessoal'!$E$7:$E$106)*(G$1&lt;='Gastos com Pessoal'!$F$7:$F$106)*(IF('Gastos com Pessoal'!$Q$7:$Q$106&lt;=G$1,1,0))*INDIRECT(CONCATENATE("'Gastos com Pessoal'!",$BD50)))+SUM((G$1&gt;='Gastos com Pessoal'!$E$113:$E$122)*(G$1&lt;='Gastos com Pessoal'!$F$113:$F$122)*(IF('Gastos com Pessoal'!$Q$113:$Q$122&lt;=G$1,1,0))*INDIRECT(CONCATENATE("'Gastos com Pessoal'!",$BE50)))</f>
        <v>3280</v>
      </c>
      <c r="H50" s="152">
        <f t="array" aca="1" ref="H50" ca="1">SUM((H$1&gt;='Gastos com Pessoal'!$E$7:$E$106)*(H$1&lt;='Gastos com Pessoal'!$F$7:$F$106)*INDIRECT(CONCATENATE("'Encargos e Benefícios'!",$AX50)))+SUM((H$1&gt;='Gastos com Pessoal'!$E$113:$E$122)*(H$1&lt;='Gastos com Pessoal'!$F$113:$F$122)*INDIRECT(CONCATENATE("'Encargos e Benefícios'!",$AY50)))+SUM((H$1&gt;='Gastos com Pessoal'!$E$7:$E$106)*(H$1&lt;='Gastos com Pessoal'!$F$7:$F$106)*(IF('Gastos com Pessoal'!$G$7:$G$106&lt;=H$1,1,0))*INDIRECT(CONCATENATE("'Gastos com Pessoal'!",$AZ50)))+SUM((H$1&gt;='Gastos com Pessoal'!$E$113:$E$122)*(H$1&lt;='Gastos com Pessoal'!$F$113:$F$122)*(IF('Gastos com Pessoal'!$G$113:$G$122&lt;=H$1,1,0))*INDIRECT(CONCATENATE("'Gastos com Pessoal'!",$BA50)))+SUM((H$1&gt;='Gastos com Pessoal'!$E$7:$E$106)*(H$1&lt;='Gastos com Pessoal'!$F$7:$F$106)*(IF('Gastos com Pessoal'!$L$7:$L$106&lt;=H$1,1,0))*INDIRECT(CONCATENATE("'Gastos com Pessoal'!",$BB50)))+SUM((H$1&gt;='Gastos com Pessoal'!$E$113:$E$122)*(H$1&lt;='Gastos com Pessoal'!$F$113:$F$122)*(IF('Gastos com Pessoal'!$L$113:$L$122&lt;=H$1,1,0))*INDIRECT(CONCATENATE("'Gastos com Pessoal'!",$BC50)))+SUM((H$1&gt;='Gastos com Pessoal'!$E$7:$E$106)*(H$1&lt;='Gastos com Pessoal'!$F$7:$F$106)*(IF('Gastos com Pessoal'!$Q$7:$Q$106&lt;=H$1,1,0))*INDIRECT(CONCATENATE("'Gastos com Pessoal'!",$BD50)))+SUM((H$1&gt;='Gastos com Pessoal'!$E$113:$E$122)*(H$1&lt;='Gastos com Pessoal'!$F$113:$F$122)*(IF('Gastos com Pessoal'!$Q$113:$Q$122&lt;=H$1,1,0))*INDIRECT(CONCATENATE("'Gastos com Pessoal'!",$BE50)))</f>
        <v>3280</v>
      </c>
      <c r="I50" s="152">
        <f t="array" aca="1" ref="I50" ca="1">SUM((I$1&gt;='Gastos com Pessoal'!$E$7:$E$106)*(I$1&lt;='Gastos com Pessoal'!$F$7:$F$106)*INDIRECT(CONCATENATE("'Encargos e Benefícios'!",$AX50)))+SUM((I$1&gt;='Gastos com Pessoal'!$E$113:$E$122)*(I$1&lt;='Gastos com Pessoal'!$F$113:$F$122)*INDIRECT(CONCATENATE("'Encargos e Benefícios'!",$AY50)))+SUM((I$1&gt;='Gastos com Pessoal'!$E$7:$E$106)*(I$1&lt;='Gastos com Pessoal'!$F$7:$F$106)*(IF('Gastos com Pessoal'!$G$7:$G$106&lt;=I$1,1,0))*INDIRECT(CONCATENATE("'Gastos com Pessoal'!",$AZ50)))+SUM((I$1&gt;='Gastos com Pessoal'!$E$113:$E$122)*(I$1&lt;='Gastos com Pessoal'!$F$113:$F$122)*(IF('Gastos com Pessoal'!$G$113:$G$122&lt;=I$1,1,0))*INDIRECT(CONCATENATE("'Gastos com Pessoal'!",$BA50)))+SUM((I$1&gt;='Gastos com Pessoal'!$E$7:$E$106)*(I$1&lt;='Gastos com Pessoal'!$F$7:$F$106)*(IF('Gastos com Pessoal'!$L$7:$L$106&lt;=I$1,1,0))*INDIRECT(CONCATENATE("'Gastos com Pessoal'!",$BB50)))+SUM((I$1&gt;='Gastos com Pessoal'!$E$113:$E$122)*(I$1&lt;='Gastos com Pessoal'!$F$113:$F$122)*(IF('Gastos com Pessoal'!$L$113:$L$122&lt;=I$1,1,0))*INDIRECT(CONCATENATE("'Gastos com Pessoal'!",$BC50)))+SUM((I$1&gt;='Gastos com Pessoal'!$E$7:$E$106)*(I$1&lt;='Gastos com Pessoal'!$F$7:$F$106)*(IF('Gastos com Pessoal'!$Q$7:$Q$106&lt;=I$1,1,0))*INDIRECT(CONCATENATE("'Gastos com Pessoal'!",$BD50)))+SUM((I$1&gt;='Gastos com Pessoal'!$E$113:$E$122)*(I$1&lt;='Gastos com Pessoal'!$F$113:$F$122)*(IF('Gastos com Pessoal'!$Q$113:$Q$122&lt;=I$1,1,0))*INDIRECT(CONCATENATE("'Gastos com Pessoal'!",$BE50)))</f>
        <v>3280</v>
      </c>
      <c r="J50" s="152">
        <f t="array" aca="1" ref="J50" ca="1">SUM((J$1&gt;='Gastos com Pessoal'!$E$7:$E$106)*(J$1&lt;='Gastos com Pessoal'!$F$7:$F$106)*INDIRECT(CONCATENATE("'Encargos e Benefícios'!",$AX50)))+SUM((J$1&gt;='Gastos com Pessoal'!$E$113:$E$122)*(J$1&lt;='Gastos com Pessoal'!$F$113:$F$122)*INDIRECT(CONCATENATE("'Encargos e Benefícios'!",$AY50)))+SUM((J$1&gt;='Gastos com Pessoal'!$E$7:$E$106)*(J$1&lt;='Gastos com Pessoal'!$F$7:$F$106)*(IF('Gastos com Pessoal'!$G$7:$G$106&lt;=J$1,1,0))*INDIRECT(CONCATENATE("'Gastos com Pessoal'!",$AZ50)))+SUM((J$1&gt;='Gastos com Pessoal'!$E$113:$E$122)*(J$1&lt;='Gastos com Pessoal'!$F$113:$F$122)*(IF('Gastos com Pessoal'!$G$113:$G$122&lt;=J$1,1,0))*INDIRECT(CONCATENATE("'Gastos com Pessoal'!",$BA50)))+SUM((J$1&gt;='Gastos com Pessoal'!$E$7:$E$106)*(J$1&lt;='Gastos com Pessoal'!$F$7:$F$106)*(IF('Gastos com Pessoal'!$L$7:$L$106&lt;=J$1,1,0))*INDIRECT(CONCATENATE("'Gastos com Pessoal'!",$BB50)))+SUM((J$1&gt;='Gastos com Pessoal'!$E$113:$E$122)*(J$1&lt;='Gastos com Pessoal'!$F$113:$F$122)*(IF('Gastos com Pessoal'!$L$113:$L$122&lt;=J$1,1,0))*INDIRECT(CONCATENATE("'Gastos com Pessoal'!",$BC50)))+SUM((J$1&gt;='Gastos com Pessoal'!$E$7:$E$106)*(J$1&lt;='Gastos com Pessoal'!$F$7:$F$106)*(IF('Gastos com Pessoal'!$Q$7:$Q$106&lt;=J$1,1,0))*INDIRECT(CONCATENATE("'Gastos com Pessoal'!",$BD50)))+SUM((J$1&gt;='Gastos com Pessoal'!$E$113:$E$122)*(J$1&lt;='Gastos com Pessoal'!$F$113:$F$122)*(IF('Gastos com Pessoal'!$Q$113:$Q$122&lt;=J$1,1,0))*INDIRECT(CONCATENATE("'Gastos com Pessoal'!",$BE50)))</f>
        <v>0</v>
      </c>
      <c r="K50" s="152">
        <f t="array" aca="1" ref="K50" ca="1">SUM((K$1&gt;='Gastos com Pessoal'!$E$7:$E$106)*(K$1&lt;='Gastos com Pessoal'!$F$7:$F$106)*INDIRECT(CONCATENATE("'Encargos e Benefícios'!",$AX50)))+SUM((K$1&gt;='Gastos com Pessoal'!$E$113:$E$122)*(K$1&lt;='Gastos com Pessoal'!$F$113:$F$122)*INDIRECT(CONCATENATE("'Encargos e Benefícios'!",$AY50)))+SUM((K$1&gt;='Gastos com Pessoal'!$E$7:$E$106)*(K$1&lt;='Gastos com Pessoal'!$F$7:$F$106)*(IF('Gastos com Pessoal'!$G$7:$G$106&lt;=K$1,1,0))*INDIRECT(CONCATENATE("'Gastos com Pessoal'!",$AZ50)))+SUM((K$1&gt;='Gastos com Pessoal'!$E$113:$E$122)*(K$1&lt;='Gastos com Pessoal'!$F$113:$F$122)*(IF('Gastos com Pessoal'!$G$113:$G$122&lt;=K$1,1,0))*INDIRECT(CONCATENATE("'Gastos com Pessoal'!",$BA50)))+SUM((K$1&gt;='Gastos com Pessoal'!$E$7:$E$106)*(K$1&lt;='Gastos com Pessoal'!$F$7:$F$106)*(IF('Gastos com Pessoal'!$L$7:$L$106&lt;=K$1,1,0))*INDIRECT(CONCATENATE("'Gastos com Pessoal'!",$BB50)))+SUM((K$1&gt;='Gastos com Pessoal'!$E$113:$E$122)*(K$1&lt;='Gastos com Pessoal'!$F$113:$F$122)*(IF('Gastos com Pessoal'!$L$113:$L$122&lt;=K$1,1,0))*INDIRECT(CONCATENATE("'Gastos com Pessoal'!",$BC50)))+SUM((K$1&gt;='Gastos com Pessoal'!$E$7:$E$106)*(K$1&lt;='Gastos com Pessoal'!$F$7:$F$106)*(IF('Gastos com Pessoal'!$Q$7:$Q$106&lt;=K$1,1,0))*INDIRECT(CONCATENATE("'Gastos com Pessoal'!",$BD50)))+SUM((K$1&gt;='Gastos com Pessoal'!$E$113:$E$122)*(K$1&lt;='Gastos com Pessoal'!$F$113:$F$122)*(IF('Gastos com Pessoal'!$Q$113:$Q$122&lt;=K$1,1,0))*INDIRECT(CONCATENATE("'Gastos com Pessoal'!",$BE50)))</f>
        <v>0</v>
      </c>
      <c r="L50" s="152">
        <f t="array" aca="1" ref="L50" ca="1">SUM((L$1&gt;='Gastos com Pessoal'!$E$7:$E$106)*(L$1&lt;='Gastos com Pessoal'!$F$7:$F$106)*INDIRECT(CONCATENATE("'Encargos e Benefícios'!",$AX50)))+SUM((L$1&gt;='Gastos com Pessoal'!$E$113:$E$122)*(L$1&lt;='Gastos com Pessoal'!$F$113:$F$122)*INDIRECT(CONCATENATE("'Encargos e Benefícios'!",$AY50)))+SUM((L$1&gt;='Gastos com Pessoal'!$E$7:$E$106)*(L$1&lt;='Gastos com Pessoal'!$F$7:$F$106)*(IF('Gastos com Pessoal'!$G$7:$G$106&lt;=L$1,1,0))*INDIRECT(CONCATENATE("'Gastos com Pessoal'!",$AZ50)))+SUM((L$1&gt;='Gastos com Pessoal'!$E$113:$E$122)*(L$1&lt;='Gastos com Pessoal'!$F$113:$F$122)*(IF('Gastos com Pessoal'!$G$113:$G$122&lt;=L$1,1,0))*INDIRECT(CONCATENATE("'Gastos com Pessoal'!",$BA50)))+SUM((L$1&gt;='Gastos com Pessoal'!$E$7:$E$106)*(L$1&lt;='Gastos com Pessoal'!$F$7:$F$106)*(IF('Gastos com Pessoal'!$L$7:$L$106&lt;=L$1,1,0))*INDIRECT(CONCATENATE("'Gastos com Pessoal'!",$BB50)))+SUM((L$1&gt;='Gastos com Pessoal'!$E$113:$E$122)*(L$1&lt;='Gastos com Pessoal'!$F$113:$F$122)*(IF('Gastos com Pessoal'!$L$113:$L$122&lt;=L$1,1,0))*INDIRECT(CONCATENATE("'Gastos com Pessoal'!",$BC50)))+SUM((L$1&gt;='Gastos com Pessoal'!$E$7:$E$106)*(L$1&lt;='Gastos com Pessoal'!$F$7:$F$106)*(IF('Gastos com Pessoal'!$Q$7:$Q$106&lt;=L$1,1,0))*INDIRECT(CONCATENATE("'Gastos com Pessoal'!",$BD50)))+SUM((L$1&gt;='Gastos com Pessoal'!$E$113:$E$122)*(L$1&lt;='Gastos com Pessoal'!$F$113:$F$122)*(IF('Gastos com Pessoal'!$Q$113:$Q$122&lt;=L$1,1,0))*INDIRECT(CONCATENATE("'Gastos com Pessoal'!",$BE50)))</f>
        <v>0</v>
      </c>
      <c r="M50" s="152">
        <f t="array" aca="1" ref="M50" ca="1">SUM((M$1&gt;='Gastos com Pessoal'!$E$7:$E$106)*(M$1&lt;='Gastos com Pessoal'!$F$7:$F$106)*INDIRECT(CONCATENATE("'Encargos e Benefícios'!",$AX50)))+SUM((M$1&gt;='Gastos com Pessoal'!$E$113:$E$122)*(M$1&lt;='Gastos com Pessoal'!$F$113:$F$122)*INDIRECT(CONCATENATE("'Encargos e Benefícios'!",$AY50)))+SUM((M$1&gt;='Gastos com Pessoal'!$E$7:$E$106)*(M$1&lt;='Gastos com Pessoal'!$F$7:$F$106)*(IF('Gastos com Pessoal'!$G$7:$G$106&lt;=M$1,1,0))*INDIRECT(CONCATENATE("'Gastos com Pessoal'!",$AZ50)))+SUM((M$1&gt;='Gastos com Pessoal'!$E$113:$E$122)*(M$1&lt;='Gastos com Pessoal'!$F$113:$F$122)*(IF('Gastos com Pessoal'!$G$113:$G$122&lt;=M$1,1,0))*INDIRECT(CONCATENATE("'Gastos com Pessoal'!",$BA50)))+SUM((M$1&gt;='Gastos com Pessoal'!$E$7:$E$106)*(M$1&lt;='Gastos com Pessoal'!$F$7:$F$106)*(IF('Gastos com Pessoal'!$L$7:$L$106&lt;=M$1,1,0))*INDIRECT(CONCATENATE("'Gastos com Pessoal'!",$BB50)))+SUM((M$1&gt;='Gastos com Pessoal'!$E$113:$E$122)*(M$1&lt;='Gastos com Pessoal'!$F$113:$F$122)*(IF('Gastos com Pessoal'!$L$113:$L$122&lt;=M$1,1,0))*INDIRECT(CONCATENATE("'Gastos com Pessoal'!",$BC50)))+SUM((M$1&gt;='Gastos com Pessoal'!$E$7:$E$106)*(M$1&lt;='Gastos com Pessoal'!$F$7:$F$106)*(IF('Gastos com Pessoal'!$Q$7:$Q$106&lt;=M$1,1,0))*INDIRECT(CONCATENATE("'Gastos com Pessoal'!",$BD50)))+SUM((M$1&gt;='Gastos com Pessoal'!$E$113:$E$122)*(M$1&lt;='Gastos com Pessoal'!$F$113:$F$122)*(IF('Gastos com Pessoal'!$Q$113:$Q$122&lt;=M$1,1,0))*INDIRECT(CONCATENATE("'Gastos com Pessoal'!",$BE50)))</f>
        <v>0</v>
      </c>
      <c r="N50" s="152">
        <f t="array" aca="1" ref="N50" ca="1">SUM((N$1&gt;='Gastos com Pessoal'!$E$7:$E$106)*(N$1&lt;='Gastos com Pessoal'!$F$7:$F$106)*INDIRECT(CONCATENATE("'Encargos e Benefícios'!",$AX50)))+SUM((N$1&gt;='Gastos com Pessoal'!$E$113:$E$122)*(N$1&lt;='Gastos com Pessoal'!$F$113:$F$122)*INDIRECT(CONCATENATE("'Encargos e Benefícios'!",$AY50)))+SUM((N$1&gt;='Gastos com Pessoal'!$E$7:$E$106)*(N$1&lt;='Gastos com Pessoal'!$F$7:$F$106)*(IF('Gastos com Pessoal'!$G$7:$G$106&lt;=N$1,1,0))*INDIRECT(CONCATENATE("'Gastos com Pessoal'!",$AZ50)))+SUM((N$1&gt;='Gastos com Pessoal'!$E$113:$E$122)*(N$1&lt;='Gastos com Pessoal'!$F$113:$F$122)*(IF('Gastos com Pessoal'!$G$113:$G$122&lt;=N$1,1,0))*INDIRECT(CONCATENATE("'Gastos com Pessoal'!",$BA50)))+SUM((N$1&gt;='Gastos com Pessoal'!$E$7:$E$106)*(N$1&lt;='Gastos com Pessoal'!$F$7:$F$106)*(IF('Gastos com Pessoal'!$L$7:$L$106&lt;=N$1,1,0))*INDIRECT(CONCATENATE("'Gastos com Pessoal'!",$BB50)))+SUM((N$1&gt;='Gastos com Pessoal'!$E$113:$E$122)*(N$1&lt;='Gastos com Pessoal'!$F$113:$F$122)*(IF('Gastos com Pessoal'!$L$113:$L$122&lt;=N$1,1,0))*INDIRECT(CONCATENATE("'Gastos com Pessoal'!",$BC50)))+SUM((N$1&gt;='Gastos com Pessoal'!$E$7:$E$106)*(N$1&lt;='Gastos com Pessoal'!$F$7:$F$106)*(IF('Gastos com Pessoal'!$Q$7:$Q$106&lt;=N$1,1,0))*INDIRECT(CONCATENATE("'Gastos com Pessoal'!",$BD50)))+SUM((N$1&gt;='Gastos com Pessoal'!$E$113:$E$122)*(N$1&lt;='Gastos com Pessoal'!$F$113:$F$122)*(IF('Gastos com Pessoal'!$Q$113:$Q$122&lt;=N$1,1,0))*INDIRECT(CONCATENATE("'Gastos com Pessoal'!",$BE50)))</f>
        <v>0</v>
      </c>
      <c r="O50" s="152">
        <f t="array" aca="1" ref="O50" ca="1">SUM((O$1&gt;='Gastos com Pessoal'!$E$7:$E$106)*(O$1&lt;='Gastos com Pessoal'!$F$7:$F$106)*INDIRECT(CONCATENATE("'Encargos e Benefícios'!",$AX50)))+SUM((O$1&gt;='Gastos com Pessoal'!$E$113:$E$122)*(O$1&lt;='Gastos com Pessoal'!$F$113:$F$122)*INDIRECT(CONCATENATE("'Encargos e Benefícios'!",$AY50)))+SUM((O$1&gt;='Gastos com Pessoal'!$E$7:$E$106)*(O$1&lt;='Gastos com Pessoal'!$F$7:$F$106)*(IF('Gastos com Pessoal'!$G$7:$G$106&lt;=O$1,1,0))*INDIRECT(CONCATENATE("'Gastos com Pessoal'!",$AZ50)))+SUM((O$1&gt;='Gastos com Pessoal'!$E$113:$E$122)*(O$1&lt;='Gastos com Pessoal'!$F$113:$F$122)*(IF('Gastos com Pessoal'!$G$113:$G$122&lt;=O$1,1,0))*INDIRECT(CONCATENATE("'Gastos com Pessoal'!",$BA50)))+SUM((O$1&gt;='Gastos com Pessoal'!$E$7:$E$106)*(O$1&lt;='Gastos com Pessoal'!$F$7:$F$106)*(IF('Gastos com Pessoal'!$L$7:$L$106&lt;=O$1,1,0))*INDIRECT(CONCATENATE("'Gastos com Pessoal'!",$BB50)))+SUM((O$1&gt;='Gastos com Pessoal'!$E$113:$E$122)*(O$1&lt;='Gastos com Pessoal'!$F$113:$F$122)*(IF('Gastos com Pessoal'!$L$113:$L$122&lt;=O$1,1,0))*INDIRECT(CONCATENATE("'Gastos com Pessoal'!",$BC50)))+SUM((O$1&gt;='Gastos com Pessoal'!$E$7:$E$106)*(O$1&lt;='Gastos com Pessoal'!$F$7:$F$106)*(IF('Gastos com Pessoal'!$Q$7:$Q$106&lt;=O$1,1,0))*INDIRECT(CONCATENATE("'Gastos com Pessoal'!",$BD50)))+SUM((O$1&gt;='Gastos com Pessoal'!$E$113:$E$122)*(O$1&lt;='Gastos com Pessoal'!$F$113:$F$122)*(IF('Gastos com Pessoal'!$Q$113:$Q$122&lt;=O$1,1,0))*INDIRECT(CONCATENATE("'Gastos com Pessoal'!",$BE50)))</f>
        <v>0</v>
      </c>
      <c r="P50" s="152">
        <f t="array" aca="1" ref="P50" ca="1">SUM((P$1&gt;='Gastos com Pessoal'!$E$7:$E$106)*(P$1&lt;='Gastos com Pessoal'!$F$7:$F$106)*INDIRECT(CONCATENATE("'Encargos e Benefícios'!",$AX50)))+SUM((P$1&gt;='Gastos com Pessoal'!$E$113:$E$122)*(P$1&lt;='Gastos com Pessoal'!$F$113:$F$122)*INDIRECT(CONCATENATE("'Encargos e Benefícios'!",$AY50)))+SUM((P$1&gt;='Gastos com Pessoal'!$E$7:$E$106)*(P$1&lt;='Gastos com Pessoal'!$F$7:$F$106)*(IF('Gastos com Pessoal'!$G$7:$G$106&lt;=P$1,1,0))*INDIRECT(CONCATENATE("'Gastos com Pessoal'!",$AZ50)))+SUM((P$1&gt;='Gastos com Pessoal'!$E$113:$E$122)*(P$1&lt;='Gastos com Pessoal'!$F$113:$F$122)*(IF('Gastos com Pessoal'!$G$113:$G$122&lt;=P$1,1,0))*INDIRECT(CONCATENATE("'Gastos com Pessoal'!",$BA50)))+SUM((P$1&gt;='Gastos com Pessoal'!$E$7:$E$106)*(P$1&lt;='Gastos com Pessoal'!$F$7:$F$106)*(IF('Gastos com Pessoal'!$L$7:$L$106&lt;=P$1,1,0))*INDIRECT(CONCATENATE("'Gastos com Pessoal'!",$BB50)))+SUM((P$1&gt;='Gastos com Pessoal'!$E$113:$E$122)*(P$1&lt;='Gastos com Pessoal'!$F$113:$F$122)*(IF('Gastos com Pessoal'!$L$113:$L$122&lt;=P$1,1,0))*INDIRECT(CONCATENATE("'Gastos com Pessoal'!",$BC50)))+SUM((P$1&gt;='Gastos com Pessoal'!$E$7:$E$106)*(P$1&lt;='Gastos com Pessoal'!$F$7:$F$106)*(IF('Gastos com Pessoal'!$Q$7:$Q$106&lt;=P$1,1,0))*INDIRECT(CONCATENATE("'Gastos com Pessoal'!",$BD50)))+SUM((P$1&gt;='Gastos com Pessoal'!$E$113:$E$122)*(P$1&lt;='Gastos com Pessoal'!$F$113:$F$122)*(IF('Gastos com Pessoal'!$Q$113:$Q$122&lt;=P$1,1,0))*INDIRECT(CONCATENATE("'Gastos com Pessoal'!",$BE50)))</f>
        <v>0</v>
      </c>
      <c r="Q50" s="152">
        <f t="array" aca="1" ref="Q50" ca="1">SUM((Q$1&gt;='Gastos com Pessoal'!$E$7:$E$106)*(Q$1&lt;='Gastos com Pessoal'!$F$7:$F$106)*INDIRECT(CONCATENATE("'Encargos e Benefícios'!",$AX50)))+SUM((Q$1&gt;='Gastos com Pessoal'!$E$113:$E$122)*(Q$1&lt;='Gastos com Pessoal'!$F$113:$F$122)*INDIRECT(CONCATENATE("'Encargos e Benefícios'!",$AY50)))+SUM((Q$1&gt;='Gastos com Pessoal'!$E$7:$E$106)*(Q$1&lt;='Gastos com Pessoal'!$F$7:$F$106)*(IF('Gastos com Pessoal'!$G$7:$G$106&lt;=Q$1,1,0))*INDIRECT(CONCATENATE("'Gastos com Pessoal'!",$AZ50)))+SUM((Q$1&gt;='Gastos com Pessoal'!$E$113:$E$122)*(Q$1&lt;='Gastos com Pessoal'!$F$113:$F$122)*(IF('Gastos com Pessoal'!$G$113:$G$122&lt;=Q$1,1,0))*INDIRECT(CONCATENATE("'Gastos com Pessoal'!",$BA50)))+SUM((Q$1&gt;='Gastos com Pessoal'!$E$7:$E$106)*(Q$1&lt;='Gastos com Pessoal'!$F$7:$F$106)*(IF('Gastos com Pessoal'!$L$7:$L$106&lt;=Q$1,1,0))*INDIRECT(CONCATENATE("'Gastos com Pessoal'!",$BB50)))+SUM((Q$1&gt;='Gastos com Pessoal'!$E$113:$E$122)*(Q$1&lt;='Gastos com Pessoal'!$F$113:$F$122)*(IF('Gastos com Pessoal'!$L$113:$L$122&lt;=Q$1,1,0))*INDIRECT(CONCATENATE("'Gastos com Pessoal'!",$BC50)))+SUM((Q$1&gt;='Gastos com Pessoal'!$E$7:$E$106)*(Q$1&lt;='Gastos com Pessoal'!$F$7:$F$106)*(IF('Gastos com Pessoal'!$Q$7:$Q$106&lt;=Q$1,1,0))*INDIRECT(CONCATENATE("'Gastos com Pessoal'!",$BD50)))+SUM((Q$1&gt;='Gastos com Pessoal'!$E$113:$E$122)*(Q$1&lt;='Gastos com Pessoal'!$F$113:$F$122)*(IF('Gastos com Pessoal'!$Q$113:$Q$122&lt;=Q$1,1,0))*INDIRECT(CONCATENATE("'Gastos com Pessoal'!",$BE50)))</f>
        <v>0</v>
      </c>
      <c r="R50" s="152">
        <f t="array" aca="1" ref="R50" ca="1">SUM((R$1&gt;='Gastos com Pessoal'!$E$7:$E$106)*(R$1&lt;='Gastos com Pessoal'!$F$7:$F$106)*INDIRECT(CONCATENATE("'Encargos e Benefícios'!",$AX50)))+SUM((R$1&gt;='Gastos com Pessoal'!$E$113:$E$122)*(R$1&lt;='Gastos com Pessoal'!$F$113:$F$122)*INDIRECT(CONCATENATE("'Encargos e Benefícios'!",$AY50)))+SUM((R$1&gt;='Gastos com Pessoal'!$E$7:$E$106)*(R$1&lt;='Gastos com Pessoal'!$F$7:$F$106)*(IF('Gastos com Pessoal'!$G$7:$G$106&lt;=R$1,1,0))*INDIRECT(CONCATENATE("'Gastos com Pessoal'!",$AZ50)))+SUM((R$1&gt;='Gastos com Pessoal'!$E$113:$E$122)*(R$1&lt;='Gastos com Pessoal'!$F$113:$F$122)*(IF('Gastos com Pessoal'!$G$113:$G$122&lt;=R$1,1,0))*INDIRECT(CONCATENATE("'Gastos com Pessoal'!",$BA50)))+SUM((R$1&gt;='Gastos com Pessoal'!$E$7:$E$106)*(R$1&lt;='Gastos com Pessoal'!$F$7:$F$106)*(IF('Gastos com Pessoal'!$L$7:$L$106&lt;=R$1,1,0))*INDIRECT(CONCATENATE("'Gastos com Pessoal'!",$BB50)))+SUM((R$1&gt;='Gastos com Pessoal'!$E$113:$E$122)*(R$1&lt;='Gastos com Pessoal'!$F$113:$F$122)*(IF('Gastos com Pessoal'!$L$113:$L$122&lt;=R$1,1,0))*INDIRECT(CONCATENATE("'Gastos com Pessoal'!",$BC50)))+SUM((R$1&gt;='Gastos com Pessoal'!$E$7:$E$106)*(R$1&lt;='Gastos com Pessoal'!$F$7:$F$106)*(IF('Gastos com Pessoal'!$Q$7:$Q$106&lt;=R$1,1,0))*INDIRECT(CONCATENATE("'Gastos com Pessoal'!",$BD50)))+SUM((R$1&gt;='Gastos com Pessoal'!$E$113:$E$122)*(R$1&lt;='Gastos com Pessoal'!$F$113:$F$122)*(IF('Gastos com Pessoal'!$Q$113:$Q$122&lt;=R$1,1,0))*INDIRECT(CONCATENATE("'Gastos com Pessoal'!",$BE50)))</f>
        <v>0</v>
      </c>
      <c r="S50" s="152">
        <f t="array" aca="1" ref="S50" ca="1">SUM((S$1&gt;='Gastos com Pessoal'!$E$7:$E$106)*(S$1&lt;='Gastos com Pessoal'!$F$7:$F$106)*INDIRECT(CONCATENATE("'Encargos e Benefícios'!",$AX50)))+SUM((S$1&gt;='Gastos com Pessoal'!$E$113:$E$122)*(S$1&lt;='Gastos com Pessoal'!$F$113:$F$122)*INDIRECT(CONCATENATE("'Encargos e Benefícios'!",$AY50)))+SUM((S$1&gt;='Gastos com Pessoal'!$E$7:$E$106)*(S$1&lt;='Gastos com Pessoal'!$F$7:$F$106)*(IF('Gastos com Pessoal'!$G$7:$G$106&lt;=S$1,1,0))*INDIRECT(CONCATENATE("'Gastos com Pessoal'!",$AZ50)))+SUM((S$1&gt;='Gastos com Pessoal'!$E$113:$E$122)*(S$1&lt;='Gastos com Pessoal'!$F$113:$F$122)*(IF('Gastos com Pessoal'!$G$113:$G$122&lt;=S$1,1,0))*INDIRECT(CONCATENATE("'Gastos com Pessoal'!",$BA50)))+SUM((S$1&gt;='Gastos com Pessoal'!$E$7:$E$106)*(S$1&lt;='Gastos com Pessoal'!$F$7:$F$106)*(IF('Gastos com Pessoal'!$L$7:$L$106&lt;=S$1,1,0))*INDIRECT(CONCATENATE("'Gastos com Pessoal'!",$BB50)))+SUM((S$1&gt;='Gastos com Pessoal'!$E$113:$E$122)*(S$1&lt;='Gastos com Pessoal'!$F$113:$F$122)*(IF('Gastos com Pessoal'!$L$113:$L$122&lt;=S$1,1,0))*INDIRECT(CONCATENATE("'Gastos com Pessoal'!",$BC50)))+SUM((S$1&gt;='Gastos com Pessoal'!$E$7:$E$106)*(S$1&lt;='Gastos com Pessoal'!$F$7:$F$106)*(IF('Gastos com Pessoal'!$Q$7:$Q$106&lt;=S$1,1,0))*INDIRECT(CONCATENATE("'Gastos com Pessoal'!",$BD50)))+SUM((S$1&gt;='Gastos com Pessoal'!$E$113:$E$122)*(S$1&lt;='Gastos com Pessoal'!$F$113:$F$122)*(IF('Gastos com Pessoal'!$Q$113:$Q$122&lt;=S$1,1,0))*INDIRECT(CONCATENATE("'Gastos com Pessoal'!",$BE50)))</f>
        <v>0</v>
      </c>
      <c r="T50" s="152">
        <f t="array" aca="1" ref="T50" ca="1">SUM((T$1&gt;='Gastos com Pessoal'!$E$7:$E$106)*(T$1&lt;='Gastos com Pessoal'!$F$7:$F$106)*INDIRECT(CONCATENATE("'Encargos e Benefícios'!",$AX50)))+SUM((T$1&gt;='Gastos com Pessoal'!$E$113:$E$122)*(T$1&lt;='Gastos com Pessoal'!$F$113:$F$122)*INDIRECT(CONCATENATE("'Encargos e Benefícios'!",$AY50)))+SUM((T$1&gt;='Gastos com Pessoal'!$E$7:$E$106)*(T$1&lt;='Gastos com Pessoal'!$F$7:$F$106)*(IF('Gastos com Pessoal'!$G$7:$G$106&lt;=T$1,1,0))*INDIRECT(CONCATENATE("'Gastos com Pessoal'!",$AZ50)))+SUM((T$1&gt;='Gastos com Pessoal'!$E$113:$E$122)*(T$1&lt;='Gastos com Pessoal'!$F$113:$F$122)*(IF('Gastos com Pessoal'!$G$113:$G$122&lt;=T$1,1,0))*INDIRECT(CONCATENATE("'Gastos com Pessoal'!",$BA50)))+SUM((T$1&gt;='Gastos com Pessoal'!$E$7:$E$106)*(T$1&lt;='Gastos com Pessoal'!$F$7:$F$106)*(IF('Gastos com Pessoal'!$L$7:$L$106&lt;=T$1,1,0))*INDIRECT(CONCATENATE("'Gastos com Pessoal'!",$BB50)))+SUM((T$1&gt;='Gastos com Pessoal'!$E$113:$E$122)*(T$1&lt;='Gastos com Pessoal'!$F$113:$F$122)*(IF('Gastos com Pessoal'!$L$113:$L$122&lt;=T$1,1,0))*INDIRECT(CONCATENATE("'Gastos com Pessoal'!",$BC50)))+SUM((T$1&gt;='Gastos com Pessoal'!$E$7:$E$106)*(T$1&lt;='Gastos com Pessoal'!$F$7:$F$106)*(IF('Gastos com Pessoal'!$Q$7:$Q$106&lt;=T$1,1,0))*INDIRECT(CONCATENATE("'Gastos com Pessoal'!",$BD50)))+SUM((T$1&gt;='Gastos com Pessoal'!$E$113:$E$122)*(T$1&lt;='Gastos com Pessoal'!$F$113:$F$122)*(IF('Gastos com Pessoal'!$Q$113:$Q$122&lt;=T$1,1,0))*INDIRECT(CONCATENATE("'Gastos com Pessoal'!",$BE50)))</f>
        <v>0</v>
      </c>
      <c r="U50" s="152">
        <f t="array" aca="1" ref="U50" ca="1">SUM((U$1&gt;='Gastos com Pessoal'!$E$7:$E$106)*(U$1&lt;='Gastos com Pessoal'!$F$7:$F$106)*INDIRECT(CONCATENATE("'Encargos e Benefícios'!",$AX50)))+SUM((U$1&gt;='Gastos com Pessoal'!$E$113:$E$122)*(U$1&lt;='Gastos com Pessoal'!$F$113:$F$122)*INDIRECT(CONCATENATE("'Encargos e Benefícios'!",$AY50)))+SUM((U$1&gt;='Gastos com Pessoal'!$E$7:$E$106)*(U$1&lt;='Gastos com Pessoal'!$F$7:$F$106)*(IF('Gastos com Pessoal'!$G$7:$G$106&lt;=U$1,1,0))*INDIRECT(CONCATENATE("'Gastos com Pessoal'!",$AZ50)))+SUM((U$1&gt;='Gastos com Pessoal'!$E$113:$E$122)*(U$1&lt;='Gastos com Pessoal'!$F$113:$F$122)*(IF('Gastos com Pessoal'!$G$113:$G$122&lt;=U$1,1,0))*INDIRECT(CONCATENATE("'Gastos com Pessoal'!",$BA50)))+SUM((U$1&gt;='Gastos com Pessoal'!$E$7:$E$106)*(U$1&lt;='Gastos com Pessoal'!$F$7:$F$106)*(IF('Gastos com Pessoal'!$L$7:$L$106&lt;=U$1,1,0))*INDIRECT(CONCATENATE("'Gastos com Pessoal'!",$BB50)))+SUM((U$1&gt;='Gastos com Pessoal'!$E$113:$E$122)*(U$1&lt;='Gastos com Pessoal'!$F$113:$F$122)*(IF('Gastos com Pessoal'!$L$113:$L$122&lt;=U$1,1,0))*INDIRECT(CONCATENATE("'Gastos com Pessoal'!",$BC50)))+SUM((U$1&gt;='Gastos com Pessoal'!$E$7:$E$106)*(U$1&lt;='Gastos com Pessoal'!$F$7:$F$106)*(IF('Gastos com Pessoal'!$Q$7:$Q$106&lt;=U$1,1,0))*INDIRECT(CONCATENATE("'Gastos com Pessoal'!",$BD50)))+SUM((U$1&gt;='Gastos com Pessoal'!$E$113:$E$122)*(U$1&lt;='Gastos com Pessoal'!$F$113:$F$122)*(IF('Gastos com Pessoal'!$Q$113:$Q$122&lt;=U$1,1,0))*INDIRECT(CONCATENATE("'Gastos com Pessoal'!",$BE50)))</f>
        <v>0</v>
      </c>
      <c r="V50" s="152">
        <f t="array" aca="1" ref="V50" ca="1">SUM((V$1&gt;='Gastos com Pessoal'!$E$7:$E$106)*(V$1&lt;='Gastos com Pessoal'!$F$7:$F$106)*INDIRECT(CONCATENATE("'Encargos e Benefícios'!",$AX50)))+SUM((V$1&gt;='Gastos com Pessoal'!$E$113:$E$122)*(V$1&lt;='Gastos com Pessoal'!$F$113:$F$122)*INDIRECT(CONCATENATE("'Encargos e Benefícios'!",$AY50)))+SUM((V$1&gt;='Gastos com Pessoal'!$E$7:$E$106)*(V$1&lt;='Gastos com Pessoal'!$F$7:$F$106)*(IF('Gastos com Pessoal'!$G$7:$G$106&lt;=V$1,1,0))*INDIRECT(CONCATENATE("'Gastos com Pessoal'!",$AZ50)))+SUM((V$1&gt;='Gastos com Pessoal'!$E$113:$E$122)*(V$1&lt;='Gastos com Pessoal'!$F$113:$F$122)*(IF('Gastos com Pessoal'!$G$113:$G$122&lt;=V$1,1,0))*INDIRECT(CONCATENATE("'Gastos com Pessoal'!",$BA50)))+SUM((V$1&gt;='Gastos com Pessoal'!$E$7:$E$106)*(V$1&lt;='Gastos com Pessoal'!$F$7:$F$106)*(IF('Gastos com Pessoal'!$L$7:$L$106&lt;=V$1,1,0))*INDIRECT(CONCATENATE("'Gastos com Pessoal'!",$BB50)))+SUM((V$1&gt;='Gastos com Pessoal'!$E$113:$E$122)*(V$1&lt;='Gastos com Pessoal'!$F$113:$F$122)*(IF('Gastos com Pessoal'!$L$113:$L$122&lt;=V$1,1,0))*INDIRECT(CONCATENATE("'Gastos com Pessoal'!",$BC50)))+SUM((V$1&gt;='Gastos com Pessoal'!$E$7:$E$106)*(V$1&lt;='Gastos com Pessoal'!$F$7:$F$106)*(IF('Gastos com Pessoal'!$Q$7:$Q$106&lt;=V$1,1,0))*INDIRECT(CONCATENATE("'Gastos com Pessoal'!",$BD50)))+SUM((V$1&gt;='Gastos com Pessoal'!$E$113:$E$122)*(V$1&lt;='Gastos com Pessoal'!$F$113:$F$122)*(IF('Gastos com Pessoal'!$Q$113:$Q$122&lt;=V$1,1,0))*INDIRECT(CONCATENATE("'Gastos com Pessoal'!",$BE50)))</f>
        <v>0</v>
      </c>
      <c r="W50" s="152">
        <f t="array" aca="1" ref="W50" ca="1">SUM((W$1&gt;='Gastos com Pessoal'!$E$7:$E$106)*(W$1&lt;='Gastos com Pessoal'!$F$7:$F$106)*INDIRECT(CONCATENATE("'Encargos e Benefícios'!",$AX50)))+SUM((W$1&gt;='Gastos com Pessoal'!$E$113:$E$122)*(W$1&lt;='Gastos com Pessoal'!$F$113:$F$122)*INDIRECT(CONCATENATE("'Encargos e Benefícios'!",$AY50)))+SUM((W$1&gt;='Gastos com Pessoal'!$E$7:$E$106)*(W$1&lt;='Gastos com Pessoal'!$F$7:$F$106)*(IF('Gastos com Pessoal'!$G$7:$G$106&lt;=W$1,1,0))*INDIRECT(CONCATENATE("'Gastos com Pessoal'!",$AZ50)))+SUM((W$1&gt;='Gastos com Pessoal'!$E$113:$E$122)*(W$1&lt;='Gastos com Pessoal'!$F$113:$F$122)*(IF('Gastos com Pessoal'!$G$113:$G$122&lt;=W$1,1,0))*INDIRECT(CONCATENATE("'Gastos com Pessoal'!",$BA50)))+SUM((W$1&gt;='Gastos com Pessoal'!$E$7:$E$106)*(W$1&lt;='Gastos com Pessoal'!$F$7:$F$106)*(IF('Gastos com Pessoal'!$L$7:$L$106&lt;=W$1,1,0))*INDIRECT(CONCATENATE("'Gastos com Pessoal'!",$BB50)))+SUM((W$1&gt;='Gastos com Pessoal'!$E$113:$E$122)*(W$1&lt;='Gastos com Pessoal'!$F$113:$F$122)*(IF('Gastos com Pessoal'!$L$113:$L$122&lt;=W$1,1,0))*INDIRECT(CONCATENATE("'Gastos com Pessoal'!",$BC50)))+SUM((W$1&gt;='Gastos com Pessoal'!$E$7:$E$106)*(W$1&lt;='Gastos com Pessoal'!$F$7:$F$106)*(IF('Gastos com Pessoal'!$Q$7:$Q$106&lt;=W$1,1,0))*INDIRECT(CONCATENATE("'Gastos com Pessoal'!",$BD50)))+SUM((W$1&gt;='Gastos com Pessoal'!$E$113:$E$122)*(W$1&lt;='Gastos com Pessoal'!$F$113:$F$122)*(IF('Gastos com Pessoal'!$Q$113:$Q$122&lt;=W$1,1,0))*INDIRECT(CONCATENATE("'Gastos com Pessoal'!",$BE50)))</f>
        <v>0</v>
      </c>
      <c r="X50" s="152">
        <f t="array" aca="1" ref="X50" ca="1">SUM((X$1&gt;='Gastos com Pessoal'!$E$7:$E$106)*(X$1&lt;='Gastos com Pessoal'!$F$7:$F$106)*INDIRECT(CONCATENATE("'Encargos e Benefícios'!",$AX50)))+SUM((X$1&gt;='Gastos com Pessoal'!$E$113:$E$122)*(X$1&lt;='Gastos com Pessoal'!$F$113:$F$122)*INDIRECT(CONCATENATE("'Encargos e Benefícios'!",$AY50)))+SUM((X$1&gt;='Gastos com Pessoal'!$E$7:$E$106)*(X$1&lt;='Gastos com Pessoal'!$F$7:$F$106)*(IF('Gastos com Pessoal'!$G$7:$G$106&lt;=X$1,1,0))*INDIRECT(CONCATENATE("'Gastos com Pessoal'!",$AZ50)))+SUM((X$1&gt;='Gastos com Pessoal'!$E$113:$E$122)*(X$1&lt;='Gastos com Pessoal'!$F$113:$F$122)*(IF('Gastos com Pessoal'!$G$113:$G$122&lt;=X$1,1,0))*INDIRECT(CONCATENATE("'Gastos com Pessoal'!",$BA50)))+SUM((X$1&gt;='Gastos com Pessoal'!$E$7:$E$106)*(X$1&lt;='Gastos com Pessoal'!$F$7:$F$106)*(IF('Gastos com Pessoal'!$L$7:$L$106&lt;=X$1,1,0))*INDIRECT(CONCATENATE("'Gastos com Pessoal'!",$BB50)))+SUM((X$1&gt;='Gastos com Pessoal'!$E$113:$E$122)*(X$1&lt;='Gastos com Pessoal'!$F$113:$F$122)*(IF('Gastos com Pessoal'!$L$113:$L$122&lt;=X$1,1,0))*INDIRECT(CONCATENATE("'Gastos com Pessoal'!",$BC50)))+SUM((X$1&gt;='Gastos com Pessoal'!$E$7:$E$106)*(X$1&lt;='Gastos com Pessoal'!$F$7:$F$106)*(IF('Gastos com Pessoal'!$Q$7:$Q$106&lt;=X$1,1,0))*INDIRECT(CONCATENATE("'Gastos com Pessoal'!",$BD50)))+SUM((X$1&gt;='Gastos com Pessoal'!$E$113:$E$122)*(X$1&lt;='Gastos com Pessoal'!$F$113:$F$122)*(IF('Gastos com Pessoal'!$Q$113:$Q$122&lt;=X$1,1,0))*INDIRECT(CONCATENATE("'Gastos com Pessoal'!",$BE50)))</f>
        <v>0</v>
      </c>
      <c r="Y50" s="152">
        <f t="array" aca="1" ref="Y50" ca="1">SUM((Y$1&gt;='Gastos com Pessoal'!$E$7:$E$106)*(Y$1&lt;='Gastos com Pessoal'!$F$7:$F$106)*INDIRECT(CONCATENATE("'Encargos e Benefícios'!",$AX50)))+SUM((Y$1&gt;='Gastos com Pessoal'!$E$113:$E$122)*(Y$1&lt;='Gastos com Pessoal'!$F$113:$F$122)*INDIRECT(CONCATENATE("'Encargos e Benefícios'!",$AY50)))+SUM((Y$1&gt;='Gastos com Pessoal'!$E$7:$E$106)*(Y$1&lt;='Gastos com Pessoal'!$F$7:$F$106)*(IF('Gastos com Pessoal'!$G$7:$G$106&lt;=Y$1,1,0))*INDIRECT(CONCATENATE("'Gastos com Pessoal'!",$AZ50)))+SUM((Y$1&gt;='Gastos com Pessoal'!$E$113:$E$122)*(Y$1&lt;='Gastos com Pessoal'!$F$113:$F$122)*(IF('Gastos com Pessoal'!$G$113:$G$122&lt;=Y$1,1,0))*INDIRECT(CONCATENATE("'Gastos com Pessoal'!",$BA50)))+SUM((Y$1&gt;='Gastos com Pessoal'!$E$7:$E$106)*(Y$1&lt;='Gastos com Pessoal'!$F$7:$F$106)*(IF('Gastos com Pessoal'!$L$7:$L$106&lt;=Y$1,1,0))*INDIRECT(CONCATENATE("'Gastos com Pessoal'!",$BB50)))+SUM((Y$1&gt;='Gastos com Pessoal'!$E$113:$E$122)*(Y$1&lt;='Gastos com Pessoal'!$F$113:$F$122)*(IF('Gastos com Pessoal'!$L$113:$L$122&lt;=Y$1,1,0))*INDIRECT(CONCATENATE("'Gastos com Pessoal'!",$BC50)))+SUM((Y$1&gt;='Gastos com Pessoal'!$E$7:$E$106)*(Y$1&lt;='Gastos com Pessoal'!$F$7:$F$106)*(IF('Gastos com Pessoal'!$Q$7:$Q$106&lt;=Y$1,1,0))*INDIRECT(CONCATENATE("'Gastos com Pessoal'!",$BD50)))+SUM((Y$1&gt;='Gastos com Pessoal'!$E$113:$E$122)*(Y$1&lt;='Gastos com Pessoal'!$F$113:$F$122)*(IF('Gastos com Pessoal'!$Q$113:$Q$122&lt;=Y$1,1,0))*INDIRECT(CONCATENATE("'Gastos com Pessoal'!",$BE50)))</f>
        <v>0</v>
      </c>
      <c r="Z50" s="152">
        <f t="array" aca="1" ref="Z50" ca="1">SUM((Z$1&gt;='Gastos com Pessoal'!$E$7:$E$106)*(Z$1&lt;='Gastos com Pessoal'!$F$7:$F$106)*INDIRECT(CONCATENATE("'Encargos e Benefícios'!",$AX50)))+SUM((Z$1&gt;='Gastos com Pessoal'!$E$113:$E$122)*(Z$1&lt;='Gastos com Pessoal'!$F$113:$F$122)*INDIRECT(CONCATENATE("'Encargos e Benefícios'!",$AY50)))+SUM((Z$1&gt;='Gastos com Pessoal'!$E$7:$E$106)*(Z$1&lt;='Gastos com Pessoal'!$F$7:$F$106)*(IF('Gastos com Pessoal'!$G$7:$G$106&lt;=Z$1,1,0))*INDIRECT(CONCATENATE("'Gastos com Pessoal'!",$AZ50)))+SUM((Z$1&gt;='Gastos com Pessoal'!$E$113:$E$122)*(Z$1&lt;='Gastos com Pessoal'!$F$113:$F$122)*(IF('Gastos com Pessoal'!$G$113:$G$122&lt;=Z$1,1,0))*INDIRECT(CONCATENATE("'Gastos com Pessoal'!",$BA50)))+SUM((Z$1&gt;='Gastos com Pessoal'!$E$7:$E$106)*(Z$1&lt;='Gastos com Pessoal'!$F$7:$F$106)*(IF('Gastos com Pessoal'!$L$7:$L$106&lt;=Z$1,1,0))*INDIRECT(CONCATENATE("'Gastos com Pessoal'!",$BB50)))+SUM((Z$1&gt;='Gastos com Pessoal'!$E$113:$E$122)*(Z$1&lt;='Gastos com Pessoal'!$F$113:$F$122)*(IF('Gastos com Pessoal'!$L$113:$L$122&lt;=Z$1,1,0))*INDIRECT(CONCATENATE("'Gastos com Pessoal'!",$BC50)))+SUM((Z$1&gt;='Gastos com Pessoal'!$E$7:$E$106)*(Z$1&lt;='Gastos com Pessoal'!$F$7:$F$106)*(IF('Gastos com Pessoal'!$Q$7:$Q$106&lt;=Z$1,1,0))*INDIRECT(CONCATENATE("'Gastos com Pessoal'!",$BD50)))+SUM((Z$1&gt;='Gastos com Pessoal'!$E$113:$E$122)*(Z$1&lt;='Gastos com Pessoal'!$F$113:$F$122)*(IF('Gastos com Pessoal'!$Q$113:$Q$122&lt;=Z$1,1,0))*INDIRECT(CONCATENATE("'Gastos com Pessoal'!",$BE50)))</f>
        <v>0</v>
      </c>
      <c r="AA50" s="152">
        <f t="array" aca="1" ref="AA50" ca="1">SUM((AA$1&gt;='Gastos com Pessoal'!$E$7:$E$106)*(AA$1&lt;='Gastos com Pessoal'!$F$7:$F$106)*INDIRECT(CONCATENATE("'Encargos e Benefícios'!",$AX50)))+SUM((AA$1&gt;='Gastos com Pessoal'!$E$113:$E$122)*(AA$1&lt;='Gastos com Pessoal'!$F$113:$F$122)*INDIRECT(CONCATENATE("'Encargos e Benefícios'!",$AY50)))+SUM((AA$1&gt;='Gastos com Pessoal'!$E$7:$E$106)*(AA$1&lt;='Gastos com Pessoal'!$F$7:$F$106)*(IF('Gastos com Pessoal'!$G$7:$G$106&lt;=AA$1,1,0))*INDIRECT(CONCATENATE("'Gastos com Pessoal'!",$AZ50)))+SUM((AA$1&gt;='Gastos com Pessoal'!$E$113:$E$122)*(AA$1&lt;='Gastos com Pessoal'!$F$113:$F$122)*(IF('Gastos com Pessoal'!$G$113:$G$122&lt;=AA$1,1,0))*INDIRECT(CONCATENATE("'Gastos com Pessoal'!",$BA50)))+SUM((AA$1&gt;='Gastos com Pessoal'!$E$7:$E$106)*(AA$1&lt;='Gastos com Pessoal'!$F$7:$F$106)*(IF('Gastos com Pessoal'!$L$7:$L$106&lt;=AA$1,1,0))*INDIRECT(CONCATENATE("'Gastos com Pessoal'!",$BB50)))+SUM((AA$1&gt;='Gastos com Pessoal'!$E$113:$E$122)*(AA$1&lt;='Gastos com Pessoal'!$F$113:$F$122)*(IF('Gastos com Pessoal'!$L$113:$L$122&lt;=AA$1,1,0))*INDIRECT(CONCATENATE("'Gastos com Pessoal'!",$BC50)))+SUM((AA$1&gt;='Gastos com Pessoal'!$E$7:$E$106)*(AA$1&lt;='Gastos com Pessoal'!$F$7:$F$106)*(IF('Gastos com Pessoal'!$Q$7:$Q$106&lt;=AA$1,1,0))*INDIRECT(CONCATENATE("'Gastos com Pessoal'!",$BD50)))+SUM((AA$1&gt;='Gastos com Pessoal'!$E$113:$E$122)*(AA$1&lt;='Gastos com Pessoal'!$F$113:$F$122)*(IF('Gastos com Pessoal'!$Q$113:$Q$122&lt;=AA$1,1,0))*INDIRECT(CONCATENATE("'Gastos com Pessoal'!",$BE50)))</f>
        <v>0</v>
      </c>
      <c r="AB50" s="152">
        <f t="array" aca="1" ref="AB50" ca="1">SUM((AB$1&gt;='Gastos com Pessoal'!$E$7:$E$106)*(AB$1&lt;='Gastos com Pessoal'!$F$7:$F$106)*INDIRECT(CONCATENATE("'Encargos e Benefícios'!",$AX50)))+SUM((AB$1&gt;='Gastos com Pessoal'!$E$113:$E$122)*(AB$1&lt;='Gastos com Pessoal'!$F$113:$F$122)*INDIRECT(CONCATENATE("'Encargos e Benefícios'!",$AY50)))+SUM((AB$1&gt;='Gastos com Pessoal'!$E$7:$E$106)*(AB$1&lt;='Gastos com Pessoal'!$F$7:$F$106)*(IF('Gastos com Pessoal'!$G$7:$G$106&lt;=AB$1,1,0))*INDIRECT(CONCATENATE("'Gastos com Pessoal'!",$AZ50)))+SUM((AB$1&gt;='Gastos com Pessoal'!$E$113:$E$122)*(AB$1&lt;='Gastos com Pessoal'!$F$113:$F$122)*(IF('Gastos com Pessoal'!$G$113:$G$122&lt;=AB$1,1,0))*INDIRECT(CONCATENATE("'Gastos com Pessoal'!",$BA50)))+SUM((AB$1&gt;='Gastos com Pessoal'!$E$7:$E$106)*(AB$1&lt;='Gastos com Pessoal'!$F$7:$F$106)*(IF('Gastos com Pessoal'!$L$7:$L$106&lt;=AB$1,1,0))*INDIRECT(CONCATENATE("'Gastos com Pessoal'!",$BB50)))+SUM((AB$1&gt;='Gastos com Pessoal'!$E$113:$E$122)*(AB$1&lt;='Gastos com Pessoal'!$F$113:$F$122)*(IF('Gastos com Pessoal'!$L$113:$L$122&lt;=AB$1,1,0))*INDIRECT(CONCATENATE("'Gastos com Pessoal'!",$BC50)))+SUM((AB$1&gt;='Gastos com Pessoal'!$E$7:$E$106)*(AB$1&lt;='Gastos com Pessoal'!$F$7:$F$106)*(IF('Gastos com Pessoal'!$Q$7:$Q$106&lt;=AB$1,1,0))*INDIRECT(CONCATENATE("'Gastos com Pessoal'!",$BD50)))+SUM((AB$1&gt;='Gastos com Pessoal'!$E$113:$E$122)*(AB$1&lt;='Gastos com Pessoal'!$F$113:$F$122)*(IF('Gastos com Pessoal'!$Q$113:$Q$122&lt;=AB$1,1,0))*INDIRECT(CONCATENATE("'Gastos com Pessoal'!",$BE50)))</f>
        <v>0</v>
      </c>
      <c r="AC50" s="152">
        <f t="array" aca="1" ref="AC50" ca="1">SUM((AC$1&gt;='Gastos com Pessoal'!$E$7:$E$106)*(AC$1&lt;='Gastos com Pessoal'!$F$7:$F$106)*INDIRECT(CONCATENATE("'Encargos e Benefícios'!",$AX50)))+SUM((AC$1&gt;='Gastos com Pessoal'!$E$113:$E$122)*(AC$1&lt;='Gastos com Pessoal'!$F$113:$F$122)*INDIRECT(CONCATENATE("'Encargos e Benefícios'!",$AY50)))+SUM((AC$1&gt;='Gastos com Pessoal'!$E$7:$E$106)*(AC$1&lt;='Gastos com Pessoal'!$F$7:$F$106)*(IF('Gastos com Pessoal'!$G$7:$G$106&lt;=AC$1,1,0))*INDIRECT(CONCATENATE("'Gastos com Pessoal'!",$AZ50)))+SUM((AC$1&gt;='Gastos com Pessoal'!$E$113:$E$122)*(AC$1&lt;='Gastos com Pessoal'!$F$113:$F$122)*(IF('Gastos com Pessoal'!$G$113:$G$122&lt;=AC$1,1,0))*INDIRECT(CONCATENATE("'Gastos com Pessoal'!",$BA50)))+SUM((AC$1&gt;='Gastos com Pessoal'!$E$7:$E$106)*(AC$1&lt;='Gastos com Pessoal'!$F$7:$F$106)*(IF('Gastos com Pessoal'!$L$7:$L$106&lt;=AC$1,1,0))*INDIRECT(CONCATENATE("'Gastos com Pessoal'!",$BB50)))+SUM((AC$1&gt;='Gastos com Pessoal'!$E$113:$E$122)*(AC$1&lt;='Gastos com Pessoal'!$F$113:$F$122)*(IF('Gastos com Pessoal'!$L$113:$L$122&lt;=AC$1,1,0))*INDIRECT(CONCATENATE("'Gastos com Pessoal'!",$BC50)))+SUM((AC$1&gt;='Gastos com Pessoal'!$E$7:$E$106)*(AC$1&lt;='Gastos com Pessoal'!$F$7:$F$106)*(IF('Gastos com Pessoal'!$Q$7:$Q$106&lt;=AC$1,1,0))*INDIRECT(CONCATENATE("'Gastos com Pessoal'!",$BD50)))+SUM((AC$1&gt;='Gastos com Pessoal'!$E$113:$E$122)*(AC$1&lt;='Gastos com Pessoal'!$F$113:$F$122)*(IF('Gastos com Pessoal'!$Q$113:$Q$122&lt;=AC$1,1,0))*INDIRECT(CONCATENATE("'Gastos com Pessoal'!",$BE50)))</f>
        <v>0</v>
      </c>
      <c r="AD50" s="152">
        <f t="array" aca="1" ref="AD50" ca="1">SUM((AD$1&gt;='Gastos com Pessoal'!$E$7:$E$106)*(AD$1&lt;='Gastos com Pessoal'!$F$7:$F$106)*INDIRECT(CONCATENATE("'Encargos e Benefícios'!",$AX50)))+SUM((AD$1&gt;='Gastos com Pessoal'!$E$113:$E$122)*(AD$1&lt;='Gastos com Pessoal'!$F$113:$F$122)*INDIRECT(CONCATENATE("'Encargos e Benefícios'!",$AY50)))+SUM((AD$1&gt;='Gastos com Pessoal'!$E$7:$E$106)*(AD$1&lt;='Gastos com Pessoal'!$F$7:$F$106)*(IF('Gastos com Pessoal'!$G$7:$G$106&lt;=AD$1,1,0))*INDIRECT(CONCATENATE("'Gastos com Pessoal'!",$AZ50)))+SUM((AD$1&gt;='Gastos com Pessoal'!$E$113:$E$122)*(AD$1&lt;='Gastos com Pessoal'!$F$113:$F$122)*(IF('Gastos com Pessoal'!$G$113:$G$122&lt;=AD$1,1,0))*INDIRECT(CONCATENATE("'Gastos com Pessoal'!",$BA50)))+SUM((AD$1&gt;='Gastos com Pessoal'!$E$7:$E$106)*(AD$1&lt;='Gastos com Pessoal'!$F$7:$F$106)*(IF('Gastos com Pessoal'!$L$7:$L$106&lt;=AD$1,1,0))*INDIRECT(CONCATENATE("'Gastos com Pessoal'!",$BB50)))+SUM((AD$1&gt;='Gastos com Pessoal'!$E$113:$E$122)*(AD$1&lt;='Gastos com Pessoal'!$F$113:$F$122)*(IF('Gastos com Pessoal'!$L$113:$L$122&lt;=AD$1,1,0))*INDIRECT(CONCATENATE("'Gastos com Pessoal'!",$BC50)))+SUM((AD$1&gt;='Gastos com Pessoal'!$E$7:$E$106)*(AD$1&lt;='Gastos com Pessoal'!$F$7:$F$106)*(IF('Gastos com Pessoal'!$Q$7:$Q$106&lt;=AD$1,1,0))*INDIRECT(CONCATENATE("'Gastos com Pessoal'!",$BD50)))+SUM((AD$1&gt;='Gastos com Pessoal'!$E$113:$E$122)*(AD$1&lt;='Gastos com Pessoal'!$F$113:$F$122)*(IF('Gastos com Pessoal'!$Q$113:$Q$122&lt;=AD$1,1,0))*INDIRECT(CONCATENATE("'Gastos com Pessoal'!",$BE50)))</f>
        <v>0</v>
      </c>
      <c r="AE50" s="152">
        <f t="array" aca="1" ref="AE50" ca="1">SUM((AE$1&gt;='Gastos com Pessoal'!$E$7:$E$106)*(AE$1&lt;='Gastos com Pessoal'!$F$7:$F$106)*INDIRECT(CONCATENATE("'Encargos e Benefícios'!",$AX50)))+SUM((AE$1&gt;='Gastos com Pessoal'!$E$113:$E$122)*(AE$1&lt;='Gastos com Pessoal'!$F$113:$F$122)*INDIRECT(CONCATENATE("'Encargos e Benefícios'!",$AY50)))+SUM((AE$1&gt;='Gastos com Pessoal'!$E$7:$E$106)*(AE$1&lt;='Gastos com Pessoal'!$F$7:$F$106)*(IF('Gastos com Pessoal'!$G$7:$G$106&lt;=AE$1,1,0))*INDIRECT(CONCATENATE("'Gastos com Pessoal'!",$AZ50)))+SUM((AE$1&gt;='Gastos com Pessoal'!$E$113:$E$122)*(AE$1&lt;='Gastos com Pessoal'!$F$113:$F$122)*(IF('Gastos com Pessoal'!$G$113:$G$122&lt;=AE$1,1,0))*INDIRECT(CONCATENATE("'Gastos com Pessoal'!",$BA50)))+SUM((AE$1&gt;='Gastos com Pessoal'!$E$7:$E$106)*(AE$1&lt;='Gastos com Pessoal'!$F$7:$F$106)*(IF('Gastos com Pessoal'!$L$7:$L$106&lt;=AE$1,1,0))*INDIRECT(CONCATENATE("'Gastos com Pessoal'!",$BB50)))+SUM((AE$1&gt;='Gastos com Pessoal'!$E$113:$E$122)*(AE$1&lt;='Gastos com Pessoal'!$F$113:$F$122)*(IF('Gastos com Pessoal'!$L$113:$L$122&lt;=AE$1,1,0))*INDIRECT(CONCATENATE("'Gastos com Pessoal'!",$BC50)))+SUM((AE$1&gt;='Gastos com Pessoal'!$E$7:$E$106)*(AE$1&lt;='Gastos com Pessoal'!$F$7:$F$106)*(IF('Gastos com Pessoal'!$Q$7:$Q$106&lt;=AE$1,1,0))*INDIRECT(CONCATENATE("'Gastos com Pessoal'!",$BD50)))+SUM((AE$1&gt;='Gastos com Pessoal'!$E$113:$E$122)*(AE$1&lt;='Gastos com Pessoal'!$F$113:$F$122)*(IF('Gastos com Pessoal'!$Q$113:$Q$122&lt;=AE$1,1,0))*INDIRECT(CONCATENATE("'Gastos com Pessoal'!",$BE50)))</f>
        <v>0</v>
      </c>
      <c r="AF50" s="152">
        <f t="array" aca="1" ref="AF50" ca="1">SUM((AF$1&gt;='Gastos com Pessoal'!$E$7:$E$106)*(AF$1&lt;='Gastos com Pessoal'!$F$7:$F$106)*INDIRECT(CONCATENATE("'Encargos e Benefícios'!",$AX50)))+SUM((AF$1&gt;='Gastos com Pessoal'!$E$113:$E$122)*(AF$1&lt;='Gastos com Pessoal'!$F$113:$F$122)*INDIRECT(CONCATENATE("'Encargos e Benefícios'!",$AY50)))+SUM((AF$1&gt;='Gastos com Pessoal'!$E$7:$E$106)*(AF$1&lt;='Gastos com Pessoal'!$F$7:$F$106)*(IF('Gastos com Pessoal'!$G$7:$G$106&lt;=AF$1,1,0))*INDIRECT(CONCATENATE("'Gastos com Pessoal'!",$AZ50)))+SUM((AF$1&gt;='Gastos com Pessoal'!$E$113:$E$122)*(AF$1&lt;='Gastos com Pessoal'!$F$113:$F$122)*(IF('Gastos com Pessoal'!$G$113:$G$122&lt;=AF$1,1,0))*INDIRECT(CONCATENATE("'Gastos com Pessoal'!",$BA50)))+SUM((AF$1&gt;='Gastos com Pessoal'!$E$7:$E$106)*(AF$1&lt;='Gastos com Pessoal'!$F$7:$F$106)*(IF('Gastos com Pessoal'!$L$7:$L$106&lt;=AF$1,1,0))*INDIRECT(CONCATENATE("'Gastos com Pessoal'!",$BB50)))+SUM((AF$1&gt;='Gastos com Pessoal'!$E$113:$E$122)*(AF$1&lt;='Gastos com Pessoal'!$F$113:$F$122)*(IF('Gastos com Pessoal'!$L$113:$L$122&lt;=AF$1,1,0))*INDIRECT(CONCATENATE("'Gastos com Pessoal'!",$BC50)))+SUM((AF$1&gt;='Gastos com Pessoal'!$E$7:$E$106)*(AF$1&lt;='Gastos com Pessoal'!$F$7:$F$106)*(IF('Gastos com Pessoal'!$Q$7:$Q$106&lt;=AF$1,1,0))*INDIRECT(CONCATENATE("'Gastos com Pessoal'!",$BD50)))+SUM((AF$1&gt;='Gastos com Pessoal'!$E$113:$E$122)*(AF$1&lt;='Gastos com Pessoal'!$F$113:$F$122)*(IF('Gastos com Pessoal'!$Q$113:$Q$122&lt;=AF$1,1,0))*INDIRECT(CONCATENATE("'Gastos com Pessoal'!",$BE50)))</f>
        <v>0</v>
      </c>
      <c r="AG50" s="152">
        <f t="array" aca="1" ref="AG50" ca="1">SUM((AG$1&gt;='Gastos com Pessoal'!$E$7:$E$106)*(AG$1&lt;='Gastos com Pessoal'!$F$7:$F$106)*INDIRECT(CONCATENATE("'Encargos e Benefícios'!",$AX50)))+SUM((AG$1&gt;='Gastos com Pessoal'!$E$113:$E$122)*(AG$1&lt;='Gastos com Pessoal'!$F$113:$F$122)*INDIRECT(CONCATENATE("'Encargos e Benefícios'!",$AY50)))+SUM((AG$1&gt;='Gastos com Pessoal'!$E$7:$E$106)*(AG$1&lt;='Gastos com Pessoal'!$F$7:$F$106)*(IF('Gastos com Pessoal'!$G$7:$G$106&lt;=AG$1,1,0))*INDIRECT(CONCATENATE("'Gastos com Pessoal'!",$AZ50)))+SUM((AG$1&gt;='Gastos com Pessoal'!$E$113:$E$122)*(AG$1&lt;='Gastos com Pessoal'!$F$113:$F$122)*(IF('Gastos com Pessoal'!$G$113:$G$122&lt;=AG$1,1,0))*INDIRECT(CONCATENATE("'Gastos com Pessoal'!",$BA50)))+SUM((AG$1&gt;='Gastos com Pessoal'!$E$7:$E$106)*(AG$1&lt;='Gastos com Pessoal'!$F$7:$F$106)*(IF('Gastos com Pessoal'!$L$7:$L$106&lt;=AG$1,1,0))*INDIRECT(CONCATENATE("'Gastos com Pessoal'!",$BB50)))+SUM((AG$1&gt;='Gastos com Pessoal'!$E$113:$E$122)*(AG$1&lt;='Gastos com Pessoal'!$F$113:$F$122)*(IF('Gastos com Pessoal'!$L$113:$L$122&lt;=AG$1,1,0))*INDIRECT(CONCATENATE("'Gastos com Pessoal'!",$BC50)))+SUM((AG$1&gt;='Gastos com Pessoal'!$E$7:$E$106)*(AG$1&lt;='Gastos com Pessoal'!$F$7:$F$106)*(IF('Gastos com Pessoal'!$Q$7:$Q$106&lt;=AG$1,1,0))*INDIRECT(CONCATENATE("'Gastos com Pessoal'!",$BD50)))+SUM((AG$1&gt;='Gastos com Pessoal'!$E$113:$E$122)*(AG$1&lt;='Gastos com Pessoal'!$F$113:$F$122)*(IF('Gastos com Pessoal'!$Q$113:$Q$122&lt;=AG$1,1,0))*INDIRECT(CONCATENATE("'Gastos com Pessoal'!",$BE50)))</f>
        <v>0</v>
      </c>
      <c r="AH50" s="152">
        <f t="array" aca="1" ref="AH50" ca="1">SUM((AH$1&gt;='Gastos com Pessoal'!$E$7:$E$106)*(AH$1&lt;='Gastos com Pessoal'!$F$7:$F$106)*INDIRECT(CONCATENATE("'Encargos e Benefícios'!",$AX50)))+SUM((AH$1&gt;='Gastos com Pessoal'!$E$113:$E$122)*(AH$1&lt;='Gastos com Pessoal'!$F$113:$F$122)*INDIRECT(CONCATENATE("'Encargos e Benefícios'!",$AY50)))+SUM((AH$1&gt;='Gastos com Pessoal'!$E$7:$E$106)*(AH$1&lt;='Gastos com Pessoal'!$F$7:$F$106)*(IF('Gastos com Pessoal'!$G$7:$G$106&lt;=AH$1,1,0))*INDIRECT(CONCATENATE("'Gastos com Pessoal'!",$AZ50)))+SUM((AH$1&gt;='Gastos com Pessoal'!$E$113:$E$122)*(AH$1&lt;='Gastos com Pessoal'!$F$113:$F$122)*(IF('Gastos com Pessoal'!$G$113:$G$122&lt;=AH$1,1,0))*INDIRECT(CONCATENATE("'Gastos com Pessoal'!",$BA50)))+SUM((AH$1&gt;='Gastos com Pessoal'!$E$7:$E$106)*(AH$1&lt;='Gastos com Pessoal'!$F$7:$F$106)*(IF('Gastos com Pessoal'!$L$7:$L$106&lt;=AH$1,1,0))*INDIRECT(CONCATENATE("'Gastos com Pessoal'!",$BB50)))+SUM((AH$1&gt;='Gastos com Pessoal'!$E$113:$E$122)*(AH$1&lt;='Gastos com Pessoal'!$F$113:$F$122)*(IF('Gastos com Pessoal'!$L$113:$L$122&lt;=AH$1,1,0))*INDIRECT(CONCATENATE("'Gastos com Pessoal'!",$BC50)))+SUM((AH$1&gt;='Gastos com Pessoal'!$E$7:$E$106)*(AH$1&lt;='Gastos com Pessoal'!$F$7:$F$106)*(IF('Gastos com Pessoal'!$Q$7:$Q$106&lt;=AH$1,1,0))*INDIRECT(CONCATENATE("'Gastos com Pessoal'!",$BD50)))+SUM((AH$1&gt;='Gastos com Pessoal'!$E$113:$E$122)*(AH$1&lt;='Gastos com Pessoal'!$F$113:$F$122)*(IF('Gastos com Pessoal'!$Q$113:$Q$122&lt;=AH$1,1,0))*INDIRECT(CONCATENATE("'Gastos com Pessoal'!",$BE50)))</f>
        <v>0</v>
      </c>
      <c r="AI50" s="152">
        <f t="array" aca="1" ref="AI50" ca="1">SUM((AI$1&gt;='Gastos com Pessoal'!$E$7:$E$106)*(AI$1&lt;='Gastos com Pessoal'!$F$7:$F$106)*INDIRECT(CONCATENATE("'Encargos e Benefícios'!",$AX50)))+SUM((AI$1&gt;='Gastos com Pessoal'!$E$113:$E$122)*(AI$1&lt;='Gastos com Pessoal'!$F$113:$F$122)*INDIRECT(CONCATENATE("'Encargos e Benefícios'!",$AY50)))+SUM((AI$1&gt;='Gastos com Pessoal'!$E$7:$E$106)*(AI$1&lt;='Gastos com Pessoal'!$F$7:$F$106)*(IF('Gastos com Pessoal'!$G$7:$G$106&lt;=AI$1,1,0))*INDIRECT(CONCATENATE("'Gastos com Pessoal'!",$AZ50)))+SUM((AI$1&gt;='Gastos com Pessoal'!$E$113:$E$122)*(AI$1&lt;='Gastos com Pessoal'!$F$113:$F$122)*(IF('Gastos com Pessoal'!$G$113:$G$122&lt;=AI$1,1,0))*INDIRECT(CONCATENATE("'Gastos com Pessoal'!",$BA50)))+SUM((AI$1&gt;='Gastos com Pessoal'!$E$7:$E$106)*(AI$1&lt;='Gastos com Pessoal'!$F$7:$F$106)*(IF('Gastos com Pessoal'!$L$7:$L$106&lt;=AI$1,1,0))*INDIRECT(CONCATENATE("'Gastos com Pessoal'!",$BB50)))+SUM((AI$1&gt;='Gastos com Pessoal'!$E$113:$E$122)*(AI$1&lt;='Gastos com Pessoal'!$F$113:$F$122)*(IF('Gastos com Pessoal'!$L$113:$L$122&lt;=AI$1,1,0))*INDIRECT(CONCATENATE("'Gastos com Pessoal'!",$BC50)))+SUM((AI$1&gt;='Gastos com Pessoal'!$E$7:$E$106)*(AI$1&lt;='Gastos com Pessoal'!$F$7:$F$106)*(IF('Gastos com Pessoal'!$Q$7:$Q$106&lt;=AI$1,1,0))*INDIRECT(CONCATENATE("'Gastos com Pessoal'!",$BD50)))+SUM((AI$1&gt;='Gastos com Pessoal'!$E$113:$E$122)*(AI$1&lt;='Gastos com Pessoal'!$F$113:$F$122)*(IF('Gastos com Pessoal'!$Q$113:$Q$122&lt;=AI$1,1,0))*INDIRECT(CONCATENATE("'Gastos com Pessoal'!",$BE50)))</f>
        <v>0</v>
      </c>
      <c r="AJ50" s="152">
        <f t="array" aca="1" ref="AJ50" ca="1">SUM((AJ$1&gt;='Gastos com Pessoal'!$E$7:$E$106)*(AJ$1&lt;='Gastos com Pessoal'!$F$7:$F$106)*INDIRECT(CONCATENATE("'Encargos e Benefícios'!",$AX50)))+SUM((AJ$1&gt;='Gastos com Pessoal'!$E$113:$E$122)*(AJ$1&lt;='Gastos com Pessoal'!$F$113:$F$122)*INDIRECT(CONCATENATE("'Encargos e Benefícios'!",$AY50)))+SUM((AJ$1&gt;='Gastos com Pessoal'!$E$7:$E$106)*(AJ$1&lt;='Gastos com Pessoal'!$F$7:$F$106)*(IF('Gastos com Pessoal'!$G$7:$G$106&lt;=AJ$1,1,0))*INDIRECT(CONCATENATE("'Gastos com Pessoal'!",$AZ50)))+SUM((AJ$1&gt;='Gastos com Pessoal'!$E$113:$E$122)*(AJ$1&lt;='Gastos com Pessoal'!$F$113:$F$122)*(IF('Gastos com Pessoal'!$G$113:$G$122&lt;=AJ$1,1,0))*INDIRECT(CONCATENATE("'Gastos com Pessoal'!",$BA50)))+SUM((AJ$1&gt;='Gastos com Pessoal'!$E$7:$E$106)*(AJ$1&lt;='Gastos com Pessoal'!$F$7:$F$106)*(IF('Gastos com Pessoal'!$L$7:$L$106&lt;=AJ$1,1,0))*INDIRECT(CONCATENATE("'Gastos com Pessoal'!",$BB50)))+SUM((AJ$1&gt;='Gastos com Pessoal'!$E$113:$E$122)*(AJ$1&lt;='Gastos com Pessoal'!$F$113:$F$122)*(IF('Gastos com Pessoal'!$L$113:$L$122&lt;=AJ$1,1,0))*INDIRECT(CONCATENATE("'Gastos com Pessoal'!",$BC50)))+SUM((AJ$1&gt;='Gastos com Pessoal'!$E$7:$E$106)*(AJ$1&lt;='Gastos com Pessoal'!$F$7:$F$106)*(IF('Gastos com Pessoal'!$Q$7:$Q$106&lt;=AJ$1,1,0))*INDIRECT(CONCATENATE("'Gastos com Pessoal'!",$BD50)))+SUM((AJ$1&gt;='Gastos com Pessoal'!$E$113:$E$122)*(AJ$1&lt;='Gastos com Pessoal'!$F$113:$F$122)*(IF('Gastos com Pessoal'!$Q$113:$Q$122&lt;=AJ$1,1,0))*INDIRECT(CONCATENATE("'Gastos com Pessoal'!",$BE50)))</f>
        <v>0</v>
      </c>
      <c r="AK50" s="152">
        <f t="array" aca="1" ref="AK50" ca="1">SUM((AK$1&gt;='Gastos com Pessoal'!$E$7:$E$106)*(AK$1&lt;='Gastos com Pessoal'!$F$7:$F$106)*INDIRECT(CONCATENATE("'Encargos e Benefícios'!",$AX50)))+SUM((AK$1&gt;='Gastos com Pessoal'!$E$113:$E$122)*(AK$1&lt;='Gastos com Pessoal'!$F$113:$F$122)*INDIRECT(CONCATENATE("'Encargos e Benefícios'!",$AY50)))+SUM((AK$1&gt;='Gastos com Pessoal'!$E$7:$E$106)*(AK$1&lt;='Gastos com Pessoal'!$F$7:$F$106)*(IF('Gastos com Pessoal'!$G$7:$G$106&lt;=AK$1,1,0))*INDIRECT(CONCATENATE("'Gastos com Pessoal'!",$AZ50)))+SUM((AK$1&gt;='Gastos com Pessoal'!$E$113:$E$122)*(AK$1&lt;='Gastos com Pessoal'!$F$113:$F$122)*(IF('Gastos com Pessoal'!$G$113:$G$122&lt;=AK$1,1,0))*INDIRECT(CONCATENATE("'Gastos com Pessoal'!",$BA50)))+SUM((AK$1&gt;='Gastos com Pessoal'!$E$7:$E$106)*(AK$1&lt;='Gastos com Pessoal'!$F$7:$F$106)*(IF('Gastos com Pessoal'!$L$7:$L$106&lt;=AK$1,1,0))*INDIRECT(CONCATENATE("'Gastos com Pessoal'!",$BB50)))+SUM((AK$1&gt;='Gastos com Pessoal'!$E$113:$E$122)*(AK$1&lt;='Gastos com Pessoal'!$F$113:$F$122)*(IF('Gastos com Pessoal'!$L$113:$L$122&lt;=AK$1,1,0))*INDIRECT(CONCATENATE("'Gastos com Pessoal'!",$BC50)))+SUM((AK$1&gt;='Gastos com Pessoal'!$E$7:$E$106)*(AK$1&lt;='Gastos com Pessoal'!$F$7:$F$106)*(IF('Gastos com Pessoal'!$Q$7:$Q$106&lt;=AK$1,1,0))*INDIRECT(CONCATENATE("'Gastos com Pessoal'!",$BD50)))+SUM((AK$1&gt;='Gastos com Pessoal'!$E$113:$E$122)*(AK$1&lt;='Gastos com Pessoal'!$F$113:$F$122)*(IF('Gastos com Pessoal'!$Q$113:$Q$122&lt;=AK$1,1,0))*INDIRECT(CONCATENATE("'Gastos com Pessoal'!",$BE50)))</f>
        <v>0</v>
      </c>
      <c r="AL50" s="152">
        <f t="array" aca="1" ref="AL50" ca="1">SUM((AL$1&gt;='Gastos com Pessoal'!$E$7:$E$106)*(AL$1&lt;='Gastos com Pessoal'!$F$7:$F$106)*INDIRECT(CONCATENATE("'Encargos e Benefícios'!",$AX50)))+SUM((AL$1&gt;='Gastos com Pessoal'!$E$113:$E$122)*(AL$1&lt;='Gastos com Pessoal'!$F$113:$F$122)*INDIRECT(CONCATENATE("'Encargos e Benefícios'!",$AY50)))+SUM((AL$1&gt;='Gastos com Pessoal'!$E$7:$E$106)*(AL$1&lt;='Gastos com Pessoal'!$F$7:$F$106)*(IF('Gastos com Pessoal'!$G$7:$G$106&lt;=AL$1,1,0))*INDIRECT(CONCATENATE("'Gastos com Pessoal'!",$AZ50)))+SUM((AL$1&gt;='Gastos com Pessoal'!$E$113:$E$122)*(AL$1&lt;='Gastos com Pessoal'!$F$113:$F$122)*(IF('Gastos com Pessoal'!$G$113:$G$122&lt;=AL$1,1,0))*INDIRECT(CONCATENATE("'Gastos com Pessoal'!",$BA50)))+SUM((AL$1&gt;='Gastos com Pessoal'!$E$7:$E$106)*(AL$1&lt;='Gastos com Pessoal'!$F$7:$F$106)*(IF('Gastos com Pessoal'!$L$7:$L$106&lt;=AL$1,1,0))*INDIRECT(CONCATENATE("'Gastos com Pessoal'!",$BB50)))+SUM((AL$1&gt;='Gastos com Pessoal'!$E$113:$E$122)*(AL$1&lt;='Gastos com Pessoal'!$F$113:$F$122)*(IF('Gastos com Pessoal'!$L$113:$L$122&lt;=AL$1,1,0))*INDIRECT(CONCATENATE("'Gastos com Pessoal'!",$BC50)))+SUM((AL$1&gt;='Gastos com Pessoal'!$E$7:$E$106)*(AL$1&lt;='Gastos com Pessoal'!$F$7:$F$106)*(IF('Gastos com Pessoal'!$Q$7:$Q$106&lt;=AL$1,1,0))*INDIRECT(CONCATENATE("'Gastos com Pessoal'!",$BD50)))+SUM((AL$1&gt;='Gastos com Pessoal'!$E$113:$E$122)*(AL$1&lt;='Gastos com Pessoal'!$F$113:$F$122)*(IF('Gastos com Pessoal'!$Q$113:$Q$122&lt;=AL$1,1,0))*INDIRECT(CONCATENATE("'Gastos com Pessoal'!",$BE50)))</f>
        <v>0</v>
      </c>
      <c r="AM50" s="147">
        <f t="shared" ca="1" si="19"/>
        <v>22960</v>
      </c>
      <c r="AN50" s="159">
        <f t="shared" ca="1" si="20"/>
        <v>2.4357198045270824E-3</v>
      </c>
      <c r="AW50" s="284" t="s">
        <v>353</v>
      </c>
      <c r="AX50" s="285" t="str">
        <f ca="1">IF(ISNA('Encargos e Benefícios'!AB7),"$ZZ$6:$ZZ$105",'Encargos e Benefícios'!AB7)</f>
        <v>$U$6:$U$105</v>
      </c>
      <c r="AY50" s="285" t="str">
        <f ca="1">IF(ISNA('Encargos e Benefícios'!AD7),"$ZZ$112:$ZZ$121",'Encargos e Benefícios'!AD7)</f>
        <v>$ZZ$112:$ZZ$121</v>
      </c>
      <c r="AZ50" s="284" t="str">
        <f ca="1">IF(ISNA('Gastos com Pessoal'!AT7),"$ZZ$6:$ZZ$105",'Gastos com Pessoal'!AT7)</f>
        <v>$K$7:$K$106</v>
      </c>
      <c r="BA50" s="284" t="str">
        <f ca="1">IF(ISNA('Gastos com Pessoal'!AV7),"$ZZ$112:$ZZ$121",'Gastos com Pessoal'!AV7)</f>
        <v>$ZZ$112:$ZZ$121</v>
      </c>
      <c r="BB50" s="284" t="str">
        <f ca="1">IF(ISNA('Gastos com Pessoal'!AX7),"$ZZ$6:$ZZ$105",'Gastos com Pessoal'!AX7)</f>
        <v>$ZZ$6:$ZZ$105</v>
      </c>
      <c r="BC50" s="284" t="str">
        <f ca="1">IF(ISNA('Gastos com Pessoal'!AZ7),"$ZZ$112:$ZZ$121",'Gastos com Pessoal'!AZ7)</f>
        <v>$ZZ$112:$ZZ$121</v>
      </c>
      <c r="BD50" s="284" t="str">
        <f ca="1">IF(ISNA('Gastos com Pessoal'!BB7),"$ZZ$6:$ZZ$105",'Gastos com Pessoal'!BB7)</f>
        <v>$ZZ$6:$ZZ$105</v>
      </c>
      <c r="BE50" s="284" t="str">
        <f ca="1">IF(ISNA('Gastos com Pessoal'!BD7),"$ZZ$112:$ZZ$121",'Gastos com Pessoal'!BD7)</f>
        <v>$ZZ$112:$ZZ$121</v>
      </c>
    </row>
    <row r="51" spans="1:57" s="101" customFormat="1" ht="23.25" customHeight="1">
      <c r="A51" s="30" t="s">
        <v>476</v>
      </c>
      <c r="B51" s="33" t="s">
        <v>67</v>
      </c>
      <c r="C51" s="152">
        <f t="array" aca="1" ref="C51" ca="1">SUM((C$1&gt;='Gastos com Pessoal'!$E$7:$E$106)*(C$1&lt;='Gastos com Pessoal'!$F$7:$F$106)*INDIRECT(CONCATENATE("'Encargos e Benefícios'!",$AX51)))+SUM((C$1&gt;='Gastos com Pessoal'!$E$113:$E$122)*(C$1&lt;='Gastos com Pessoal'!$F$113:$F$122)*INDIRECT(CONCATENATE("'Encargos e Benefícios'!",$AY51)))+SUM((C$1&gt;='Gastos com Pessoal'!$E$7:$E$106)*(C$1&lt;='Gastos com Pessoal'!$F$7:$F$106)*(IF('Gastos com Pessoal'!$G$7:$G$106&lt;=C$1,1,0))*INDIRECT(CONCATENATE("'Gastos com Pessoal'!",$AZ51)))+SUM((C$1&gt;='Gastos com Pessoal'!$E$113:$E$122)*(C$1&lt;='Gastos com Pessoal'!$F$113:$F$122)*(IF('Gastos com Pessoal'!$G$113:$G$122&lt;=C$1,1,0))*INDIRECT(CONCATENATE("'Gastos com Pessoal'!",$BA51)))+SUM((C$1&gt;='Gastos com Pessoal'!$E$7:$E$106)*(C$1&lt;='Gastos com Pessoal'!$F$7:$F$106)*(IF('Gastos com Pessoal'!$L$7:$L$106&lt;=C$1,1,0))*INDIRECT(CONCATENATE("'Gastos com Pessoal'!",$BB51)))+SUM((C$1&gt;='Gastos com Pessoal'!$E$113:$E$122)*(C$1&lt;='Gastos com Pessoal'!$F$113:$F$122)*(IF('Gastos com Pessoal'!$L$113:$L$122&lt;=C$1,1,0))*INDIRECT(CONCATENATE("'Gastos com Pessoal'!",$BC51)))+SUM((C$1&gt;='Gastos com Pessoal'!$E$7:$E$106)*(C$1&lt;='Gastos com Pessoal'!$F$7:$F$106)*(IF('Gastos com Pessoal'!$Q$7:$Q$106&lt;=C$1,1,0))*INDIRECT(CONCATENATE("'Gastos com Pessoal'!",$BD51)))+SUM((C$1&gt;='Gastos com Pessoal'!$E$113:$E$122)*(C$1&lt;='Gastos com Pessoal'!$F$113:$F$122)*(IF('Gastos com Pessoal'!$Q$113:$Q$122&lt;=C$1,1,0))*INDIRECT(CONCATENATE("'Gastos com Pessoal'!",$BE51)))</f>
        <v>0</v>
      </c>
      <c r="D51" s="152">
        <f t="array" aca="1" ref="D51" ca="1">SUM((D$1&gt;='Gastos com Pessoal'!$E$7:$E$106)*(D$1&lt;='Gastos com Pessoal'!$F$7:$F$106)*INDIRECT(CONCATENATE("'Encargos e Benefícios'!",$AX51)))+SUM((D$1&gt;='Gastos com Pessoal'!$E$113:$E$122)*(D$1&lt;='Gastos com Pessoal'!$F$113:$F$122)*INDIRECT(CONCATENATE("'Encargos e Benefícios'!",$AY51)))+SUM((D$1&gt;='Gastos com Pessoal'!$E$7:$E$106)*(D$1&lt;='Gastos com Pessoal'!$F$7:$F$106)*(IF('Gastos com Pessoal'!$G$7:$G$106&lt;=D$1,1,0))*INDIRECT(CONCATENATE("'Gastos com Pessoal'!",$AZ51)))+SUM((D$1&gt;='Gastos com Pessoal'!$E$113:$E$122)*(D$1&lt;='Gastos com Pessoal'!$F$113:$F$122)*(IF('Gastos com Pessoal'!$G$113:$G$122&lt;=D$1,1,0))*INDIRECT(CONCATENATE("'Gastos com Pessoal'!",$BA51)))+SUM((D$1&gt;='Gastos com Pessoal'!$E$7:$E$106)*(D$1&lt;='Gastos com Pessoal'!$F$7:$F$106)*(IF('Gastos com Pessoal'!$L$7:$L$106&lt;=D$1,1,0))*INDIRECT(CONCATENATE("'Gastos com Pessoal'!",$BB51)))+SUM((D$1&gt;='Gastos com Pessoal'!$E$113:$E$122)*(D$1&lt;='Gastos com Pessoal'!$F$113:$F$122)*(IF('Gastos com Pessoal'!$L$113:$L$122&lt;=D$1,1,0))*INDIRECT(CONCATENATE("'Gastos com Pessoal'!",$BC51)))+SUM((D$1&gt;='Gastos com Pessoal'!$E$7:$E$106)*(D$1&lt;='Gastos com Pessoal'!$F$7:$F$106)*(IF('Gastos com Pessoal'!$Q$7:$Q$106&lt;=D$1,1,0))*INDIRECT(CONCATENATE("'Gastos com Pessoal'!",$BD51)))+SUM((D$1&gt;='Gastos com Pessoal'!$E$113:$E$122)*(D$1&lt;='Gastos com Pessoal'!$F$113:$F$122)*(IF('Gastos com Pessoal'!$Q$113:$Q$122&lt;=D$1,1,0))*INDIRECT(CONCATENATE("'Gastos com Pessoal'!",$BE51)))</f>
        <v>0</v>
      </c>
      <c r="E51" s="152">
        <f t="array" aca="1" ref="E51" ca="1">SUM((E$1&gt;='Gastos com Pessoal'!$E$7:$E$106)*(E$1&lt;='Gastos com Pessoal'!$F$7:$F$106)*INDIRECT(CONCATENATE("'Encargos e Benefícios'!",$AX51)))+SUM((E$1&gt;='Gastos com Pessoal'!$E$113:$E$122)*(E$1&lt;='Gastos com Pessoal'!$F$113:$F$122)*INDIRECT(CONCATENATE("'Encargos e Benefícios'!",$AY51)))+SUM((E$1&gt;='Gastos com Pessoal'!$E$7:$E$106)*(E$1&lt;='Gastos com Pessoal'!$F$7:$F$106)*(IF('Gastos com Pessoal'!$G$7:$G$106&lt;=E$1,1,0))*INDIRECT(CONCATENATE("'Gastos com Pessoal'!",$AZ51)))+SUM((E$1&gt;='Gastos com Pessoal'!$E$113:$E$122)*(E$1&lt;='Gastos com Pessoal'!$F$113:$F$122)*(IF('Gastos com Pessoal'!$G$113:$G$122&lt;=E$1,1,0))*INDIRECT(CONCATENATE("'Gastos com Pessoal'!",$BA51)))+SUM((E$1&gt;='Gastos com Pessoal'!$E$7:$E$106)*(E$1&lt;='Gastos com Pessoal'!$F$7:$F$106)*(IF('Gastos com Pessoal'!$L$7:$L$106&lt;=E$1,1,0))*INDIRECT(CONCATENATE("'Gastos com Pessoal'!",$BB51)))+SUM((E$1&gt;='Gastos com Pessoal'!$E$113:$E$122)*(E$1&lt;='Gastos com Pessoal'!$F$113:$F$122)*(IF('Gastos com Pessoal'!$L$113:$L$122&lt;=E$1,1,0))*INDIRECT(CONCATENATE("'Gastos com Pessoal'!",$BC51)))+SUM((E$1&gt;='Gastos com Pessoal'!$E$7:$E$106)*(E$1&lt;='Gastos com Pessoal'!$F$7:$F$106)*(IF('Gastos com Pessoal'!$Q$7:$Q$106&lt;=E$1,1,0))*INDIRECT(CONCATENATE("'Gastos com Pessoal'!",$BD51)))+SUM((E$1&gt;='Gastos com Pessoal'!$E$113:$E$122)*(E$1&lt;='Gastos com Pessoal'!$F$113:$F$122)*(IF('Gastos com Pessoal'!$Q$113:$Q$122&lt;=E$1,1,0))*INDIRECT(CONCATENATE("'Gastos com Pessoal'!",$BE51)))</f>
        <v>0</v>
      </c>
      <c r="F51" s="152">
        <f t="array" aca="1" ref="F51" ca="1">SUM((F$1&gt;='Gastos com Pessoal'!$E$7:$E$106)*(F$1&lt;='Gastos com Pessoal'!$F$7:$F$106)*INDIRECT(CONCATENATE("'Encargos e Benefícios'!",$AX51)))+SUM((F$1&gt;='Gastos com Pessoal'!$E$113:$E$122)*(F$1&lt;='Gastos com Pessoal'!$F$113:$F$122)*INDIRECT(CONCATENATE("'Encargos e Benefícios'!",$AY51)))+SUM((F$1&gt;='Gastos com Pessoal'!$E$7:$E$106)*(F$1&lt;='Gastos com Pessoal'!$F$7:$F$106)*(IF('Gastos com Pessoal'!$G$7:$G$106&lt;=F$1,1,0))*INDIRECT(CONCATENATE("'Gastos com Pessoal'!",$AZ51)))+SUM((F$1&gt;='Gastos com Pessoal'!$E$113:$E$122)*(F$1&lt;='Gastos com Pessoal'!$F$113:$F$122)*(IF('Gastos com Pessoal'!$G$113:$G$122&lt;=F$1,1,0))*INDIRECT(CONCATENATE("'Gastos com Pessoal'!",$BA51)))+SUM((F$1&gt;='Gastos com Pessoal'!$E$7:$E$106)*(F$1&lt;='Gastos com Pessoal'!$F$7:$F$106)*(IF('Gastos com Pessoal'!$L$7:$L$106&lt;=F$1,1,0))*INDIRECT(CONCATENATE("'Gastos com Pessoal'!",$BB51)))+SUM((F$1&gt;='Gastos com Pessoal'!$E$113:$E$122)*(F$1&lt;='Gastos com Pessoal'!$F$113:$F$122)*(IF('Gastos com Pessoal'!$L$113:$L$122&lt;=F$1,1,0))*INDIRECT(CONCATENATE("'Gastos com Pessoal'!",$BC51)))+SUM((F$1&gt;='Gastos com Pessoal'!$E$7:$E$106)*(F$1&lt;='Gastos com Pessoal'!$F$7:$F$106)*(IF('Gastos com Pessoal'!$Q$7:$Q$106&lt;=F$1,1,0))*INDIRECT(CONCATENATE("'Gastos com Pessoal'!",$BD51)))+SUM((F$1&gt;='Gastos com Pessoal'!$E$113:$E$122)*(F$1&lt;='Gastos com Pessoal'!$F$113:$F$122)*(IF('Gastos com Pessoal'!$Q$113:$Q$122&lt;=F$1,1,0))*INDIRECT(CONCATENATE("'Gastos com Pessoal'!",$BE51)))</f>
        <v>0</v>
      </c>
      <c r="G51" s="152">
        <f t="array" aca="1" ref="G51" ca="1">SUM((G$1&gt;='Gastos com Pessoal'!$E$7:$E$106)*(G$1&lt;='Gastos com Pessoal'!$F$7:$F$106)*INDIRECT(CONCATENATE("'Encargos e Benefícios'!",$AX51)))+SUM((G$1&gt;='Gastos com Pessoal'!$E$113:$E$122)*(G$1&lt;='Gastos com Pessoal'!$F$113:$F$122)*INDIRECT(CONCATENATE("'Encargos e Benefícios'!",$AY51)))+SUM((G$1&gt;='Gastos com Pessoal'!$E$7:$E$106)*(G$1&lt;='Gastos com Pessoal'!$F$7:$F$106)*(IF('Gastos com Pessoal'!$G$7:$G$106&lt;=G$1,1,0))*INDIRECT(CONCATENATE("'Gastos com Pessoal'!",$AZ51)))+SUM((G$1&gt;='Gastos com Pessoal'!$E$113:$E$122)*(G$1&lt;='Gastos com Pessoal'!$F$113:$F$122)*(IF('Gastos com Pessoal'!$G$113:$G$122&lt;=G$1,1,0))*INDIRECT(CONCATENATE("'Gastos com Pessoal'!",$BA51)))+SUM((G$1&gt;='Gastos com Pessoal'!$E$7:$E$106)*(G$1&lt;='Gastos com Pessoal'!$F$7:$F$106)*(IF('Gastos com Pessoal'!$L$7:$L$106&lt;=G$1,1,0))*INDIRECT(CONCATENATE("'Gastos com Pessoal'!",$BB51)))+SUM((G$1&gt;='Gastos com Pessoal'!$E$113:$E$122)*(G$1&lt;='Gastos com Pessoal'!$F$113:$F$122)*(IF('Gastos com Pessoal'!$L$113:$L$122&lt;=G$1,1,0))*INDIRECT(CONCATENATE("'Gastos com Pessoal'!",$BC51)))+SUM((G$1&gt;='Gastos com Pessoal'!$E$7:$E$106)*(G$1&lt;='Gastos com Pessoal'!$F$7:$F$106)*(IF('Gastos com Pessoal'!$Q$7:$Q$106&lt;=G$1,1,0))*INDIRECT(CONCATENATE("'Gastos com Pessoal'!",$BD51)))+SUM((G$1&gt;='Gastos com Pessoal'!$E$113:$E$122)*(G$1&lt;='Gastos com Pessoal'!$F$113:$F$122)*(IF('Gastos com Pessoal'!$Q$113:$Q$122&lt;=G$1,1,0))*INDIRECT(CONCATENATE("'Gastos com Pessoal'!",$BE51)))</f>
        <v>0</v>
      </c>
      <c r="H51" s="152">
        <f t="array" aca="1" ref="H51" ca="1">SUM((H$1&gt;='Gastos com Pessoal'!$E$7:$E$106)*(H$1&lt;='Gastos com Pessoal'!$F$7:$F$106)*INDIRECT(CONCATENATE("'Encargos e Benefícios'!",$AX51)))+SUM((H$1&gt;='Gastos com Pessoal'!$E$113:$E$122)*(H$1&lt;='Gastos com Pessoal'!$F$113:$F$122)*INDIRECT(CONCATENATE("'Encargos e Benefícios'!",$AY51)))+SUM((H$1&gt;='Gastos com Pessoal'!$E$7:$E$106)*(H$1&lt;='Gastos com Pessoal'!$F$7:$F$106)*(IF('Gastos com Pessoal'!$G$7:$G$106&lt;=H$1,1,0))*INDIRECT(CONCATENATE("'Gastos com Pessoal'!",$AZ51)))+SUM((H$1&gt;='Gastos com Pessoal'!$E$113:$E$122)*(H$1&lt;='Gastos com Pessoal'!$F$113:$F$122)*(IF('Gastos com Pessoal'!$G$113:$G$122&lt;=H$1,1,0))*INDIRECT(CONCATENATE("'Gastos com Pessoal'!",$BA51)))+SUM((H$1&gt;='Gastos com Pessoal'!$E$7:$E$106)*(H$1&lt;='Gastos com Pessoal'!$F$7:$F$106)*(IF('Gastos com Pessoal'!$L$7:$L$106&lt;=H$1,1,0))*INDIRECT(CONCATENATE("'Gastos com Pessoal'!",$BB51)))+SUM((H$1&gt;='Gastos com Pessoal'!$E$113:$E$122)*(H$1&lt;='Gastos com Pessoal'!$F$113:$F$122)*(IF('Gastos com Pessoal'!$L$113:$L$122&lt;=H$1,1,0))*INDIRECT(CONCATENATE("'Gastos com Pessoal'!",$BC51)))+SUM((H$1&gt;='Gastos com Pessoal'!$E$7:$E$106)*(H$1&lt;='Gastos com Pessoal'!$F$7:$F$106)*(IF('Gastos com Pessoal'!$Q$7:$Q$106&lt;=H$1,1,0))*INDIRECT(CONCATENATE("'Gastos com Pessoal'!",$BD51)))+SUM((H$1&gt;='Gastos com Pessoal'!$E$113:$E$122)*(H$1&lt;='Gastos com Pessoal'!$F$113:$F$122)*(IF('Gastos com Pessoal'!$Q$113:$Q$122&lt;=H$1,1,0))*INDIRECT(CONCATENATE("'Gastos com Pessoal'!",$BE51)))</f>
        <v>0</v>
      </c>
      <c r="I51" s="152">
        <f t="array" aca="1" ref="I51" ca="1">SUM((I$1&gt;='Gastos com Pessoal'!$E$7:$E$106)*(I$1&lt;='Gastos com Pessoal'!$F$7:$F$106)*INDIRECT(CONCATENATE("'Encargos e Benefícios'!",$AX51)))+SUM((I$1&gt;='Gastos com Pessoal'!$E$113:$E$122)*(I$1&lt;='Gastos com Pessoal'!$F$113:$F$122)*INDIRECT(CONCATENATE("'Encargos e Benefícios'!",$AY51)))+SUM((I$1&gt;='Gastos com Pessoal'!$E$7:$E$106)*(I$1&lt;='Gastos com Pessoal'!$F$7:$F$106)*(IF('Gastos com Pessoal'!$G$7:$G$106&lt;=I$1,1,0))*INDIRECT(CONCATENATE("'Gastos com Pessoal'!",$AZ51)))+SUM((I$1&gt;='Gastos com Pessoal'!$E$113:$E$122)*(I$1&lt;='Gastos com Pessoal'!$F$113:$F$122)*(IF('Gastos com Pessoal'!$G$113:$G$122&lt;=I$1,1,0))*INDIRECT(CONCATENATE("'Gastos com Pessoal'!",$BA51)))+SUM((I$1&gt;='Gastos com Pessoal'!$E$7:$E$106)*(I$1&lt;='Gastos com Pessoal'!$F$7:$F$106)*(IF('Gastos com Pessoal'!$L$7:$L$106&lt;=I$1,1,0))*INDIRECT(CONCATENATE("'Gastos com Pessoal'!",$BB51)))+SUM((I$1&gt;='Gastos com Pessoal'!$E$113:$E$122)*(I$1&lt;='Gastos com Pessoal'!$F$113:$F$122)*(IF('Gastos com Pessoal'!$L$113:$L$122&lt;=I$1,1,0))*INDIRECT(CONCATENATE("'Gastos com Pessoal'!",$BC51)))+SUM((I$1&gt;='Gastos com Pessoal'!$E$7:$E$106)*(I$1&lt;='Gastos com Pessoal'!$F$7:$F$106)*(IF('Gastos com Pessoal'!$Q$7:$Q$106&lt;=I$1,1,0))*INDIRECT(CONCATENATE("'Gastos com Pessoal'!",$BD51)))+SUM((I$1&gt;='Gastos com Pessoal'!$E$113:$E$122)*(I$1&lt;='Gastos com Pessoal'!$F$113:$F$122)*(IF('Gastos com Pessoal'!$Q$113:$Q$122&lt;=I$1,1,0))*INDIRECT(CONCATENATE("'Gastos com Pessoal'!",$BE51)))</f>
        <v>0</v>
      </c>
      <c r="J51" s="152">
        <f t="array" aca="1" ref="J51" ca="1">SUM((J$1&gt;='Gastos com Pessoal'!$E$7:$E$106)*(J$1&lt;='Gastos com Pessoal'!$F$7:$F$106)*INDIRECT(CONCATENATE("'Encargos e Benefícios'!",$AX51)))+SUM((J$1&gt;='Gastos com Pessoal'!$E$113:$E$122)*(J$1&lt;='Gastos com Pessoal'!$F$113:$F$122)*INDIRECT(CONCATENATE("'Encargos e Benefícios'!",$AY51)))+SUM((J$1&gt;='Gastos com Pessoal'!$E$7:$E$106)*(J$1&lt;='Gastos com Pessoal'!$F$7:$F$106)*(IF('Gastos com Pessoal'!$G$7:$G$106&lt;=J$1,1,0))*INDIRECT(CONCATENATE("'Gastos com Pessoal'!",$AZ51)))+SUM((J$1&gt;='Gastos com Pessoal'!$E$113:$E$122)*(J$1&lt;='Gastos com Pessoal'!$F$113:$F$122)*(IF('Gastos com Pessoal'!$G$113:$G$122&lt;=J$1,1,0))*INDIRECT(CONCATENATE("'Gastos com Pessoal'!",$BA51)))+SUM((J$1&gt;='Gastos com Pessoal'!$E$7:$E$106)*(J$1&lt;='Gastos com Pessoal'!$F$7:$F$106)*(IF('Gastos com Pessoal'!$L$7:$L$106&lt;=J$1,1,0))*INDIRECT(CONCATENATE("'Gastos com Pessoal'!",$BB51)))+SUM((J$1&gt;='Gastos com Pessoal'!$E$113:$E$122)*(J$1&lt;='Gastos com Pessoal'!$F$113:$F$122)*(IF('Gastos com Pessoal'!$L$113:$L$122&lt;=J$1,1,0))*INDIRECT(CONCATENATE("'Gastos com Pessoal'!",$BC51)))+SUM((J$1&gt;='Gastos com Pessoal'!$E$7:$E$106)*(J$1&lt;='Gastos com Pessoal'!$F$7:$F$106)*(IF('Gastos com Pessoal'!$Q$7:$Q$106&lt;=J$1,1,0))*INDIRECT(CONCATENATE("'Gastos com Pessoal'!",$BD51)))+SUM((J$1&gt;='Gastos com Pessoal'!$E$113:$E$122)*(J$1&lt;='Gastos com Pessoal'!$F$113:$F$122)*(IF('Gastos com Pessoal'!$Q$113:$Q$122&lt;=J$1,1,0))*INDIRECT(CONCATENATE("'Gastos com Pessoal'!",$BE51)))</f>
        <v>0</v>
      </c>
      <c r="K51" s="152">
        <f t="array" aca="1" ref="K51" ca="1">SUM((K$1&gt;='Gastos com Pessoal'!$E$7:$E$106)*(K$1&lt;='Gastos com Pessoal'!$F$7:$F$106)*INDIRECT(CONCATENATE("'Encargos e Benefícios'!",$AX51)))+SUM((K$1&gt;='Gastos com Pessoal'!$E$113:$E$122)*(K$1&lt;='Gastos com Pessoal'!$F$113:$F$122)*INDIRECT(CONCATENATE("'Encargos e Benefícios'!",$AY51)))+SUM((K$1&gt;='Gastos com Pessoal'!$E$7:$E$106)*(K$1&lt;='Gastos com Pessoal'!$F$7:$F$106)*(IF('Gastos com Pessoal'!$G$7:$G$106&lt;=K$1,1,0))*INDIRECT(CONCATENATE("'Gastos com Pessoal'!",$AZ51)))+SUM((K$1&gt;='Gastos com Pessoal'!$E$113:$E$122)*(K$1&lt;='Gastos com Pessoal'!$F$113:$F$122)*(IF('Gastos com Pessoal'!$G$113:$G$122&lt;=K$1,1,0))*INDIRECT(CONCATENATE("'Gastos com Pessoal'!",$BA51)))+SUM((K$1&gt;='Gastos com Pessoal'!$E$7:$E$106)*(K$1&lt;='Gastos com Pessoal'!$F$7:$F$106)*(IF('Gastos com Pessoal'!$L$7:$L$106&lt;=K$1,1,0))*INDIRECT(CONCATENATE("'Gastos com Pessoal'!",$BB51)))+SUM((K$1&gt;='Gastos com Pessoal'!$E$113:$E$122)*(K$1&lt;='Gastos com Pessoal'!$F$113:$F$122)*(IF('Gastos com Pessoal'!$L$113:$L$122&lt;=K$1,1,0))*INDIRECT(CONCATENATE("'Gastos com Pessoal'!",$BC51)))+SUM((K$1&gt;='Gastos com Pessoal'!$E$7:$E$106)*(K$1&lt;='Gastos com Pessoal'!$F$7:$F$106)*(IF('Gastos com Pessoal'!$Q$7:$Q$106&lt;=K$1,1,0))*INDIRECT(CONCATENATE("'Gastos com Pessoal'!",$BD51)))+SUM((K$1&gt;='Gastos com Pessoal'!$E$113:$E$122)*(K$1&lt;='Gastos com Pessoal'!$F$113:$F$122)*(IF('Gastos com Pessoal'!$Q$113:$Q$122&lt;=K$1,1,0))*INDIRECT(CONCATENATE("'Gastos com Pessoal'!",$BE51)))</f>
        <v>0</v>
      </c>
      <c r="L51" s="152">
        <f t="array" aca="1" ref="L51" ca="1">SUM((L$1&gt;='Gastos com Pessoal'!$E$7:$E$106)*(L$1&lt;='Gastos com Pessoal'!$F$7:$F$106)*INDIRECT(CONCATENATE("'Encargos e Benefícios'!",$AX51)))+SUM((L$1&gt;='Gastos com Pessoal'!$E$113:$E$122)*(L$1&lt;='Gastos com Pessoal'!$F$113:$F$122)*INDIRECT(CONCATENATE("'Encargos e Benefícios'!",$AY51)))+SUM((L$1&gt;='Gastos com Pessoal'!$E$7:$E$106)*(L$1&lt;='Gastos com Pessoal'!$F$7:$F$106)*(IF('Gastos com Pessoal'!$G$7:$G$106&lt;=L$1,1,0))*INDIRECT(CONCATENATE("'Gastos com Pessoal'!",$AZ51)))+SUM((L$1&gt;='Gastos com Pessoal'!$E$113:$E$122)*(L$1&lt;='Gastos com Pessoal'!$F$113:$F$122)*(IF('Gastos com Pessoal'!$G$113:$G$122&lt;=L$1,1,0))*INDIRECT(CONCATENATE("'Gastos com Pessoal'!",$BA51)))+SUM((L$1&gt;='Gastos com Pessoal'!$E$7:$E$106)*(L$1&lt;='Gastos com Pessoal'!$F$7:$F$106)*(IF('Gastos com Pessoal'!$L$7:$L$106&lt;=L$1,1,0))*INDIRECT(CONCATENATE("'Gastos com Pessoal'!",$BB51)))+SUM((L$1&gt;='Gastos com Pessoal'!$E$113:$E$122)*(L$1&lt;='Gastos com Pessoal'!$F$113:$F$122)*(IF('Gastos com Pessoal'!$L$113:$L$122&lt;=L$1,1,0))*INDIRECT(CONCATENATE("'Gastos com Pessoal'!",$BC51)))+SUM((L$1&gt;='Gastos com Pessoal'!$E$7:$E$106)*(L$1&lt;='Gastos com Pessoal'!$F$7:$F$106)*(IF('Gastos com Pessoal'!$Q$7:$Q$106&lt;=L$1,1,0))*INDIRECT(CONCATENATE("'Gastos com Pessoal'!",$BD51)))+SUM((L$1&gt;='Gastos com Pessoal'!$E$113:$E$122)*(L$1&lt;='Gastos com Pessoal'!$F$113:$F$122)*(IF('Gastos com Pessoal'!$Q$113:$Q$122&lt;=L$1,1,0))*INDIRECT(CONCATENATE("'Gastos com Pessoal'!",$BE51)))</f>
        <v>0</v>
      </c>
      <c r="M51" s="152">
        <f t="array" aca="1" ref="M51" ca="1">SUM((M$1&gt;='Gastos com Pessoal'!$E$7:$E$106)*(M$1&lt;='Gastos com Pessoal'!$F$7:$F$106)*INDIRECT(CONCATENATE("'Encargos e Benefícios'!",$AX51)))+SUM((M$1&gt;='Gastos com Pessoal'!$E$113:$E$122)*(M$1&lt;='Gastos com Pessoal'!$F$113:$F$122)*INDIRECT(CONCATENATE("'Encargos e Benefícios'!",$AY51)))+SUM((M$1&gt;='Gastos com Pessoal'!$E$7:$E$106)*(M$1&lt;='Gastos com Pessoal'!$F$7:$F$106)*(IF('Gastos com Pessoal'!$G$7:$G$106&lt;=M$1,1,0))*INDIRECT(CONCATENATE("'Gastos com Pessoal'!",$AZ51)))+SUM((M$1&gt;='Gastos com Pessoal'!$E$113:$E$122)*(M$1&lt;='Gastos com Pessoal'!$F$113:$F$122)*(IF('Gastos com Pessoal'!$G$113:$G$122&lt;=M$1,1,0))*INDIRECT(CONCATENATE("'Gastos com Pessoal'!",$BA51)))+SUM((M$1&gt;='Gastos com Pessoal'!$E$7:$E$106)*(M$1&lt;='Gastos com Pessoal'!$F$7:$F$106)*(IF('Gastos com Pessoal'!$L$7:$L$106&lt;=M$1,1,0))*INDIRECT(CONCATENATE("'Gastos com Pessoal'!",$BB51)))+SUM((M$1&gt;='Gastos com Pessoal'!$E$113:$E$122)*(M$1&lt;='Gastos com Pessoal'!$F$113:$F$122)*(IF('Gastos com Pessoal'!$L$113:$L$122&lt;=M$1,1,0))*INDIRECT(CONCATENATE("'Gastos com Pessoal'!",$BC51)))+SUM((M$1&gt;='Gastos com Pessoal'!$E$7:$E$106)*(M$1&lt;='Gastos com Pessoal'!$F$7:$F$106)*(IF('Gastos com Pessoal'!$Q$7:$Q$106&lt;=M$1,1,0))*INDIRECT(CONCATENATE("'Gastos com Pessoal'!",$BD51)))+SUM((M$1&gt;='Gastos com Pessoal'!$E$113:$E$122)*(M$1&lt;='Gastos com Pessoal'!$F$113:$F$122)*(IF('Gastos com Pessoal'!$Q$113:$Q$122&lt;=M$1,1,0))*INDIRECT(CONCATENATE("'Gastos com Pessoal'!",$BE51)))</f>
        <v>0</v>
      </c>
      <c r="N51" s="152">
        <f t="array" aca="1" ref="N51" ca="1">SUM((N$1&gt;='Gastos com Pessoal'!$E$7:$E$106)*(N$1&lt;='Gastos com Pessoal'!$F$7:$F$106)*INDIRECT(CONCATENATE("'Encargos e Benefícios'!",$AX51)))+SUM((N$1&gt;='Gastos com Pessoal'!$E$113:$E$122)*(N$1&lt;='Gastos com Pessoal'!$F$113:$F$122)*INDIRECT(CONCATENATE("'Encargos e Benefícios'!",$AY51)))+SUM((N$1&gt;='Gastos com Pessoal'!$E$7:$E$106)*(N$1&lt;='Gastos com Pessoal'!$F$7:$F$106)*(IF('Gastos com Pessoal'!$G$7:$G$106&lt;=N$1,1,0))*INDIRECT(CONCATENATE("'Gastos com Pessoal'!",$AZ51)))+SUM((N$1&gt;='Gastos com Pessoal'!$E$113:$E$122)*(N$1&lt;='Gastos com Pessoal'!$F$113:$F$122)*(IF('Gastos com Pessoal'!$G$113:$G$122&lt;=N$1,1,0))*INDIRECT(CONCATENATE("'Gastos com Pessoal'!",$BA51)))+SUM((N$1&gt;='Gastos com Pessoal'!$E$7:$E$106)*(N$1&lt;='Gastos com Pessoal'!$F$7:$F$106)*(IF('Gastos com Pessoal'!$L$7:$L$106&lt;=N$1,1,0))*INDIRECT(CONCATENATE("'Gastos com Pessoal'!",$BB51)))+SUM((N$1&gt;='Gastos com Pessoal'!$E$113:$E$122)*(N$1&lt;='Gastos com Pessoal'!$F$113:$F$122)*(IF('Gastos com Pessoal'!$L$113:$L$122&lt;=N$1,1,0))*INDIRECT(CONCATENATE("'Gastos com Pessoal'!",$BC51)))+SUM((N$1&gt;='Gastos com Pessoal'!$E$7:$E$106)*(N$1&lt;='Gastos com Pessoal'!$F$7:$F$106)*(IF('Gastos com Pessoal'!$Q$7:$Q$106&lt;=N$1,1,0))*INDIRECT(CONCATENATE("'Gastos com Pessoal'!",$BD51)))+SUM((N$1&gt;='Gastos com Pessoal'!$E$113:$E$122)*(N$1&lt;='Gastos com Pessoal'!$F$113:$F$122)*(IF('Gastos com Pessoal'!$Q$113:$Q$122&lt;=N$1,1,0))*INDIRECT(CONCATENATE("'Gastos com Pessoal'!",$BE51)))</f>
        <v>0</v>
      </c>
      <c r="O51" s="152">
        <f t="array" aca="1" ref="O51" ca="1">SUM((O$1&gt;='Gastos com Pessoal'!$E$7:$E$106)*(O$1&lt;='Gastos com Pessoal'!$F$7:$F$106)*INDIRECT(CONCATENATE("'Encargos e Benefícios'!",$AX51)))+SUM((O$1&gt;='Gastos com Pessoal'!$E$113:$E$122)*(O$1&lt;='Gastos com Pessoal'!$F$113:$F$122)*INDIRECT(CONCATENATE("'Encargos e Benefícios'!",$AY51)))+SUM((O$1&gt;='Gastos com Pessoal'!$E$7:$E$106)*(O$1&lt;='Gastos com Pessoal'!$F$7:$F$106)*(IF('Gastos com Pessoal'!$G$7:$G$106&lt;=O$1,1,0))*INDIRECT(CONCATENATE("'Gastos com Pessoal'!",$AZ51)))+SUM((O$1&gt;='Gastos com Pessoal'!$E$113:$E$122)*(O$1&lt;='Gastos com Pessoal'!$F$113:$F$122)*(IF('Gastos com Pessoal'!$G$113:$G$122&lt;=O$1,1,0))*INDIRECT(CONCATENATE("'Gastos com Pessoal'!",$BA51)))+SUM((O$1&gt;='Gastos com Pessoal'!$E$7:$E$106)*(O$1&lt;='Gastos com Pessoal'!$F$7:$F$106)*(IF('Gastos com Pessoal'!$L$7:$L$106&lt;=O$1,1,0))*INDIRECT(CONCATENATE("'Gastos com Pessoal'!",$BB51)))+SUM((O$1&gt;='Gastos com Pessoal'!$E$113:$E$122)*(O$1&lt;='Gastos com Pessoal'!$F$113:$F$122)*(IF('Gastos com Pessoal'!$L$113:$L$122&lt;=O$1,1,0))*INDIRECT(CONCATENATE("'Gastos com Pessoal'!",$BC51)))+SUM((O$1&gt;='Gastos com Pessoal'!$E$7:$E$106)*(O$1&lt;='Gastos com Pessoal'!$F$7:$F$106)*(IF('Gastos com Pessoal'!$Q$7:$Q$106&lt;=O$1,1,0))*INDIRECT(CONCATENATE("'Gastos com Pessoal'!",$BD51)))+SUM((O$1&gt;='Gastos com Pessoal'!$E$113:$E$122)*(O$1&lt;='Gastos com Pessoal'!$F$113:$F$122)*(IF('Gastos com Pessoal'!$Q$113:$Q$122&lt;=O$1,1,0))*INDIRECT(CONCATENATE("'Gastos com Pessoal'!",$BE51)))</f>
        <v>0</v>
      </c>
      <c r="P51" s="152">
        <f t="array" aca="1" ref="P51" ca="1">SUM((P$1&gt;='Gastos com Pessoal'!$E$7:$E$106)*(P$1&lt;='Gastos com Pessoal'!$F$7:$F$106)*INDIRECT(CONCATENATE("'Encargos e Benefícios'!",$AX51)))+SUM((P$1&gt;='Gastos com Pessoal'!$E$113:$E$122)*(P$1&lt;='Gastos com Pessoal'!$F$113:$F$122)*INDIRECT(CONCATENATE("'Encargos e Benefícios'!",$AY51)))+SUM((P$1&gt;='Gastos com Pessoal'!$E$7:$E$106)*(P$1&lt;='Gastos com Pessoal'!$F$7:$F$106)*(IF('Gastos com Pessoal'!$G$7:$G$106&lt;=P$1,1,0))*INDIRECT(CONCATENATE("'Gastos com Pessoal'!",$AZ51)))+SUM((P$1&gt;='Gastos com Pessoal'!$E$113:$E$122)*(P$1&lt;='Gastos com Pessoal'!$F$113:$F$122)*(IF('Gastos com Pessoal'!$G$113:$G$122&lt;=P$1,1,0))*INDIRECT(CONCATENATE("'Gastos com Pessoal'!",$BA51)))+SUM((P$1&gt;='Gastos com Pessoal'!$E$7:$E$106)*(P$1&lt;='Gastos com Pessoal'!$F$7:$F$106)*(IF('Gastos com Pessoal'!$L$7:$L$106&lt;=P$1,1,0))*INDIRECT(CONCATENATE("'Gastos com Pessoal'!",$BB51)))+SUM((P$1&gt;='Gastos com Pessoal'!$E$113:$E$122)*(P$1&lt;='Gastos com Pessoal'!$F$113:$F$122)*(IF('Gastos com Pessoal'!$L$113:$L$122&lt;=P$1,1,0))*INDIRECT(CONCATENATE("'Gastos com Pessoal'!",$BC51)))+SUM((P$1&gt;='Gastos com Pessoal'!$E$7:$E$106)*(P$1&lt;='Gastos com Pessoal'!$F$7:$F$106)*(IF('Gastos com Pessoal'!$Q$7:$Q$106&lt;=P$1,1,0))*INDIRECT(CONCATENATE("'Gastos com Pessoal'!",$BD51)))+SUM((P$1&gt;='Gastos com Pessoal'!$E$113:$E$122)*(P$1&lt;='Gastos com Pessoal'!$F$113:$F$122)*(IF('Gastos com Pessoal'!$Q$113:$Q$122&lt;=P$1,1,0))*INDIRECT(CONCATENATE("'Gastos com Pessoal'!",$BE51)))</f>
        <v>0</v>
      </c>
      <c r="Q51" s="152">
        <f t="array" aca="1" ref="Q51" ca="1">SUM((Q$1&gt;='Gastos com Pessoal'!$E$7:$E$106)*(Q$1&lt;='Gastos com Pessoal'!$F$7:$F$106)*INDIRECT(CONCATENATE("'Encargos e Benefícios'!",$AX51)))+SUM((Q$1&gt;='Gastos com Pessoal'!$E$113:$E$122)*(Q$1&lt;='Gastos com Pessoal'!$F$113:$F$122)*INDIRECT(CONCATENATE("'Encargos e Benefícios'!",$AY51)))+SUM((Q$1&gt;='Gastos com Pessoal'!$E$7:$E$106)*(Q$1&lt;='Gastos com Pessoal'!$F$7:$F$106)*(IF('Gastos com Pessoal'!$G$7:$G$106&lt;=Q$1,1,0))*INDIRECT(CONCATENATE("'Gastos com Pessoal'!",$AZ51)))+SUM((Q$1&gt;='Gastos com Pessoal'!$E$113:$E$122)*(Q$1&lt;='Gastos com Pessoal'!$F$113:$F$122)*(IF('Gastos com Pessoal'!$G$113:$G$122&lt;=Q$1,1,0))*INDIRECT(CONCATENATE("'Gastos com Pessoal'!",$BA51)))+SUM((Q$1&gt;='Gastos com Pessoal'!$E$7:$E$106)*(Q$1&lt;='Gastos com Pessoal'!$F$7:$F$106)*(IF('Gastos com Pessoal'!$L$7:$L$106&lt;=Q$1,1,0))*INDIRECT(CONCATENATE("'Gastos com Pessoal'!",$BB51)))+SUM((Q$1&gt;='Gastos com Pessoal'!$E$113:$E$122)*(Q$1&lt;='Gastos com Pessoal'!$F$113:$F$122)*(IF('Gastos com Pessoal'!$L$113:$L$122&lt;=Q$1,1,0))*INDIRECT(CONCATENATE("'Gastos com Pessoal'!",$BC51)))+SUM((Q$1&gt;='Gastos com Pessoal'!$E$7:$E$106)*(Q$1&lt;='Gastos com Pessoal'!$F$7:$F$106)*(IF('Gastos com Pessoal'!$Q$7:$Q$106&lt;=Q$1,1,0))*INDIRECT(CONCATENATE("'Gastos com Pessoal'!",$BD51)))+SUM((Q$1&gt;='Gastos com Pessoal'!$E$113:$E$122)*(Q$1&lt;='Gastos com Pessoal'!$F$113:$F$122)*(IF('Gastos com Pessoal'!$Q$113:$Q$122&lt;=Q$1,1,0))*INDIRECT(CONCATENATE("'Gastos com Pessoal'!",$BE51)))</f>
        <v>0</v>
      </c>
      <c r="R51" s="152">
        <f t="array" aca="1" ref="R51" ca="1">SUM((R$1&gt;='Gastos com Pessoal'!$E$7:$E$106)*(R$1&lt;='Gastos com Pessoal'!$F$7:$F$106)*INDIRECT(CONCATENATE("'Encargos e Benefícios'!",$AX51)))+SUM((R$1&gt;='Gastos com Pessoal'!$E$113:$E$122)*(R$1&lt;='Gastos com Pessoal'!$F$113:$F$122)*INDIRECT(CONCATENATE("'Encargos e Benefícios'!",$AY51)))+SUM((R$1&gt;='Gastos com Pessoal'!$E$7:$E$106)*(R$1&lt;='Gastos com Pessoal'!$F$7:$F$106)*(IF('Gastos com Pessoal'!$G$7:$G$106&lt;=R$1,1,0))*INDIRECT(CONCATENATE("'Gastos com Pessoal'!",$AZ51)))+SUM((R$1&gt;='Gastos com Pessoal'!$E$113:$E$122)*(R$1&lt;='Gastos com Pessoal'!$F$113:$F$122)*(IF('Gastos com Pessoal'!$G$113:$G$122&lt;=R$1,1,0))*INDIRECT(CONCATENATE("'Gastos com Pessoal'!",$BA51)))+SUM((R$1&gt;='Gastos com Pessoal'!$E$7:$E$106)*(R$1&lt;='Gastos com Pessoal'!$F$7:$F$106)*(IF('Gastos com Pessoal'!$L$7:$L$106&lt;=R$1,1,0))*INDIRECT(CONCATENATE("'Gastos com Pessoal'!",$BB51)))+SUM((R$1&gt;='Gastos com Pessoal'!$E$113:$E$122)*(R$1&lt;='Gastos com Pessoal'!$F$113:$F$122)*(IF('Gastos com Pessoal'!$L$113:$L$122&lt;=R$1,1,0))*INDIRECT(CONCATENATE("'Gastos com Pessoal'!",$BC51)))+SUM((R$1&gt;='Gastos com Pessoal'!$E$7:$E$106)*(R$1&lt;='Gastos com Pessoal'!$F$7:$F$106)*(IF('Gastos com Pessoal'!$Q$7:$Q$106&lt;=R$1,1,0))*INDIRECT(CONCATENATE("'Gastos com Pessoal'!",$BD51)))+SUM((R$1&gt;='Gastos com Pessoal'!$E$113:$E$122)*(R$1&lt;='Gastos com Pessoal'!$F$113:$F$122)*(IF('Gastos com Pessoal'!$Q$113:$Q$122&lt;=R$1,1,0))*INDIRECT(CONCATENATE("'Gastos com Pessoal'!",$BE51)))</f>
        <v>0</v>
      </c>
      <c r="S51" s="152">
        <f t="array" aca="1" ref="S51" ca="1">SUM((S$1&gt;='Gastos com Pessoal'!$E$7:$E$106)*(S$1&lt;='Gastos com Pessoal'!$F$7:$F$106)*INDIRECT(CONCATENATE("'Encargos e Benefícios'!",$AX51)))+SUM((S$1&gt;='Gastos com Pessoal'!$E$113:$E$122)*(S$1&lt;='Gastos com Pessoal'!$F$113:$F$122)*INDIRECT(CONCATENATE("'Encargos e Benefícios'!",$AY51)))+SUM((S$1&gt;='Gastos com Pessoal'!$E$7:$E$106)*(S$1&lt;='Gastos com Pessoal'!$F$7:$F$106)*(IF('Gastos com Pessoal'!$G$7:$G$106&lt;=S$1,1,0))*INDIRECT(CONCATENATE("'Gastos com Pessoal'!",$AZ51)))+SUM((S$1&gt;='Gastos com Pessoal'!$E$113:$E$122)*(S$1&lt;='Gastos com Pessoal'!$F$113:$F$122)*(IF('Gastos com Pessoal'!$G$113:$G$122&lt;=S$1,1,0))*INDIRECT(CONCATENATE("'Gastos com Pessoal'!",$BA51)))+SUM((S$1&gt;='Gastos com Pessoal'!$E$7:$E$106)*(S$1&lt;='Gastos com Pessoal'!$F$7:$F$106)*(IF('Gastos com Pessoal'!$L$7:$L$106&lt;=S$1,1,0))*INDIRECT(CONCATENATE("'Gastos com Pessoal'!",$BB51)))+SUM((S$1&gt;='Gastos com Pessoal'!$E$113:$E$122)*(S$1&lt;='Gastos com Pessoal'!$F$113:$F$122)*(IF('Gastos com Pessoal'!$L$113:$L$122&lt;=S$1,1,0))*INDIRECT(CONCATENATE("'Gastos com Pessoal'!",$BC51)))+SUM((S$1&gt;='Gastos com Pessoal'!$E$7:$E$106)*(S$1&lt;='Gastos com Pessoal'!$F$7:$F$106)*(IF('Gastos com Pessoal'!$Q$7:$Q$106&lt;=S$1,1,0))*INDIRECT(CONCATENATE("'Gastos com Pessoal'!",$BD51)))+SUM((S$1&gt;='Gastos com Pessoal'!$E$113:$E$122)*(S$1&lt;='Gastos com Pessoal'!$F$113:$F$122)*(IF('Gastos com Pessoal'!$Q$113:$Q$122&lt;=S$1,1,0))*INDIRECT(CONCATENATE("'Gastos com Pessoal'!",$BE51)))</f>
        <v>0</v>
      </c>
      <c r="T51" s="152">
        <f t="array" aca="1" ref="T51" ca="1">SUM((T$1&gt;='Gastos com Pessoal'!$E$7:$E$106)*(T$1&lt;='Gastos com Pessoal'!$F$7:$F$106)*INDIRECT(CONCATENATE("'Encargos e Benefícios'!",$AX51)))+SUM((T$1&gt;='Gastos com Pessoal'!$E$113:$E$122)*(T$1&lt;='Gastos com Pessoal'!$F$113:$F$122)*INDIRECT(CONCATENATE("'Encargos e Benefícios'!",$AY51)))+SUM((T$1&gt;='Gastos com Pessoal'!$E$7:$E$106)*(T$1&lt;='Gastos com Pessoal'!$F$7:$F$106)*(IF('Gastos com Pessoal'!$G$7:$G$106&lt;=T$1,1,0))*INDIRECT(CONCATENATE("'Gastos com Pessoal'!",$AZ51)))+SUM((T$1&gt;='Gastos com Pessoal'!$E$113:$E$122)*(T$1&lt;='Gastos com Pessoal'!$F$113:$F$122)*(IF('Gastos com Pessoal'!$G$113:$G$122&lt;=T$1,1,0))*INDIRECT(CONCATENATE("'Gastos com Pessoal'!",$BA51)))+SUM((T$1&gt;='Gastos com Pessoal'!$E$7:$E$106)*(T$1&lt;='Gastos com Pessoal'!$F$7:$F$106)*(IF('Gastos com Pessoal'!$L$7:$L$106&lt;=T$1,1,0))*INDIRECT(CONCATENATE("'Gastos com Pessoal'!",$BB51)))+SUM((T$1&gt;='Gastos com Pessoal'!$E$113:$E$122)*(T$1&lt;='Gastos com Pessoal'!$F$113:$F$122)*(IF('Gastos com Pessoal'!$L$113:$L$122&lt;=T$1,1,0))*INDIRECT(CONCATENATE("'Gastos com Pessoal'!",$BC51)))+SUM((T$1&gt;='Gastos com Pessoal'!$E$7:$E$106)*(T$1&lt;='Gastos com Pessoal'!$F$7:$F$106)*(IF('Gastos com Pessoal'!$Q$7:$Q$106&lt;=T$1,1,0))*INDIRECT(CONCATENATE("'Gastos com Pessoal'!",$BD51)))+SUM((T$1&gt;='Gastos com Pessoal'!$E$113:$E$122)*(T$1&lt;='Gastos com Pessoal'!$F$113:$F$122)*(IF('Gastos com Pessoal'!$Q$113:$Q$122&lt;=T$1,1,0))*INDIRECT(CONCATENATE("'Gastos com Pessoal'!",$BE51)))</f>
        <v>0</v>
      </c>
      <c r="U51" s="152">
        <f t="array" aca="1" ref="U51" ca="1">SUM((U$1&gt;='Gastos com Pessoal'!$E$7:$E$106)*(U$1&lt;='Gastos com Pessoal'!$F$7:$F$106)*INDIRECT(CONCATENATE("'Encargos e Benefícios'!",$AX51)))+SUM((U$1&gt;='Gastos com Pessoal'!$E$113:$E$122)*(U$1&lt;='Gastos com Pessoal'!$F$113:$F$122)*INDIRECT(CONCATENATE("'Encargos e Benefícios'!",$AY51)))+SUM((U$1&gt;='Gastos com Pessoal'!$E$7:$E$106)*(U$1&lt;='Gastos com Pessoal'!$F$7:$F$106)*(IF('Gastos com Pessoal'!$G$7:$G$106&lt;=U$1,1,0))*INDIRECT(CONCATENATE("'Gastos com Pessoal'!",$AZ51)))+SUM((U$1&gt;='Gastos com Pessoal'!$E$113:$E$122)*(U$1&lt;='Gastos com Pessoal'!$F$113:$F$122)*(IF('Gastos com Pessoal'!$G$113:$G$122&lt;=U$1,1,0))*INDIRECT(CONCATENATE("'Gastos com Pessoal'!",$BA51)))+SUM((U$1&gt;='Gastos com Pessoal'!$E$7:$E$106)*(U$1&lt;='Gastos com Pessoal'!$F$7:$F$106)*(IF('Gastos com Pessoal'!$L$7:$L$106&lt;=U$1,1,0))*INDIRECT(CONCATENATE("'Gastos com Pessoal'!",$BB51)))+SUM((U$1&gt;='Gastos com Pessoal'!$E$113:$E$122)*(U$1&lt;='Gastos com Pessoal'!$F$113:$F$122)*(IF('Gastos com Pessoal'!$L$113:$L$122&lt;=U$1,1,0))*INDIRECT(CONCATENATE("'Gastos com Pessoal'!",$BC51)))+SUM((U$1&gt;='Gastos com Pessoal'!$E$7:$E$106)*(U$1&lt;='Gastos com Pessoal'!$F$7:$F$106)*(IF('Gastos com Pessoal'!$Q$7:$Q$106&lt;=U$1,1,0))*INDIRECT(CONCATENATE("'Gastos com Pessoal'!",$BD51)))+SUM((U$1&gt;='Gastos com Pessoal'!$E$113:$E$122)*(U$1&lt;='Gastos com Pessoal'!$F$113:$F$122)*(IF('Gastos com Pessoal'!$Q$113:$Q$122&lt;=U$1,1,0))*INDIRECT(CONCATENATE("'Gastos com Pessoal'!",$BE51)))</f>
        <v>0</v>
      </c>
      <c r="V51" s="152">
        <f t="array" aca="1" ref="V51" ca="1">SUM((V$1&gt;='Gastos com Pessoal'!$E$7:$E$106)*(V$1&lt;='Gastos com Pessoal'!$F$7:$F$106)*INDIRECT(CONCATENATE("'Encargos e Benefícios'!",$AX51)))+SUM((V$1&gt;='Gastos com Pessoal'!$E$113:$E$122)*(V$1&lt;='Gastos com Pessoal'!$F$113:$F$122)*INDIRECT(CONCATENATE("'Encargos e Benefícios'!",$AY51)))+SUM((V$1&gt;='Gastos com Pessoal'!$E$7:$E$106)*(V$1&lt;='Gastos com Pessoal'!$F$7:$F$106)*(IF('Gastos com Pessoal'!$G$7:$G$106&lt;=V$1,1,0))*INDIRECT(CONCATENATE("'Gastos com Pessoal'!",$AZ51)))+SUM((V$1&gt;='Gastos com Pessoal'!$E$113:$E$122)*(V$1&lt;='Gastos com Pessoal'!$F$113:$F$122)*(IF('Gastos com Pessoal'!$G$113:$G$122&lt;=V$1,1,0))*INDIRECT(CONCATENATE("'Gastos com Pessoal'!",$BA51)))+SUM((V$1&gt;='Gastos com Pessoal'!$E$7:$E$106)*(V$1&lt;='Gastos com Pessoal'!$F$7:$F$106)*(IF('Gastos com Pessoal'!$L$7:$L$106&lt;=V$1,1,0))*INDIRECT(CONCATENATE("'Gastos com Pessoal'!",$BB51)))+SUM((V$1&gt;='Gastos com Pessoal'!$E$113:$E$122)*(V$1&lt;='Gastos com Pessoal'!$F$113:$F$122)*(IF('Gastos com Pessoal'!$L$113:$L$122&lt;=V$1,1,0))*INDIRECT(CONCATENATE("'Gastos com Pessoal'!",$BC51)))+SUM((V$1&gt;='Gastos com Pessoal'!$E$7:$E$106)*(V$1&lt;='Gastos com Pessoal'!$F$7:$F$106)*(IF('Gastos com Pessoal'!$Q$7:$Q$106&lt;=V$1,1,0))*INDIRECT(CONCATENATE("'Gastos com Pessoal'!",$BD51)))+SUM((V$1&gt;='Gastos com Pessoal'!$E$113:$E$122)*(V$1&lt;='Gastos com Pessoal'!$F$113:$F$122)*(IF('Gastos com Pessoal'!$Q$113:$Q$122&lt;=V$1,1,0))*INDIRECT(CONCATENATE("'Gastos com Pessoal'!",$BE51)))</f>
        <v>0</v>
      </c>
      <c r="W51" s="152">
        <f t="array" aca="1" ref="W51" ca="1">SUM((W$1&gt;='Gastos com Pessoal'!$E$7:$E$106)*(W$1&lt;='Gastos com Pessoal'!$F$7:$F$106)*INDIRECT(CONCATENATE("'Encargos e Benefícios'!",$AX51)))+SUM((W$1&gt;='Gastos com Pessoal'!$E$113:$E$122)*(W$1&lt;='Gastos com Pessoal'!$F$113:$F$122)*INDIRECT(CONCATENATE("'Encargos e Benefícios'!",$AY51)))+SUM((W$1&gt;='Gastos com Pessoal'!$E$7:$E$106)*(W$1&lt;='Gastos com Pessoal'!$F$7:$F$106)*(IF('Gastos com Pessoal'!$G$7:$G$106&lt;=W$1,1,0))*INDIRECT(CONCATENATE("'Gastos com Pessoal'!",$AZ51)))+SUM((W$1&gt;='Gastos com Pessoal'!$E$113:$E$122)*(W$1&lt;='Gastos com Pessoal'!$F$113:$F$122)*(IF('Gastos com Pessoal'!$G$113:$G$122&lt;=W$1,1,0))*INDIRECT(CONCATENATE("'Gastos com Pessoal'!",$BA51)))+SUM((W$1&gt;='Gastos com Pessoal'!$E$7:$E$106)*(W$1&lt;='Gastos com Pessoal'!$F$7:$F$106)*(IF('Gastos com Pessoal'!$L$7:$L$106&lt;=W$1,1,0))*INDIRECT(CONCATENATE("'Gastos com Pessoal'!",$BB51)))+SUM((W$1&gt;='Gastos com Pessoal'!$E$113:$E$122)*(W$1&lt;='Gastos com Pessoal'!$F$113:$F$122)*(IF('Gastos com Pessoal'!$L$113:$L$122&lt;=W$1,1,0))*INDIRECT(CONCATENATE("'Gastos com Pessoal'!",$BC51)))+SUM((W$1&gt;='Gastos com Pessoal'!$E$7:$E$106)*(W$1&lt;='Gastos com Pessoal'!$F$7:$F$106)*(IF('Gastos com Pessoal'!$Q$7:$Q$106&lt;=W$1,1,0))*INDIRECT(CONCATENATE("'Gastos com Pessoal'!",$BD51)))+SUM((W$1&gt;='Gastos com Pessoal'!$E$113:$E$122)*(W$1&lt;='Gastos com Pessoal'!$F$113:$F$122)*(IF('Gastos com Pessoal'!$Q$113:$Q$122&lt;=W$1,1,0))*INDIRECT(CONCATENATE("'Gastos com Pessoal'!",$BE51)))</f>
        <v>0</v>
      </c>
      <c r="X51" s="152">
        <f t="array" aca="1" ref="X51" ca="1">SUM((X$1&gt;='Gastos com Pessoal'!$E$7:$E$106)*(X$1&lt;='Gastos com Pessoal'!$F$7:$F$106)*INDIRECT(CONCATENATE("'Encargos e Benefícios'!",$AX51)))+SUM((X$1&gt;='Gastos com Pessoal'!$E$113:$E$122)*(X$1&lt;='Gastos com Pessoal'!$F$113:$F$122)*INDIRECT(CONCATENATE("'Encargos e Benefícios'!",$AY51)))+SUM((X$1&gt;='Gastos com Pessoal'!$E$7:$E$106)*(X$1&lt;='Gastos com Pessoal'!$F$7:$F$106)*(IF('Gastos com Pessoal'!$G$7:$G$106&lt;=X$1,1,0))*INDIRECT(CONCATENATE("'Gastos com Pessoal'!",$AZ51)))+SUM((X$1&gt;='Gastos com Pessoal'!$E$113:$E$122)*(X$1&lt;='Gastos com Pessoal'!$F$113:$F$122)*(IF('Gastos com Pessoal'!$G$113:$G$122&lt;=X$1,1,0))*INDIRECT(CONCATENATE("'Gastos com Pessoal'!",$BA51)))+SUM((X$1&gt;='Gastos com Pessoal'!$E$7:$E$106)*(X$1&lt;='Gastos com Pessoal'!$F$7:$F$106)*(IF('Gastos com Pessoal'!$L$7:$L$106&lt;=X$1,1,0))*INDIRECT(CONCATENATE("'Gastos com Pessoal'!",$BB51)))+SUM((X$1&gt;='Gastos com Pessoal'!$E$113:$E$122)*(X$1&lt;='Gastos com Pessoal'!$F$113:$F$122)*(IF('Gastos com Pessoal'!$L$113:$L$122&lt;=X$1,1,0))*INDIRECT(CONCATENATE("'Gastos com Pessoal'!",$BC51)))+SUM((X$1&gt;='Gastos com Pessoal'!$E$7:$E$106)*(X$1&lt;='Gastos com Pessoal'!$F$7:$F$106)*(IF('Gastos com Pessoal'!$Q$7:$Q$106&lt;=X$1,1,0))*INDIRECT(CONCATENATE("'Gastos com Pessoal'!",$BD51)))+SUM((X$1&gt;='Gastos com Pessoal'!$E$113:$E$122)*(X$1&lt;='Gastos com Pessoal'!$F$113:$F$122)*(IF('Gastos com Pessoal'!$Q$113:$Q$122&lt;=X$1,1,0))*INDIRECT(CONCATENATE("'Gastos com Pessoal'!",$BE51)))</f>
        <v>0</v>
      </c>
      <c r="Y51" s="152">
        <f t="array" aca="1" ref="Y51" ca="1">SUM((Y$1&gt;='Gastos com Pessoal'!$E$7:$E$106)*(Y$1&lt;='Gastos com Pessoal'!$F$7:$F$106)*INDIRECT(CONCATENATE("'Encargos e Benefícios'!",$AX51)))+SUM((Y$1&gt;='Gastos com Pessoal'!$E$113:$E$122)*(Y$1&lt;='Gastos com Pessoal'!$F$113:$F$122)*INDIRECT(CONCATENATE("'Encargos e Benefícios'!",$AY51)))+SUM((Y$1&gt;='Gastos com Pessoal'!$E$7:$E$106)*(Y$1&lt;='Gastos com Pessoal'!$F$7:$F$106)*(IF('Gastos com Pessoal'!$G$7:$G$106&lt;=Y$1,1,0))*INDIRECT(CONCATENATE("'Gastos com Pessoal'!",$AZ51)))+SUM((Y$1&gt;='Gastos com Pessoal'!$E$113:$E$122)*(Y$1&lt;='Gastos com Pessoal'!$F$113:$F$122)*(IF('Gastos com Pessoal'!$G$113:$G$122&lt;=Y$1,1,0))*INDIRECT(CONCATENATE("'Gastos com Pessoal'!",$BA51)))+SUM((Y$1&gt;='Gastos com Pessoal'!$E$7:$E$106)*(Y$1&lt;='Gastos com Pessoal'!$F$7:$F$106)*(IF('Gastos com Pessoal'!$L$7:$L$106&lt;=Y$1,1,0))*INDIRECT(CONCATENATE("'Gastos com Pessoal'!",$BB51)))+SUM((Y$1&gt;='Gastos com Pessoal'!$E$113:$E$122)*(Y$1&lt;='Gastos com Pessoal'!$F$113:$F$122)*(IF('Gastos com Pessoal'!$L$113:$L$122&lt;=Y$1,1,0))*INDIRECT(CONCATENATE("'Gastos com Pessoal'!",$BC51)))+SUM((Y$1&gt;='Gastos com Pessoal'!$E$7:$E$106)*(Y$1&lt;='Gastos com Pessoal'!$F$7:$F$106)*(IF('Gastos com Pessoal'!$Q$7:$Q$106&lt;=Y$1,1,0))*INDIRECT(CONCATENATE("'Gastos com Pessoal'!",$BD51)))+SUM((Y$1&gt;='Gastos com Pessoal'!$E$113:$E$122)*(Y$1&lt;='Gastos com Pessoal'!$F$113:$F$122)*(IF('Gastos com Pessoal'!$Q$113:$Q$122&lt;=Y$1,1,0))*INDIRECT(CONCATENATE("'Gastos com Pessoal'!",$BE51)))</f>
        <v>0</v>
      </c>
      <c r="Z51" s="152">
        <f t="array" aca="1" ref="Z51" ca="1">SUM((Z$1&gt;='Gastos com Pessoal'!$E$7:$E$106)*(Z$1&lt;='Gastos com Pessoal'!$F$7:$F$106)*INDIRECT(CONCATENATE("'Encargos e Benefícios'!",$AX51)))+SUM((Z$1&gt;='Gastos com Pessoal'!$E$113:$E$122)*(Z$1&lt;='Gastos com Pessoal'!$F$113:$F$122)*INDIRECT(CONCATENATE("'Encargos e Benefícios'!",$AY51)))+SUM((Z$1&gt;='Gastos com Pessoal'!$E$7:$E$106)*(Z$1&lt;='Gastos com Pessoal'!$F$7:$F$106)*(IF('Gastos com Pessoal'!$G$7:$G$106&lt;=Z$1,1,0))*INDIRECT(CONCATENATE("'Gastos com Pessoal'!",$AZ51)))+SUM((Z$1&gt;='Gastos com Pessoal'!$E$113:$E$122)*(Z$1&lt;='Gastos com Pessoal'!$F$113:$F$122)*(IF('Gastos com Pessoal'!$G$113:$G$122&lt;=Z$1,1,0))*INDIRECT(CONCATENATE("'Gastos com Pessoal'!",$BA51)))+SUM((Z$1&gt;='Gastos com Pessoal'!$E$7:$E$106)*(Z$1&lt;='Gastos com Pessoal'!$F$7:$F$106)*(IF('Gastos com Pessoal'!$L$7:$L$106&lt;=Z$1,1,0))*INDIRECT(CONCATENATE("'Gastos com Pessoal'!",$BB51)))+SUM((Z$1&gt;='Gastos com Pessoal'!$E$113:$E$122)*(Z$1&lt;='Gastos com Pessoal'!$F$113:$F$122)*(IF('Gastos com Pessoal'!$L$113:$L$122&lt;=Z$1,1,0))*INDIRECT(CONCATENATE("'Gastos com Pessoal'!",$BC51)))+SUM((Z$1&gt;='Gastos com Pessoal'!$E$7:$E$106)*(Z$1&lt;='Gastos com Pessoal'!$F$7:$F$106)*(IF('Gastos com Pessoal'!$Q$7:$Q$106&lt;=Z$1,1,0))*INDIRECT(CONCATENATE("'Gastos com Pessoal'!",$BD51)))+SUM((Z$1&gt;='Gastos com Pessoal'!$E$113:$E$122)*(Z$1&lt;='Gastos com Pessoal'!$F$113:$F$122)*(IF('Gastos com Pessoal'!$Q$113:$Q$122&lt;=Z$1,1,0))*INDIRECT(CONCATENATE("'Gastos com Pessoal'!",$BE51)))</f>
        <v>0</v>
      </c>
      <c r="AA51" s="152">
        <f t="array" aca="1" ref="AA51" ca="1">SUM((AA$1&gt;='Gastos com Pessoal'!$E$7:$E$106)*(AA$1&lt;='Gastos com Pessoal'!$F$7:$F$106)*INDIRECT(CONCATENATE("'Encargos e Benefícios'!",$AX51)))+SUM((AA$1&gt;='Gastos com Pessoal'!$E$113:$E$122)*(AA$1&lt;='Gastos com Pessoal'!$F$113:$F$122)*INDIRECT(CONCATENATE("'Encargos e Benefícios'!",$AY51)))+SUM((AA$1&gt;='Gastos com Pessoal'!$E$7:$E$106)*(AA$1&lt;='Gastos com Pessoal'!$F$7:$F$106)*(IF('Gastos com Pessoal'!$G$7:$G$106&lt;=AA$1,1,0))*INDIRECT(CONCATENATE("'Gastos com Pessoal'!",$AZ51)))+SUM((AA$1&gt;='Gastos com Pessoal'!$E$113:$E$122)*(AA$1&lt;='Gastos com Pessoal'!$F$113:$F$122)*(IF('Gastos com Pessoal'!$G$113:$G$122&lt;=AA$1,1,0))*INDIRECT(CONCATENATE("'Gastos com Pessoal'!",$BA51)))+SUM((AA$1&gt;='Gastos com Pessoal'!$E$7:$E$106)*(AA$1&lt;='Gastos com Pessoal'!$F$7:$F$106)*(IF('Gastos com Pessoal'!$L$7:$L$106&lt;=AA$1,1,0))*INDIRECT(CONCATENATE("'Gastos com Pessoal'!",$BB51)))+SUM((AA$1&gt;='Gastos com Pessoal'!$E$113:$E$122)*(AA$1&lt;='Gastos com Pessoal'!$F$113:$F$122)*(IF('Gastos com Pessoal'!$L$113:$L$122&lt;=AA$1,1,0))*INDIRECT(CONCATENATE("'Gastos com Pessoal'!",$BC51)))+SUM((AA$1&gt;='Gastos com Pessoal'!$E$7:$E$106)*(AA$1&lt;='Gastos com Pessoal'!$F$7:$F$106)*(IF('Gastos com Pessoal'!$Q$7:$Q$106&lt;=AA$1,1,0))*INDIRECT(CONCATENATE("'Gastos com Pessoal'!",$BD51)))+SUM((AA$1&gt;='Gastos com Pessoal'!$E$113:$E$122)*(AA$1&lt;='Gastos com Pessoal'!$F$113:$F$122)*(IF('Gastos com Pessoal'!$Q$113:$Q$122&lt;=AA$1,1,0))*INDIRECT(CONCATENATE("'Gastos com Pessoal'!",$BE51)))</f>
        <v>0</v>
      </c>
      <c r="AB51" s="152">
        <f t="array" aca="1" ref="AB51" ca="1">SUM((AB$1&gt;='Gastos com Pessoal'!$E$7:$E$106)*(AB$1&lt;='Gastos com Pessoal'!$F$7:$F$106)*INDIRECT(CONCATENATE("'Encargos e Benefícios'!",$AX51)))+SUM((AB$1&gt;='Gastos com Pessoal'!$E$113:$E$122)*(AB$1&lt;='Gastos com Pessoal'!$F$113:$F$122)*INDIRECT(CONCATENATE("'Encargos e Benefícios'!",$AY51)))+SUM((AB$1&gt;='Gastos com Pessoal'!$E$7:$E$106)*(AB$1&lt;='Gastos com Pessoal'!$F$7:$F$106)*(IF('Gastos com Pessoal'!$G$7:$G$106&lt;=AB$1,1,0))*INDIRECT(CONCATENATE("'Gastos com Pessoal'!",$AZ51)))+SUM((AB$1&gt;='Gastos com Pessoal'!$E$113:$E$122)*(AB$1&lt;='Gastos com Pessoal'!$F$113:$F$122)*(IF('Gastos com Pessoal'!$G$113:$G$122&lt;=AB$1,1,0))*INDIRECT(CONCATENATE("'Gastos com Pessoal'!",$BA51)))+SUM((AB$1&gt;='Gastos com Pessoal'!$E$7:$E$106)*(AB$1&lt;='Gastos com Pessoal'!$F$7:$F$106)*(IF('Gastos com Pessoal'!$L$7:$L$106&lt;=AB$1,1,0))*INDIRECT(CONCATENATE("'Gastos com Pessoal'!",$BB51)))+SUM((AB$1&gt;='Gastos com Pessoal'!$E$113:$E$122)*(AB$1&lt;='Gastos com Pessoal'!$F$113:$F$122)*(IF('Gastos com Pessoal'!$L$113:$L$122&lt;=AB$1,1,0))*INDIRECT(CONCATENATE("'Gastos com Pessoal'!",$BC51)))+SUM((AB$1&gt;='Gastos com Pessoal'!$E$7:$E$106)*(AB$1&lt;='Gastos com Pessoal'!$F$7:$F$106)*(IF('Gastos com Pessoal'!$Q$7:$Q$106&lt;=AB$1,1,0))*INDIRECT(CONCATENATE("'Gastos com Pessoal'!",$BD51)))+SUM((AB$1&gt;='Gastos com Pessoal'!$E$113:$E$122)*(AB$1&lt;='Gastos com Pessoal'!$F$113:$F$122)*(IF('Gastos com Pessoal'!$Q$113:$Q$122&lt;=AB$1,1,0))*INDIRECT(CONCATENATE("'Gastos com Pessoal'!",$BE51)))</f>
        <v>0</v>
      </c>
      <c r="AC51" s="152">
        <f t="array" aca="1" ref="AC51" ca="1">SUM((AC$1&gt;='Gastos com Pessoal'!$E$7:$E$106)*(AC$1&lt;='Gastos com Pessoal'!$F$7:$F$106)*INDIRECT(CONCATENATE("'Encargos e Benefícios'!",$AX51)))+SUM((AC$1&gt;='Gastos com Pessoal'!$E$113:$E$122)*(AC$1&lt;='Gastos com Pessoal'!$F$113:$F$122)*INDIRECT(CONCATENATE("'Encargos e Benefícios'!",$AY51)))+SUM((AC$1&gt;='Gastos com Pessoal'!$E$7:$E$106)*(AC$1&lt;='Gastos com Pessoal'!$F$7:$F$106)*(IF('Gastos com Pessoal'!$G$7:$G$106&lt;=AC$1,1,0))*INDIRECT(CONCATENATE("'Gastos com Pessoal'!",$AZ51)))+SUM((AC$1&gt;='Gastos com Pessoal'!$E$113:$E$122)*(AC$1&lt;='Gastos com Pessoal'!$F$113:$F$122)*(IF('Gastos com Pessoal'!$G$113:$G$122&lt;=AC$1,1,0))*INDIRECT(CONCATENATE("'Gastos com Pessoal'!",$BA51)))+SUM((AC$1&gt;='Gastos com Pessoal'!$E$7:$E$106)*(AC$1&lt;='Gastos com Pessoal'!$F$7:$F$106)*(IF('Gastos com Pessoal'!$L$7:$L$106&lt;=AC$1,1,0))*INDIRECT(CONCATENATE("'Gastos com Pessoal'!",$BB51)))+SUM((AC$1&gt;='Gastos com Pessoal'!$E$113:$E$122)*(AC$1&lt;='Gastos com Pessoal'!$F$113:$F$122)*(IF('Gastos com Pessoal'!$L$113:$L$122&lt;=AC$1,1,0))*INDIRECT(CONCATENATE("'Gastos com Pessoal'!",$BC51)))+SUM((AC$1&gt;='Gastos com Pessoal'!$E$7:$E$106)*(AC$1&lt;='Gastos com Pessoal'!$F$7:$F$106)*(IF('Gastos com Pessoal'!$Q$7:$Q$106&lt;=AC$1,1,0))*INDIRECT(CONCATENATE("'Gastos com Pessoal'!",$BD51)))+SUM((AC$1&gt;='Gastos com Pessoal'!$E$113:$E$122)*(AC$1&lt;='Gastos com Pessoal'!$F$113:$F$122)*(IF('Gastos com Pessoal'!$Q$113:$Q$122&lt;=AC$1,1,0))*INDIRECT(CONCATENATE("'Gastos com Pessoal'!",$BE51)))</f>
        <v>0</v>
      </c>
      <c r="AD51" s="152">
        <f t="array" aca="1" ref="AD51" ca="1">SUM((AD$1&gt;='Gastos com Pessoal'!$E$7:$E$106)*(AD$1&lt;='Gastos com Pessoal'!$F$7:$F$106)*INDIRECT(CONCATENATE("'Encargos e Benefícios'!",$AX51)))+SUM((AD$1&gt;='Gastos com Pessoal'!$E$113:$E$122)*(AD$1&lt;='Gastos com Pessoal'!$F$113:$F$122)*INDIRECT(CONCATENATE("'Encargos e Benefícios'!",$AY51)))+SUM((AD$1&gt;='Gastos com Pessoal'!$E$7:$E$106)*(AD$1&lt;='Gastos com Pessoal'!$F$7:$F$106)*(IF('Gastos com Pessoal'!$G$7:$G$106&lt;=AD$1,1,0))*INDIRECT(CONCATENATE("'Gastos com Pessoal'!",$AZ51)))+SUM((AD$1&gt;='Gastos com Pessoal'!$E$113:$E$122)*(AD$1&lt;='Gastos com Pessoal'!$F$113:$F$122)*(IF('Gastos com Pessoal'!$G$113:$G$122&lt;=AD$1,1,0))*INDIRECT(CONCATENATE("'Gastos com Pessoal'!",$BA51)))+SUM((AD$1&gt;='Gastos com Pessoal'!$E$7:$E$106)*(AD$1&lt;='Gastos com Pessoal'!$F$7:$F$106)*(IF('Gastos com Pessoal'!$L$7:$L$106&lt;=AD$1,1,0))*INDIRECT(CONCATENATE("'Gastos com Pessoal'!",$BB51)))+SUM((AD$1&gt;='Gastos com Pessoal'!$E$113:$E$122)*(AD$1&lt;='Gastos com Pessoal'!$F$113:$F$122)*(IF('Gastos com Pessoal'!$L$113:$L$122&lt;=AD$1,1,0))*INDIRECT(CONCATENATE("'Gastos com Pessoal'!",$BC51)))+SUM((AD$1&gt;='Gastos com Pessoal'!$E$7:$E$106)*(AD$1&lt;='Gastos com Pessoal'!$F$7:$F$106)*(IF('Gastos com Pessoal'!$Q$7:$Q$106&lt;=AD$1,1,0))*INDIRECT(CONCATENATE("'Gastos com Pessoal'!",$BD51)))+SUM((AD$1&gt;='Gastos com Pessoal'!$E$113:$E$122)*(AD$1&lt;='Gastos com Pessoal'!$F$113:$F$122)*(IF('Gastos com Pessoal'!$Q$113:$Q$122&lt;=AD$1,1,0))*INDIRECT(CONCATENATE("'Gastos com Pessoal'!",$BE51)))</f>
        <v>0</v>
      </c>
      <c r="AE51" s="152">
        <f t="array" aca="1" ref="AE51" ca="1">SUM((AE$1&gt;='Gastos com Pessoal'!$E$7:$E$106)*(AE$1&lt;='Gastos com Pessoal'!$F$7:$F$106)*INDIRECT(CONCATENATE("'Encargos e Benefícios'!",$AX51)))+SUM((AE$1&gt;='Gastos com Pessoal'!$E$113:$E$122)*(AE$1&lt;='Gastos com Pessoal'!$F$113:$F$122)*INDIRECT(CONCATENATE("'Encargos e Benefícios'!",$AY51)))+SUM((AE$1&gt;='Gastos com Pessoal'!$E$7:$E$106)*(AE$1&lt;='Gastos com Pessoal'!$F$7:$F$106)*(IF('Gastos com Pessoal'!$G$7:$G$106&lt;=AE$1,1,0))*INDIRECT(CONCATENATE("'Gastos com Pessoal'!",$AZ51)))+SUM((AE$1&gt;='Gastos com Pessoal'!$E$113:$E$122)*(AE$1&lt;='Gastos com Pessoal'!$F$113:$F$122)*(IF('Gastos com Pessoal'!$G$113:$G$122&lt;=AE$1,1,0))*INDIRECT(CONCATENATE("'Gastos com Pessoal'!",$BA51)))+SUM((AE$1&gt;='Gastos com Pessoal'!$E$7:$E$106)*(AE$1&lt;='Gastos com Pessoal'!$F$7:$F$106)*(IF('Gastos com Pessoal'!$L$7:$L$106&lt;=AE$1,1,0))*INDIRECT(CONCATENATE("'Gastos com Pessoal'!",$BB51)))+SUM((AE$1&gt;='Gastos com Pessoal'!$E$113:$E$122)*(AE$1&lt;='Gastos com Pessoal'!$F$113:$F$122)*(IF('Gastos com Pessoal'!$L$113:$L$122&lt;=AE$1,1,0))*INDIRECT(CONCATENATE("'Gastos com Pessoal'!",$BC51)))+SUM((AE$1&gt;='Gastos com Pessoal'!$E$7:$E$106)*(AE$1&lt;='Gastos com Pessoal'!$F$7:$F$106)*(IF('Gastos com Pessoal'!$Q$7:$Q$106&lt;=AE$1,1,0))*INDIRECT(CONCATENATE("'Gastos com Pessoal'!",$BD51)))+SUM((AE$1&gt;='Gastos com Pessoal'!$E$113:$E$122)*(AE$1&lt;='Gastos com Pessoal'!$F$113:$F$122)*(IF('Gastos com Pessoal'!$Q$113:$Q$122&lt;=AE$1,1,0))*INDIRECT(CONCATENATE("'Gastos com Pessoal'!",$BE51)))</f>
        <v>0</v>
      </c>
      <c r="AF51" s="152">
        <f t="array" aca="1" ref="AF51" ca="1">SUM((AF$1&gt;='Gastos com Pessoal'!$E$7:$E$106)*(AF$1&lt;='Gastos com Pessoal'!$F$7:$F$106)*INDIRECT(CONCATENATE("'Encargos e Benefícios'!",$AX51)))+SUM((AF$1&gt;='Gastos com Pessoal'!$E$113:$E$122)*(AF$1&lt;='Gastos com Pessoal'!$F$113:$F$122)*INDIRECT(CONCATENATE("'Encargos e Benefícios'!",$AY51)))+SUM((AF$1&gt;='Gastos com Pessoal'!$E$7:$E$106)*(AF$1&lt;='Gastos com Pessoal'!$F$7:$F$106)*(IF('Gastos com Pessoal'!$G$7:$G$106&lt;=AF$1,1,0))*INDIRECT(CONCATENATE("'Gastos com Pessoal'!",$AZ51)))+SUM((AF$1&gt;='Gastos com Pessoal'!$E$113:$E$122)*(AF$1&lt;='Gastos com Pessoal'!$F$113:$F$122)*(IF('Gastos com Pessoal'!$G$113:$G$122&lt;=AF$1,1,0))*INDIRECT(CONCATENATE("'Gastos com Pessoal'!",$BA51)))+SUM((AF$1&gt;='Gastos com Pessoal'!$E$7:$E$106)*(AF$1&lt;='Gastos com Pessoal'!$F$7:$F$106)*(IF('Gastos com Pessoal'!$L$7:$L$106&lt;=AF$1,1,0))*INDIRECT(CONCATENATE("'Gastos com Pessoal'!",$BB51)))+SUM((AF$1&gt;='Gastos com Pessoal'!$E$113:$E$122)*(AF$1&lt;='Gastos com Pessoal'!$F$113:$F$122)*(IF('Gastos com Pessoal'!$L$113:$L$122&lt;=AF$1,1,0))*INDIRECT(CONCATENATE("'Gastos com Pessoal'!",$BC51)))+SUM((AF$1&gt;='Gastos com Pessoal'!$E$7:$E$106)*(AF$1&lt;='Gastos com Pessoal'!$F$7:$F$106)*(IF('Gastos com Pessoal'!$Q$7:$Q$106&lt;=AF$1,1,0))*INDIRECT(CONCATENATE("'Gastos com Pessoal'!",$BD51)))+SUM((AF$1&gt;='Gastos com Pessoal'!$E$113:$E$122)*(AF$1&lt;='Gastos com Pessoal'!$F$113:$F$122)*(IF('Gastos com Pessoal'!$Q$113:$Q$122&lt;=AF$1,1,0))*INDIRECT(CONCATENATE("'Gastos com Pessoal'!",$BE51)))</f>
        <v>0</v>
      </c>
      <c r="AG51" s="152">
        <f t="array" aca="1" ref="AG51" ca="1">SUM((AG$1&gt;='Gastos com Pessoal'!$E$7:$E$106)*(AG$1&lt;='Gastos com Pessoal'!$F$7:$F$106)*INDIRECT(CONCATENATE("'Encargos e Benefícios'!",$AX51)))+SUM((AG$1&gt;='Gastos com Pessoal'!$E$113:$E$122)*(AG$1&lt;='Gastos com Pessoal'!$F$113:$F$122)*INDIRECT(CONCATENATE("'Encargos e Benefícios'!",$AY51)))+SUM((AG$1&gt;='Gastos com Pessoal'!$E$7:$E$106)*(AG$1&lt;='Gastos com Pessoal'!$F$7:$F$106)*(IF('Gastos com Pessoal'!$G$7:$G$106&lt;=AG$1,1,0))*INDIRECT(CONCATENATE("'Gastos com Pessoal'!",$AZ51)))+SUM((AG$1&gt;='Gastos com Pessoal'!$E$113:$E$122)*(AG$1&lt;='Gastos com Pessoal'!$F$113:$F$122)*(IF('Gastos com Pessoal'!$G$113:$G$122&lt;=AG$1,1,0))*INDIRECT(CONCATENATE("'Gastos com Pessoal'!",$BA51)))+SUM((AG$1&gt;='Gastos com Pessoal'!$E$7:$E$106)*(AG$1&lt;='Gastos com Pessoal'!$F$7:$F$106)*(IF('Gastos com Pessoal'!$L$7:$L$106&lt;=AG$1,1,0))*INDIRECT(CONCATENATE("'Gastos com Pessoal'!",$BB51)))+SUM((AG$1&gt;='Gastos com Pessoal'!$E$113:$E$122)*(AG$1&lt;='Gastos com Pessoal'!$F$113:$F$122)*(IF('Gastos com Pessoal'!$L$113:$L$122&lt;=AG$1,1,0))*INDIRECT(CONCATENATE("'Gastos com Pessoal'!",$BC51)))+SUM((AG$1&gt;='Gastos com Pessoal'!$E$7:$E$106)*(AG$1&lt;='Gastos com Pessoal'!$F$7:$F$106)*(IF('Gastos com Pessoal'!$Q$7:$Q$106&lt;=AG$1,1,0))*INDIRECT(CONCATENATE("'Gastos com Pessoal'!",$BD51)))+SUM((AG$1&gt;='Gastos com Pessoal'!$E$113:$E$122)*(AG$1&lt;='Gastos com Pessoal'!$F$113:$F$122)*(IF('Gastos com Pessoal'!$Q$113:$Q$122&lt;=AG$1,1,0))*INDIRECT(CONCATENATE("'Gastos com Pessoal'!",$BE51)))</f>
        <v>0</v>
      </c>
      <c r="AH51" s="152">
        <f t="array" aca="1" ref="AH51" ca="1">SUM((AH$1&gt;='Gastos com Pessoal'!$E$7:$E$106)*(AH$1&lt;='Gastos com Pessoal'!$F$7:$F$106)*INDIRECT(CONCATENATE("'Encargos e Benefícios'!",$AX51)))+SUM((AH$1&gt;='Gastos com Pessoal'!$E$113:$E$122)*(AH$1&lt;='Gastos com Pessoal'!$F$113:$F$122)*INDIRECT(CONCATENATE("'Encargos e Benefícios'!",$AY51)))+SUM((AH$1&gt;='Gastos com Pessoal'!$E$7:$E$106)*(AH$1&lt;='Gastos com Pessoal'!$F$7:$F$106)*(IF('Gastos com Pessoal'!$G$7:$G$106&lt;=AH$1,1,0))*INDIRECT(CONCATENATE("'Gastos com Pessoal'!",$AZ51)))+SUM((AH$1&gt;='Gastos com Pessoal'!$E$113:$E$122)*(AH$1&lt;='Gastos com Pessoal'!$F$113:$F$122)*(IF('Gastos com Pessoal'!$G$113:$G$122&lt;=AH$1,1,0))*INDIRECT(CONCATENATE("'Gastos com Pessoal'!",$BA51)))+SUM((AH$1&gt;='Gastos com Pessoal'!$E$7:$E$106)*(AH$1&lt;='Gastos com Pessoal'!$F$7:$F$106)*(IF('Gastos com Pessoal'!$L$7:$L$106&lt;=AH$1,1,0))*INDIRECT(CONCATENATE("'Gastos com Pessoal'!",$BB51)))+SUM((AH$1&gt;='Gastos com Pessoal'!$E$113:$E$122)*(AH$1&lt;='Gastos com Pessoal'!$F$113:$F$122)*(IF('Gastos com Pessoal'!$L$113:$L$122&lt;=AH$1,1,0))*INDIRECT(CONCATENATE("'Gastos com Pessoal'!",$BC51)))+SUM((AH$1&gt;='Gastos com Pessoal'!$E$7:$E$106)*(AH$1&lt;='Gastos com Pessoal'!$F$7:$F$106)*(IF('Gastos com Pessoal'!$Q$7:$Q$106&lt;=AH$1,1,0))*INDIRECT(CONCATENATE("'Gastos com Pessoal'!",$BD51)))+SUM((AH$1&gt;='Gastos com Pessoal'!$E$113:$E$122)*(AH$1&lt;='Gastos com Pessoal'!$F$113:$F$122)*(IF('Gastos com Pessoal'!$Q$113:$Q$122&lt;=AH$1,1,0))*INDIRECT(CONCATENATE("'Gastos com Pessoal'!",$BE51)))</f>
        <v>0</v>
      </c>
      <c r="AI51" s="152">
        <f t="array" aca="1" ref="AI51" ca="1">SUM((AI$1&gt;='Gastos com Pessoal'!$E$7:$E$106)*(AI$1&lt;='Gastos com Pessoal'!$F$7:$F$106)*INDIRECT(CONCATENATE("'Encargos e Benefícios'!",$AX51)))+SUM((AI$1&gt;='Gastos com Pessoal'!$E$113:$E$122)*(AI$1&lt;='Gastos com Pessoal'!$F$113:$F$122)*INDIRECT(CONCATENATE("'Encargos e Benefícios'!",$AY51)))+SUM((AI$1&gt;='Gastos com Pessoal'!$E$7:$E$106)*(AI$1&lt;='Gastos com Pessoal'!$F$7:$F$106)*(IF('Gastos com Pessoal'!$G$7:$G$106&lt;=AI$1,1,0))*INDIRECT(CONCATENATE("'Gastos com Pessoal'!",$AZ51)))+SUM((AI$1&gt;='Gastos com Pessoal'!$E$113:$E$122)*(AI$1&lt;='Gastos com Pessoal'!$F$113:$F$122)*(IF('Gastos com Pessoal'!$G$113:$G$122&lt;=AI$1,1,0))*INDIRECT(CONCATENATE("'Gastos com Pessoal'!",$BA51)))+SUM((AI$1&gt;='Gastos com Pessoal'!$E$7:$E$106)*(AI$1&lt;='Gastos com Pessoal'!$F$7:$F$106)*(IF('Gastos com Pessoal'!$L$7:$L$106&lt;=AI$1,1,0))*INDIRECT(CONCATENATE("'Gastos com Pessoal'!",$BB51)))+SUM((AI$1&gt;='Gastos com Pessoal'!$E$113:$E$122)*(AI$1&lt;='Gastos com Pessoal'!$F$113:$F$122)*(IF('Gastos com Pessoal'!$L$113:$L$122&lt;=AI$1,1,0))*INDIRECT(CONCATENATE("'Gastos com Pessoal'!",$BC51)))+SUM((AI$1&gt;='Gastos com Pessoal'!$E$7:$E$106)*(AI$1&lt;='Gastos com Pessoal'!$F$7:$F$106)*(IF('Gastos com Pessoal'!$Q$7:$Q$106&lt;=AI$1,1,0))*INDIRECT(CONCATENATE("'Gastos com Pessoal'!",$BD51)))+SUM((AI$1&gt;='Gastos com Pessoal'!$E$113:$E$122)*(AI$1&lt;='Gastos com Pessoal'!$F$113:$F$122)*(IF('Gastos com Pessoal'!$Q$113:$Q$122&lt;=AI$1,1,0))*INDIRECT(CONCATENATE("'Gastos com Pessoal'!",$BE51)))</f>
        <v>0</v>
      </c>
      <c r="AJ51" s="152">
        <f t="array" aca="1" ref="AJ51" ca="1">SUM((AJ$1&gt;='Gastos com Pessoal'!$E$7:$E$106)*(AJ$1&lt;='Gastos com Pessoal'!$F$7:$F$106)*INDIRECT(CONCATENATE("'Encargos e Benefícios'!",$AX51)))+SUM((AJ$1&gt;='Gastos com Pessoal'!$E$113:$E$122)*(AJ$1&lt;='Gastos com Pessoal'!$F$113:$F$122)*INDIRECT(CONCATENATE("'Encargos e Benefícios'!",$AY51)))+SUM((AJ$1&gt;='Gastos com Pessoal'!$E$7:$E$106)*(AJ$1&lt;='Gastos com Pessoal'!$F$7:$F$106)*(IF('Gastos com Pessoal'!$G$7:$G$106&lt;=AJ$1,1,0))*INDIRECT(CONCATENATE("'Gastos com Pessoal'!",$AZ51)))+SUM((AJ$1&gt;='Gastos com Pessoal'!$E$113:$E$122)*(AJ$1&lt;='Gastos com Pessoal'!$F$113:$F$122)*(IF('Gastos com Pessoal'!$G$113:$G$122&lt;=AJ$1,1,0))*INDIRECT(CONCATENATE("'Gastos com Pessoal'!",$BA51)))+SUM((AJ$1&gt;='Gastos com Pessoal'!$E$7:$E$106)*(AJ$1&lt;='Gastos com Pessoal'!$F$7:$F$106)*(IF('Gastos com Pessoal'!$L$7:$L$106&lt;=AJ$1,1,0))*INDIRECT(CONCATENATE("'Gastos com Pessoal'!",$BB51)))+SUM((AJ$1&gt;='Gastos com Pessoal'!$E$113:$E$122)*(AJ$1&lt;='Gastos com Pessoal'!$F$113:$F$122)*(IF('Gastos com Pessoal'!$L$113:$L$122&lt;=AJ$1,1,0))*INDIRECT(CONCATENATE("'Gastos com Pessoal'!",$BC51)))+SUM((AJ$1&gt;='Gastos com Pessoal'!$E$7:$E$106)*(AJ$1&lt;='Gastos com Pessoal'!$F$7:$F$106)*(IF('Gastos com Pessoal'!$Q$7:$Q$106&lt;=AJ$1,1,0))*INDIRECT(CONCATENATE("'Gastos com Pessoal'!",$BD51)))+SUM((AJ$1&gt;='Gastos com Pessoal'!$E$113:$E$122)*(AJ$1&lt;='Gastos com Pessoal'!$F$113:$F$122)*(IF('Gastos com Pessoal'!$Q$113:$Q$122&lt;=AJ$1,1,0))*INDIRECT(CONCATENATE("'Gastos com Pessoal'!",$BE51)))</f>
        <v>0</v>
      </c>
      <c r="AK51" s="152">
        <f t="array" aca="1" ref="AK51" ca="1">SUM((AK$1&gt;='Gastos com Pessoal'!$E$7:$E$106)*(AK$1&lt;='Gastos com Pessoal'!$F$7:$F$106)*INDIRECT(CONCATENATE("'Encargos e Benefícios'!",$AX51)))+SUM((AK$1&gt;='Gastos com Pessoal'!$E$113:$E$122)*(AK$1&lt;='Gastos com Pessoal'!$F$113:$F$122)*INDIRECT(CONCATENATE("'Encargos e Benefícios'!",$AY51)))+SUM((AK$1&gt;='Gastos com Pessoal'!$E$7:$E$106)*(AK$1&lt;='Gastos com Pessoal'!$F$7:$F$106)*(IF('Gastos com Pessoal'!$G$7:$G$106&lt;=AK$1,1,0))*INDIRECT(CONCATENATE("'Gastos com Pessoal'!",$AZ51)))+SUM((AK$1&gt;='Gastos com Pessoal'!$E$113:$E$122)*(AK$1&lt;='Gastos com Pessoal'!$F$113:$F$122)*(IF('Gastos com Pessoal'!$G$113:$G$122&lt;=AK$1,1,0))*INDIRECT(CONCATENATE("'Gastos com Pessoal'!",$BA51)))+SUM((AK$1&gt;='Gastos com Pessoal'!$E$7:$E$106)*(AK$1&lt;='Gastos com Pessoal'!$F$7:$F$106)*(IF('Gastos com Pessoal'!$L$7:$L$106&lt;=AK$1,1,0))*INDIRECT(CONCATENATE("'Gastos com Pessoal'!",$BB51)))+SUM((AK$1&gt;='Gastos com Pessoal'!$E$113:$E$122)*(AK$1&lt;='Gastos com Pessoal'!$F$113:$F$122)*(IF('Gastos com Pessoal'!$L$113:$L$122&lt;=AK$1,1,0))*INDIRECT(CONCATENATE("'Gastos com Pessoal'!",$BC51)))+SUM((AK$1&gt;='Gastos com Pessoal'!$E$7:$E$106)*(AK$1&lt;='Gastos com Pessoal'!$F$7:$F$106)*(IF('Gastos com Pessoal'!$Q$7:$Q$106&lt;=AK$1,1,0))*INDIRECT(CONCATENATE("'Gastos com Pessoal'!",$BD51)))+SUM((AK$1&gt;='Gastos com Pessoal'!$E$113:$E$122)*(AK$1&lt;='Gastos com Pessoal'!$F$113:$F$122)*(IF('Gastos com Pessoal'!$Q$113:$Q$122&lt;=AK$1,1,0))*INDIRECT(CONCATENATE("'Gastos com Pessoal'!",$BE51)))</f>
        <v>0</v>
      </c>
      <c r="AL51" s="152">
        <f t="array" aca="1" ref="AL51" ca="1">SUM((AL$1&gt;='Gastos com Pessoal'!$E$7:$E$106)*(AL$1&lt;='Gastos com Pessoal'!$F$7:$F$106)*INDIRECT(CONCATENATE("'Encargos e Benefícios'!",$AX51)))+SUM((AL$1&gt;='Gastos com Pessoal'!$E$113:$E$122)*(AL$1&lt;='Gastos com Pessoal'!$F$113:$F$122)*INDIRECT(CONCATENATE("'Encargos e Benefícios'!",$AY51)))+SUM((AL$1&gt;='Gastos com Pessoal'!$E$7:$E$106)*(AL$1&lt;='Gastos com Pessoal'!$F$7:$F$106)*(IF('Gastos com Pessoal'!$G$7:$G$106&lt;=AL$1,1,0))*INDIRECT(CONCATENATE("'Gastos com Pessoal'!",$AZ51)))+SUM((AL$1&gt;='Gastos com Pessoal'!$E$113:$E$122)*(AL$1&lt;='Gastos com Pessoal'!$F$113:$F$122)*(IF('Gastos com Pessoal'!$G$113:$G$122&lt;=AL$1,1,0))*INDIRECT(CONCATENATE("'Gastos com Pessoal'!",$BA51)))+SUM((AL$1&gt;='Gastos com Pessoal'!$E$7:$E$106)*(AL$1&lt;='Gastos com Pessoal'!$F$7:$F$106)*(IF('Gastos com Pessoal'!$L$7:$L$106&lt;=AL$1,1,0))*INDIRECT(CONCATENATE("'Gastos com Pessoal'!",$BB51)))+SUM((AL$1&gt;='Gastos com Pessoal'!$E$113:$E$122)*(AL$1&lt;='Gastos com Pessoal'!$F$113:$F$122)*(IF('Gastos com Pessoal'!$L$113:$L$122&lt;=AL$1,1,0))*INDIRECT(CONCATENATE("'Gastos com Pessoal'!",$BC51)))+SUM((AL$1&gt;='Gastos com Pessoal'!$E$7:$E$106)*(AL$1&lt;='Gastos com Pessoal'!$F$7:$F$106)*(IF('Gastos com Pessoal'!$Q$7:$Q$106&lt;=AL$1,1,0))*INDIRECT(CONCATENATE("'Gastos com Pessoal'!",$BD51)))+SUM((AL$1&gt;='Gastos com Pessoal'!$E$113:$E$122)*(AL$1&lt;='Gastos com Pessoal'!$F$113:$F$122)*(IF('Gastos com Pessoal'!$Q$113:$Q$122&lt;=AL$1,1,0))*INDIRECT(CONCATENATE("'Gastos com Pessoal'!",$BE51)))</f>
        <v>0</v>
      </c>
      <c r="AM51" s="160">
        <f t="shared" ca="1" si="19"/>
        <v>0</v>
      </c>
      <c r="AN51" s="159">
        <f t="shared" ca="1" si="20"/>
        <v>0</v>
      </c>
      <c r="AW51" s="284" t="s">
        <v>353</v>
      </c>
      <c r="AX51" s="285" t="str">
        <f ca="1">IF(ISNA('Encargos e Benefícios'!AB8),"$ZZ$6:$ZZ$105",'Encargos e Benefícios'!AB8)</f>
        <v>$ZZ$6:$ZZ$105</v>
      </c>
      <c r="AY51" s="285" t="str">
        <f ca="1">IF(ISNA('Encargos e Benefícios'!AD8),"$ZZ$112:$ZZ$121",'Encargos e Benefícios'!AD8)</f>
        <v>$ZZ$112:$ZZ$121</v>
      </c>
      <c r="AZ51" s="284" t="str">
        <f ca="1">IF(ISNA('Gastos com Pessoal'!AT8),"$ZZ$6:$ZZ$105",'Gastos com Pessoal'!AT8)</f>
        <v>$ZZ$6:$ZZ$105</v>
      </c>
      <c r="BA51" s="284" t="str">
        <f ca="1">IF(ISNA('Gastos com Pessoal'!AV8),"$ZZ$112:$ZZ$121",'Gastos com Pessoal'!AV8)</f>
        <v>$ZZ$112:$ZZ$121</v>
      </c>
      <c r="BB51" s="284" t="str">
        <f ca="1">IF(ISNA('Gastos com Pessoal'!AX8),"$ZZ$6:$ZZ$105",'Gastos com Pessoal'!AX8)</f>
        <v>$ZZ$6:$ZZ$105</v>
      </c>
      <c r="BC51" s="284" t="str">
        <f ca="1">IF(ISNA('Gastos com Pessoal'!AZ8),"$ZZ$112:$ZZ$121",'Gastos com Pessoal'!AZ8)</f>
        <v>$ZZ$112:$ZZ$121</v>
      </c>
      <c r="BD51" s="284" t="str">
        <f ca="1">IF(ISNA('Gastos com Pessoal'!BB8),"$ZZ$6:$ZZ$105",'Gastos com Pessoal'!BB8)</f>
        <v>$ZZ$6:$ZZ$105</v>
      </c>
      <c r="BE51" s="284" t="str">
        <f ca="1">IF(ISNA('Gastos com Pessoal'!BD8),"$ZZ$112:$ZZ$121",'Gastos com Pessoal'!BD8)</f>
        <v>$ZZ$112:$ZZ$121</v>
      </c>
    </row>
    <row r="52" spans="1:57" s="101" customFormat="1" ht="23.25" customHeight="1">
      <c r="A52" s="77"/>
      <c r="B52" s="78" t="s">
        <v>103</v>
      </c>
      <c r="C52" s="79">
        <f t="shared" ref="C52:AM52" ca="1" si="21">SUBTOTAL(109,C44:C51)</f>
        <v>174821.2329</v>
      </c>
      <c r="D52" s="79">
        <f t="shared" ca="1" si="21"/>
        <v>168969.30720000001</v>
      </c>
      <c r="E52" s="79">
        <f t="shared" ca="1" si="21"/>
        <v>168969.30720000001</v>
      </c>
      <c r="F52" s="79">
        <f t="shared" ca="1" si="21"/>
        <v>168969.30720000001</v>
      </c>
      <c r="G52" s="79">
        <f t="shared" ca="1" si="21"/>
        <v>168969.30720000001</v>
      </c>
      <c r="H52" s="79">
        <f t="shared" ca="1" si="21"/>
        <v>168969.30720000001</v>
      </c>
      <c r="I52" s="79">
        <f t="shared" ca="1" si="21"/>
        <v>168969.30720000001</v>
      </c>
      <c r="J52" s="79">
        <f t="shared" ca="1" si="21"/>
        <v>0</v>
      </c>
      <c r="K52" s="79">
        <f t="shared" ca="1" si="21"/>
        <v>0</v>
      </c>
      <c r="L52" s="79">
        <f t="shared" ca="1" si="21"/>
        <v>0</v>
      </c>
      <c r="M52" s="79">
        <f t="shared" ca="1" si="21"/>
        <v>0</v>
      </c>
      <c r="N52" s="79">
        <f t="shared" ca="1" si="21"/>
        <v>0</v>
      </c>
      <c r="O52" s="79">
        <f t="shared" ca="1" si="21"/>
        <v>0</v>
      </c>
      <c r="P52" s="79">
        <f t="shared" ca="1" si="21"/>
        <v>0</v>
      </c>
      <c r="Q52" s="79">
        <f t="shared" ca="1" si="21"/>
        <v>0</v>
      </c>
      <c r="R52" s="79">
        <f t="shared" ca="1" si="21"/>
        <v>0</v>
      </c>
      <c r="S52" s="79">
        <f t="shared" ca="1" si="21"/>
        <v>0</v>
      </c>
      <c r="T52" s="79">
        <f t="shared" ca="1" si="21"/>
        <v>0</v>
      </c>
      <c r="U52" s="79">
        <f t="shared" ca="1" si="21"/>
        <v>0</v>
      </c>
      <c r="V52" s="79">
        <f t="shared" ca="1" si="21"/>
        <v>0</v>
      </c>
      <c r="W52" s="79">
        <f t="shared" ca="1" si="21"/>
        <v>0</v>
      </c>
      <c r="X52" s="79">
        <f t="shared" ca="1" si="21"/>
        <v>0</v>
      </c>
      <c r="Y52" s="79">
        <f t="shared" ca="1" si="21"/>
        <v>0</v>
      </c>
      <c r="Z52" s="79">
        <f t="shared" ca="1" si="21"/>
        <v>0</v>
      </c>
      <c r="AA52" s="79">
        <f t="shared" ca="1" si="21"/>
        <v>0</v>
      </c>
      <c r="AB52" s="79">
        <f t="shared" ca="1" si="21"/>
        <v>0</v>
      </c>
      <c r="AC52" s="79">
        <f t="shared" ca="1" si="21"/>
        <v>0</v>
      </c>
      <c r="AD52" s="79">
        <f t="shared" ca="1" si="21"/>
        <v>0</v>
      </c>
      <c r="AE52" s="79">
        <f t="shared" ca="1" si="21"/>
        <v>0</v>
      </c>
      <c r="AF52" s="79">
        <f t="shared" ca="1" si="21"/>
        <v>0</v>
      </c>
      <c r="AG52" s="79">
        <f t="shared" ca="1" si="21"/>
        <v>0</v>
      </c>
      <c r="AH52" s="79">
        <f t="shared" ca="1" si="21"/>
        <v>0</v>
      </c>
      <c r="AI52" s="79">
        <f t="shared" ca="1" si="21"/>
        <v>0</v>
      </c>
      <c r="AJ52" s="79">
        <f t="shared" ca="1" si="21"/>
        <v>0</v>
      </c>
      <c r="AK52" s="79">
        <f t="shared" ca="1" si="21"/>
        <v>0</v>
      </c>
      <c r="AL52" s="79">
        <f t="shared" ca="1" si="21"/>
        <v>0</v>
      </c>
      <c r="AM52" s="79">
        <f t="shared" ca="1" si="21"/>
        <v>1188637.0761000002</v>
      </c>
      <c r="AN52" s="130">
        <f t="shared" ca="1" si="20"/>
        <v>0.12609698896567662</v>
      </c>
      <c r="AX52" s="251"/>
      <c r="AY52" s="251"/>
    </row>
    <row r="53" spans="1:57" s="101" customFormat="1" ht="23.25" customHeight="1" thickBot="1">
      <c r="A53" s="84"/>
      <c r="B53" s="93" t="s">
        <v>256</v>
      </c>
      <c r="C53" s="94">
        <f t="shared" ref="C53:AM53" ca="1" si="22">SUBTOTAL(109,C19:C52)</f>
        <v>854193.62343347236</v>
      </c>
      <c r="D53" s="94">
        <f t="shared" ca="1" si="22"/>
        <v>989844.18717444455</v>
      </c>
      <c r="E53" s="94">
        <f t="shared" ca="1" si="22"/>
        <v>989844.18717444455</v>
      </c>
      <c r="F53" s="94">
        <f t="shared" ca="1" si="22"/>
        <v>989844.18717444455</v>
      </c>
      <c r="G53" s="94">
        <f t="shared" ca="1" si="22"/>
        <v>989844.18717444455</v>
      </c>
      <c r="H53" s="94">
        <f t="shared" ca="1" si="22"/>
        <v>989844.18717444455</v>
      </c>
      <c r="I53" s="94">
        <f t="shared" ca="1" si="22"/>
        <v>989844.18717444455</v>
      </c>
      <c r="J53" s="94">
        <f t="shared" ca="1" si="22"/>
        <v>0</v>
      </c>
      <c r="K53" s="94">
        <f t="shared" ca="1" si="22"/>
        <v>0</v>
      </c>
      <c r="L53" s="94">
        <f t="shared" ca="1" si="22"/>
        <v>0</v>
      </c>
      <c r="M53" s="94">
        <f t="shared" ca="1" si="22"/>
        <v>0</v>
      </c>
      <c r="N53" s="94">
        <f t="shared" ca="1" si="22"/>
        <v>0</v>
      </c>
      <c r="O53" s="94">
        <f t="shared" ca="1" si="22"/>
        <v>0</v>
      </c>
      <c r="P53" s="94">
        <f t="shared" ca="1" si="22"/>
        <v>0</v>
      </c>
      <c r="Q53" s="94">
        <f t="shared" ca="1" si="22"/>
        <v>0</v>
      </c>
      <c r="R53" s="94">
        <f t="shared" ca="1" si="22"/>
        <v>0</v>
      </c>
      <c r="S53" s="94">
        <f t="shared" ca="1" si="22"/>
        <v>0</v>
      </c>
      <c r="T53" s="94">
        <f t="shared" ca="1" si="22"/>
        <v>0</v>
      </c>
      <c r="U53" s="94">
        <f t="shared" ca="1" si="22"/>
        <v>0</v>
      </c>
      <c r="V53" s="94">
        <f t="shared" ca="1" si="22"/>
        <v>0</v>
      </c>
      <c r="W53" s="94">
        <f t="shared" ca="1" si="22"/>
        <v>0</v>
      </c>
      <c r="X53" s="94">
        <f t="shared" ca="1" si="22"/>
        <v>0</v>
      </c>
      <c r="Y53" s="94">
        <f t="shared" ca="1" si="22"/>
        <v>0</v>
      </c>
      <c r="Z53" s="94">
        <f t="shared" ca="1" si="22"/>
        <v>0</v>
      </c>
      <c r="AA53" s="94">
        <f t="shared" ca="1" si="22"/>
        <v>0</v>
      </c>
      <c r="AB53" s="94">
        <f t="shared" ca="1" si="22"/>
        <v>0</v>
      </c>
      <c r="AC53" s="94">
        <f t="shared" ca="1" si="22"/>
        <v>0</v>
      </c>
      <c r="AD53" s="94">
        <f t="shared" ca="1" si="22"/>
        <v>0</v>
      </c>
      <c r="AE53" s="94">
        <f t="shared" ca="1" si="22"/>
        <v>0</v>
      </c>
      <c r="AF53" s="94">
        <f t="shared" ca="1" si="22"/>
        <v>0</v>
      </c>
      <c r="AG53" s="94">
        <f t="shared" ca="1" si="22"/>
        <v>0</v>
      </c>
      <c r="AH53" s="94">
        <f t="shared" ca="1" si="22"/>
        <v>0</v>
      </c>
      <c r="AI53" s="94">
        <f t="shared" ca="1" si="22"/>
        <v>0</v>
      </c>
      <c r="AJ53" s="94">
        <f t="shared" ca="1" si="22"/>
        <v>0</v>
      </c>
      <c r="AK53" s="94">
        <f t="shared" ca="1" si="22"/>
        <v>0</v>
      </c>
      <c r="AL53" s="94">
        <f t="shared" ca="1" si="22"/>
        <v>0</v>
      </c>
      <c r="AM53" s="94">
        <f t="shared" ca="1" si="22"/>
        <v>6793258.746480138</v>
      </c>
      <c r="AN53" s="127">
        <f t="shared" ca="1" si="20"/>
        <v>0.72066528162362775</v>
      </c>
      <c r="AX53" s="251"/>
      <c r="AY53" s="251"/>
    </row>
    <row r="54" spans="1:57" s="101" customFormat="1" ht="23.25" customHeight="1" thickBot="1">
      <c r="A54" s="95" t="s">
        <v>28</v>
      </c>
      <c r="B54" s="73" t="s">
        <v>287</v>
      </c>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125"/>
      <c r="AX54" s="251"/>
      <c r="AY54" s="251"/>
    </row>
    <row r="55" spans="1:57" s="101" customFormat="1" ht="23.25" customHeight="1">
      <c r="A55" s="220" t="s">
        <v>10</v>
      </c>
      <c r="B55" s="221" t="s">
        <v>73</v>
      </c>
      <c r="C55" s="152">
        <f>SUMPRODUCT(-('Gastos Gerais'!$B$4:$B$1003=Analítico!$B55),-(Analítico!C$1&gt;='Gastos Gerais'!$D$4:$D$1003),-(Analítico!C$1&lt;='Gastos Gerais'!$E$4:$E$1003),-('Gastos Gerais'!$C$4:$C$1003))</f>
        <v>3989.9999999999995</v>
      </c>
      <c r="D55" s="152">
        <f>SUMPRODUCT(-('Gastos Gerais'!$B$4:$B$1003=Analítico!$B55),-(Analítico!D$1&gt;='Gastos Gerais'!$D$4:$D$1003),-(Analítico!D$1&lt;='Gastos Gerais'!$E$4:$E$1003),-('Gastos Gerais'!$C$4:$C$1003))</f>
        <v>3989.9999999999995</v>
      </c>
      <c r="E55" s="152">
        <f>SUMPRODUCT(-('Gastos Gerais'!$B$4:$B$1003=Analítico!$B55),-(Analítico!E$1&gt;='Gastos Gerais'!$D$4:$D$1003),-(Analítico!E$1&lt;='Gastos Gerais'!$E$4:$E$1003),-('Gastos Gerais'!$C$4:$C$1003))</f>
        <v>3989.9999999999995</v>
      </c>
      <c r="F55" s="152">
        <f>SUMPRODUCT(-('Gastos Gerais'!$B$4:$B$1003=Analítico!$B55),-(Analítico!F$1&gt;='Gastos Gerais'!$D$4:$D$1003),-(Analítico!F$1&lt;='Gastos Gerais'!$E$4:$E$1003),-('Gastos Gerais'!$C$4:$C$1003))</f>
        <v>3989.9999999999995</v>
      </c>
      <c r="G55" s="152">
        <f>SUMPRODUCT(-('Gastos Gerais'!$B$4:$B$1003=Analítico!$B55),-(Analítico!G$1&gt;='Gastos Gerais'!$D$4:$D$1003),-(Analítico!G$1&lt;='Gastos Gerais'!$E$4:$E$1003),-('Gastos Gerais'!$C$4:$C$1003))</f>
        <v>3989.9999999999995</v>
      </c>
      <c r="H55" s="152">
        <f>SUMPRODUCT(-('Gastos Gerais'!$B$4:$B$1003=Analítico!$B55),-(Analítico!H$1&gt;='Gastos Gerais'!$D$4:$D$1003),-(Analítico!H$1&lt;='Gastos Gerais'!$E$4:$E$1003),-('Gastos Gerais'!$C$4:$C$1003))</f>
        <v>3989.9999999999995</v>
      </c>
      <c r="I55" s="152">
        <f>SUMPRODUCT(-('Gastos Gerais'!$B$4:$B$1003=Analítico!$B55),-(Analítico!I$1&gt;='Gastos Gerais'!$D$4:$D$1003),-(Analítico!I$1&lt;='Gastos Gerais'!$E$4:$E$1003),-('Gastos Gerais'!$C$4:$C$1003))</f>
        <v>3989.9999999999995</v>
      </c>
      <c r="J55" s="152">
        <f>SUMPRODUCT(-('Gastos Gerais'!$B$4:$B$1003=Analítico!$B55),-(Analítico!J$1&gt;='Gastos Gerais'!$D$4:$D$1003),-(Analítico!J$1&lt;='Gastos Gerais'!$E$4:$E$1003),-('Gastos Gerais'!$C$4:$C$1003))</f>
        <v>0</v>
      </c>
      <c r="K55" s="152">
        <f>SUMPRODUCT(-('Gastos Gerais'!$B$4:$B$1003=Analítico!$B55),-(Analítico!K$1&gt;='Gastos Gerais'!$D$4:$D$1003),-(Analítico!K$1&lt;='Gastos Gerais'!$E$4:$E$1003),-('Gastos Gerais'!$C$4:$C$1003))</f>
        <v>0</v>
      </c>
      <c r="L55" s="152">
        <f>SUMPRODUCT(-('Gastos Gerais'!$B$4:$B$1003=Analítico!$B55),-(Analítico!L$1&gt;='Gastos Gerais'!$D$4:$D$1003),-(Analítico!L$1&lt;='Gastos Gerais'!$E$4:$E$1003),-('Gastos Gerais'!$C$4:$C$1003))</f>
        <v>0</v>
      </c>
      <c r="M55" s="152">
        <f>SUMPRODUCT(-('Gastos Gerais'!$B$4:$B$1003=Analítico!$B55),-(Analítico!M$1&gt;='Gastos Gerais'!$D$4:$D$1003),-(Analítico!M$1&lt;='Gastos Gerais'!$E$4:$E$1003),-('Gastos Gerais'!$C$4:$C$1003))</f>
        <v>0</v>
      </c>
      <c r="N55" s="152">
        <f>SUMPRODUCT(-('Gastos Gerais'!$B$4:$B$1003=Analítico!$B55),-(Analítico!N$1&gt;='Gastos Gerais'!$D$4:$D$1003),-(Analítico!N$1&lt;='Gastos Gerais'!$E$4:$E$1003),-('Gastos Gerais'!$C$4:$C$1003))</f>
        <v>0</v>
      </c>
      <c r="O55" s="152">
        <f>SUMPRODUCT(-('Gastos Gerais'!$B$4:$B$1003=Analítico!$B55),-(Analítico!O$1&gt;='Gastos Gerais'!$D$4:$D$1003),-(Analítico!O$1&lt;='Gastos Gerais'!$E$4:$E$1003),-('Gastos Gerais'!$C$4:$C$1003))</f>
        <v>0</v>
      </c>
      <c r="P55" s="152">
        <f>SUMPRODUCT(-('Gastos Gerais'!$B$4:$B$1003=Analítico!$B55),-(Analítico!P$1&gt;='Gastos Gerais'!$D$4:$D$1003),-(Analítico!P$1&lt;='Gastos Gerais'!$E$4:$E$1003),-('Gastos Gerais'!$C$4:$C$1003))</f>
        <v>0</v>
      </c>
      <c r="Q55" s="152">
        <f>SUMPRODUCT(-('Gastos Gerais'!$B$4:$B$1003=Analítico!$B55),-(Analítico!Q$1&gt;='Gastos Gerais'!$D$4:$D$1003),-(Analítico!Q$1&lt;='Gastos Gerais'!$E$4:$E$1003),-('Gastos Gerais'!$C$4:$C$1003))</f>
        <v>0</v>
      </c>
      <c r="R55" s="152">
        <f>SUMPRODUCT(-('Gastos Gerais'!$B$4:$B$1003=Analítico!$B55),-(Analítico!R$1&gt;='Gastos Gerais'!$D$4:$D$1003),-(Analítico!R$1&lt;='Gastos Gerais'!$E$4:$E$1003),-('Gastos Gerais'!$C$4:$C$1003))</f>
        <v>0</v>
      </c>
      <c r="S55" s="152">
        <f>SUMPRODUCT(-('Gastos Gerais'!$B$4:$B$1003=Analítico!$B55),-(Analítico!S$1&gt;='Gastos Gerais'!$D$4:$D$1003),-(Analítico!S$1&lt;='Gastos Gerais'!$E$4:$E$1003),-('Gastos Gerais'!$C$4:$C$1003))</f>
        <v>0</v>
      </c>
      <c r="T55" s="152">
        <f>SUMPRODUCT(-('Gastos Gerais'!$B$4:$B$1003=Analítico!$B55),-(Analítico!T$1&gt;='Gastos Gerais'!$D$4:$D$1003),-(Analítico!T$1&lt;='Gastos Gerais'!$E$4:$E$1003),-('Gastos Gerais'!$C$4:$C$1003))</f>
        <v>0</v>
      </c>
      <c r="U55" s="152">
        <f>SUMPRODUCT(-('Gastos Gerais'!$B$4:$B$1003=Analítico!$B55),-(Analítico!U$1&gt;='Gastos Gerais'!$D$4:$D$1003),-(Analítico!U$1&lt;='Gastos Gerais'!$E$4:$E$1003),-('Gastos Gerais'!$C$4:$C$1003))</f>
        <v>0</v>
      </c>
      <c r="V55" s="152">
        <f>SUMPRODUCT(-('Gastos Gerais'!$B$4:$B$1003=Analítico!$B55),-(Analítico!V$1&gt;='Gastos Gerais'!$D$4:$D$1003),-(Analítico!V$1&lt;='Gastos Gerais'!$E$4:$E$1003),-('Gastos Gerais'!$C$4:$C$1003))</f>
        <v>0</v>
      </c>
      <c r="W55" s="152">
        <f>SUMPRODUCT(-('Gastos Gerais'!$B$4:$B$1003=Analítico!$B55),-(Analítico!W$1&gt;='Gastos Gerais'!$D$4:$D$1003),-(Analítico!W$1&lt;='Gastos Gerais'!$E$4:$E$1003),-('Gastos Gerais'!$C$4:$C$1003))</f>
        <v>0</v>
      </c>
      <c r="X55" s="152">
        <f>SUMPRODUCT(-('Gastos Gerais'!$B$4:$B$1003=Analítico!$B55),-(Analítico!X$1&gt;='Gastos Gerais'!$D$4:$D$1003),-(Analítico!X$1&lt;='Gastos Gerais'!$E$4:$E$1003),-('Gastos Gerais'!$C$4:$C$1003))</f>
        <v>0</v>
      </c>
      <c r="Y55" s="152">
        <f>SUMPRODUCT(-('Gastos Gerais'!$B$4:$B$1003=Analítico!$B55),-(Analítico!Y$1&gt;='Gastos Gerais'!$D$4:$D$1003),-(Analítico!Y$1&lt;='Gastos Gerais'!$E$4:$E$1003),-('Gastos Gerais'!$C$4:$C$1003))</f>
        <v>0</v>
      </c>
      <c r="Z55" s="152">
        <f>SUMPRODUCT(-('Gastos Gerais'!$B$4:$B$1003=Analítico!$B55),-(Analítico!Z$1&gt;='Gastos Gerais'!$D$4:$D$1003),-(Analítico!Z$1&lt;='Gastos Gerais'!$E$4:$E$1003),-('Gastos Gerais'!$C$4:$C$1003))</f>
        <v>0</v>
      </c>
      <c r="AA55" s="152">
        <f>SUMPRODUCT(-('Gastos Gerais'!$B$4:$B$1003=Analítico!$B55),-(Analítico!AA$1&gt;='Gastos Gerais'!$D$4:$D$1003),-(Analítico!AA$1&lt;='Gastos Gerais'!$E$4:$E$1003),-('Gastos Gerais'!$C$4:$C$1003))</f>
        <v>0</v>
      </c>
      <c r="AB55" s="152">
        <f>SUMPRODUCT(-('Gastos Gerais'!$B$4:$B$1003=Analítico!$B55),-(Analítico!AB$1&gt;='Gastos Gerais'!$D$4:$D$1003),-(Analítico!AB$1&lt;='Gastos Gerais'!$E$4:$E$1003),-('Gastos Gerais'!$C$4:$C$1003))</f>
        <v>0</v>
      </c>
      <c r="AC55" s="152">
        <f>SUMPRODUCT(-('Gastos Gerais'!$B$4:$B$1003=Analítico!$B55),-(Analítico!AC$1&gt;='Gastos Gerais'!$D$4:$D$1003),-(Analítico!AC$1&lt;='Gastos Gerais'!$E$4:$E$1003),-('Gastos Gerais'!$C$4:$C$1003))</f>
        <v>0</v>
      </c>
      <c r="AD55" s="152">
        <f>SUMPRODUCT(-('Gastos Gerais'!$B$4:$B$1003=Analítico!$B55),-(Analítico!AD$1&gt;='Gastos Gerais'!$D$4:$D$1003),-(Analítico!AD$1&lt;='Gastos Gerais'!$E$4:$E$1003),-('Gastos Gerais'!$C$4:$C$1003))</f>
        <v>0</v>
      </c>
      <c r="AE55" s="152">
        <f>SUMPRODUCT(-('Gastos Gerais'!$B$4:$B$1003=Analítico!$B55),-(Analítico!AE$1&gt;='Gastos Gerais'!$D$4:$D$1003),-(Analítico!AE$1&lt;='Gastos Gerais'!$E$4:$E$1003),-('Gastos Gerais'!$C$4:$C$1003))</f>
        <v>0</v>
      </c>
      <c r="AF55" s="152">
        <f>SUMPRODUCT(-('Gastos Gerais'!$B$4:$B$1003=Analítico!$B55),-(Analítico!AF$1&gt;='Gastos Gerais'!$D$4:$D$1003),-(Analítico!AF$1&lt;='Gastos Gerais'!$E$4:$E$1003),-('Gastos Gerais'!$C$4:$C$1003))</f>
        <v>0</v>
      </c>
      <c r="AG55" s="152">
        <f>SUMPRODUCT(-('Gastos Gerais'!$B$4:$B$1003=Analítico!$B55),-(Analítico!AG$1&gt;='Gastos Gerais'!$D$4:$D$1003),-(Analítico!AG$1&lt;='Gastos Gerais'!$E$4:$E$1003),-('Gastos Gerais'!$C$4:$C$1003))</f>
        <v>0</v>
      </c>
      <c r="AH55" s="152">
        <f>SUMPRODUCT(-('Gastos Gerais'!$B$4:$B$1003=Analítico!$B55),-(Analítico!AH$1&gt;='Gastos Gerais'!$D$4:$D$1003),-(Analítico!AH$1&lt;='Gastos Gerais'!$E$4:$E$1003),-('Gastos Gerais'!$C$4:$C$1003))</f>
        <v>0</v>
      </c>
      <c r="AI55" s="152">
        <f>SUMPRODUCT(-('Gastos Gerais'!$B$4:$B$1003=Analítico!$B55),-(Analítico!AI$1&gt;='Gastos Gerais'!$D$4:$D$1003),-(Analítico!AI$1&lt;='Gastos Gerais'!$E$4:$E$1003),-('Gastos Gerais'!$C$4:$C$1003))</f>
        <v>0</v>
      </c>
      <c r="AJ55" s="152">
        <f>SUMPRODUCT(-('Gastos Gerais'!$B$4:$B$1003=Analítico!$B55),-(Analítico!AJ$1&gt;='Gastos Gerais'!$D$4:$D$1003),-(Analítico!AJ$1&lt;='Gastos Gerais'!$E$4:$E$1003),-('Gastos Gerais'!$C$4:$C$1003))</f>
        <v>0</v>
      </c>
      <c r="AK55" s="152">
        <f>SUMPRODUCT(-('Gastos Gerais'!$B$4:$B$1003=Analítico!$B55),-(Analítico!AK$1&gt;='Gastos Gerais'!$D$4:$D$1003),-(Analítico!AK$1&lt;='Gastos Gerais'!$E$4:$E$1003),-('Gastos Gerais'!$C$4:$C$1003))</f>
        <v>0</v>
      </c>
      <c r="AL55" s="152">
        <f>SUMPRODUCT(-('Gastos Gerais'!$B$4:$B$1003=Analítico!$B55),-(Analítico!AL$1&gt;='Gastos Gerais'!$D$4:$D$1003),-(Analítico!AL$1&lt;='Gastos Gerais'!$E$4:$E$1003),-('Gastos Gerais'!$C$4:$C$1003))</f>
        <v>0</v>
      </c>
      <c r="AM55" s="147">
        <f t="shared" ref="AM55:AM86" si="23">SUM(C55:AL55)</f>
        <v>27929.999999999996</v>
      </c>
      <c r="AN55" s="159">
        <f t="shared" ref="AN55:AN86" ca="1" si="24">IF($AM$139=0,0,AM55/$AM$139)</f>
        <v>2.9629640305070294E-3</v>
      </c>
      <c r="AX55" s="251"/>
      <c r="AY55" s="251"/>
    </row>
    <row r="56" spans="1:57" s="101" customFormat="1" ht="23.25" customHeight="1">
      <c r="A56" s="220" t="s">
        <v>11</v>
      </c>
      <c r="B56" s="221" t="s">
        <v>143</v>
      </c>
      <c r="C56" s="152">
        <f>SUMPRODUCT(-('Gastos Gerais'!$B$4:$B$1003=Analítico!$B56),-(Analítico!C$1&gt;='Gastos Gerais'!$D$4:$D$1003),-(Analítico!C$1&lt;='Gastos Gerais'!$E$4:$E$1003),-('Gastos Gerais'!$C$4:$C$1003))</f>
        <v>3710</v>
      </c>
      <c r="D56" s="152">
        <f>SUMPRODUCT(-('Gastos Gerais'!$B$4:$B$1003=Analítico!$B56),-(Analítico!D$1&gt;='Gastos Gerais'!$D$4:$D$1003),-(Analítico!D$1&lt;='Gastos Gerais'!$E$4:$E$1003),-('Gastos Gerais'!$C$4:$C$1003))</f>
        <v>3710</v>
      </c>
      <c r="E56" s="152">
        <f>SUMPRODUCT(-('Gastos Gerais'!$B$4:$B$1003=Analítico!$B56),-(Analítico!E$1&gt;='Gastos Gerais'!$D$4:$D$1003),-(Analítico!E$1&lt;='Gastos Gerais'!$E$4:$E$1003),-('Gastos Gerais'!$C$4:$C$1003))</f>
        <v>3710</v>
      </c>
      <c r="F56" s="152">
        <f>SUMPRODUCT(-('Gastos Gerais'!$B$4:$B$1003=Analítico!$B56),-(Analítico!F$1&gt;='Gastos Gerais'!$D$4:$D$1003),-(Analítico!F$1&lt;='Gastos Gerais'!$E$4:$E$1003),-('Gastos Gerais'!$C$4:$C$1003))</f>
        <v>3710</v>
      </c>
      <c r="G56" s="152">
        <f>SUMPRODUCT(-('Gastos Gerais'!$B$4:$B$1003=Analítico!$B56),-(Analítico!G$1&gt;='Gastos Gerais'!$D$4:$D$1003),-(Analítico!G$1&lt;='Gastos Gerais'!$E$4:$E$1003),-('Gastos Gerais'!$C$4:$C$1003))</f>
        <v>3710</v>
      </c>
      <c r="H56" s="152">
        <f>SUMPRODUCT(-('Gastos Gerais'!$B$4:$B$1003=Analítico!$B56),-(Analítico!H$1&gt;='Gastos Gerais'!$D$4:$D$1003),-(Analítico!H$1&lt;='Gastos Gerais'!$E$4:$E$1003),-('Gastos Gerais'!$C$4:$C$1003))</f>
        <v>3710</v>
      </c>
      <c r="I56" s="152">
        <f>SUMPRODUCT(-('Gastos Gerais'!$B$4:$B$1003=Analítico!$B56),-(Analítico!I$1&gt;='Gastos Gerais'!$D$4:$D$1003),-(Analítico!I$1&lt;='Gastos Gerais'!$E$4:$E$1003),-('Gastos Gerais'!$C$4:$C$1003))</f>
        <v>3710</v>
      </c>
      <c r="J56" s="152">
        <f>SUMPRODUCT(-('Gastos Gerais'!$B$4:$B$1003=Analítico!$B56),-(Analítico!J$1&gt;='Gastos Gerais'!$D$4:$D$1003),-(Analítico!J$1&lt;='Gastos Gerais'!$E$4:$E$1003),-('Gastos Gerais'!$C$4:$C$1003))</f>
        <v>0</v>
      </c>
      <c r="K56" s="152">
        <f>SUMPRODUCT(-('Gastos Gerais'!$B$4:$B$1003=Analítico!$B56),-(Analítico!K$1&gt;='Gastos Gerais'!$D$4:$D$1003),-(Analítico!K$1&lt;='Gastos Gerais'!$E$4:$E$1003),-('Gastos Gerais'!$C$4:$C$1003))</f>
        <v>0</v>
      </c>
      <c r="L56" s="152">
        <f>SUMPRODUCT(-('Gastos Gerais'!$B$4:$B$1003=Analítico!$B56),-(Analítico!L$1&gt;='Gastos Gerais'!$D$4:$D$1003),-(Analítico!L$1&lt;='Gastos Gerais'!$E$4:$E$1003),-('Gastos Gerais'!$C$4:$C$1003))</f>
        <v>0</v>
      </c>
      <c r="M56" s="152">
        <f>SUMPRODUCT(-('Gastos Gerais'!$B$4:$B$1003=Analítico!$B56),-(Analítico!M$1&gt;='Gastos Gerais'!$D$4:$D$1003),-(Analítico!M$1&lt;='Gastos Gerais'!$E$4:$E$1003),-('Gastos Gerais'!$C$4:$C$1003))</f>
        <v>0</v>
      </c>
      <c r="N56" s="152">
        <f>SUMPRODUCT(-('Gastos Gerais'!$B$4:$B$1003=Analítico!$B56),-(Analítico!N$1&gt;='Gastos Gerais'!$D$4:$D$1003),-(Analítico!N$1&lt;='Gastos Gerais'!$E$4:$E$1003),-('Gastos Gerais'!$C$4:$C$1003))</f>
        <v>0</v>
      </c>
      <c r="O56" s="152">
        <f>SUMPRODUCT(-('Gastos Gerais'!$B$4:$B$1003=Analítico!$B56),-(Analítico!O$1&gt;='Gastos Gerais'!$D$4:$D$1003),-(Analítico!O$1&lt;='Gastos Gerais'!$E$4:$E$1003),-('Gastos Gerais'!$C$4:$C$1003))</f>
        <v>0</v>
      </c>
      <c r="P56" s="152">
        <f>SUMPRODUCT(-('Gastos Gerais'!$B$4:$B$1003=Analítico!$B56),-(Analítico!P$1&gt;='Gastos Gerais'!$D$4:$D$1003),-(Analítico!P$1&lt;='Gastos Gerais'!$E$4:$E$1003),-('Gastos Gerais'!$C$4:$C$1003))</f>
        <v>0</v>
      </c>
      <c r="Q56" s="152">
        <f>SUMPRODUCT(-('Gastos Gerais'!$B$4:$B$1003=Analítico!$B56),-(Analítico!Q$1&gt;='Gastos Gerais'!$D$4:$D$1003),-(Analítico!Q$1&lt;='Gastos Gerais'!$E$4:$E$1003),-('Gastos Gerais'!$C$4:$C$1003))</f>
        <v>0</v>
      </c>
      <c r="R56" s="152">
        <f>SUMPRODUCT(-('Gastos Gerais'!$B$4:$B$1003=Analítico!$B56),-(Analítico!R$1&gt;='Gastos Gerais'!$D$4:$D$1003),-(Analítico!R$1&lt;='Gastos Gerais'!$E$4:$E$1003),-('Gastos Gerais'!$C$4:$C$1003))</f>
        <v>0</v>
      </c>
      <c r="S56" s="152">
        <f>SUMPRODUCT(-('Gastos Gerais'!$B$4:$B$1003=Analítico!$B56),-(Analítico!S$1&gt;='Gastos Gerais'!$D$4:$D$1003),-(Analítico!S$1&lt;='Gastos Gerais'!$E$4:$E$1003),-('Gastos Gerais'!$C$4:$C$1003))</f>
        <v>0</v>
      </c>
      <c r="T56" s="152">
        <f>SUMPRODUCT(-('Gastos Gerais'!$B$4:$B$1003=Analítico!$B56),-(Analítico!T$1&gt;='Gastos Gerais'!$D$4:$D$1003),-(Analítico!T$1&lt;='Gastos Gerais'!$E$4:$E$1003),-('Gastos Gerais'!$C$4:$C$1003))</f>
        <v>0</v>
      </c>
      <c r="U56" s="152">
        <f>SUMPRODUCT(-('Gastos Gerais'!$B$4:$B$1003=Analítico!$B56),-(Analítico!U$1&gt;='Gastos Gerais'!$D$4:$D$1003),-(Analítico!U$1&lt;='Gastos Gerais'!$E$4:$E$1003),-('Gastos Gerais'!$C$4:$C$1003))</f>
        <v>0</v>
      </c>
      <c r="V56" s="152">
        <f>SUMPRODUCT(-('Gastos Gerais'!$B$4:$B$1003=Analítico!$B56),-(Analítico!V$1&gt;='Gastos Gerais'!$D$4:$D$1003),-(Analítico!V$1&lt;='Gastos Gerais'!$E$4:$E$1003),-('Gastos Gerais'!$C$4:$C$1003))</f>
        <v>0</v>
      </c>
      <c r="W56" s="152">
        <f>SUMPRODUCT(-('Gastos Gerais'!$B$4:$B$1003=Analítico!$B56),-(Analítico!W$1&gt;='Gastos Gerais'!$D$4:$D$1003),-(Analítico!W$1&lt;='Gastos Gerais'!$E$4:$E$1003),-('Gastos Gerais'!$C$4:$C$1003))</f>
        <v>0</v>
      </c>
      <c r="X56" s="152">
        <f>SUMPRODUCT(-('Gastos Gerais'!$B$4:$B$1003=Analítico!$B56),-(Analítico!X$1&gt;='Gastos Gerais'!$D$4:$D$1003),-(Analítico!X$1&lt;='Gastos Gerais'!$E$4:$E$1003),-('Gastos Gerais'!$C$4:$C$1003))</f>
        <v>0</v>
      </c>
      <c r="Y56" s="152">
        <f>SUMPRODUCT(-('Gastos Gerais'!$B$4:$B$1003=Analítico!$B56),-(Analítico!Y$1&gt;='Gastos Gerais'!$D$4:$D$1003),-(Analítico!Y$1&lt;='Gastos Gerais'!$E$4:$E$1003),-('Gastos Gerais'!$C$4:$C$1003))</f>
        <v>0</v>
      </c>
      <c r="Z56" s="152">
        <f>SUMPRODUCT(-('Gastos Gerais'!$B$4:$B$1003=Analítico!$B56),-(Analítico!Z$1&gt;='Gastos Gerais'!$D$4:$D$1003),-(Analítico!Z$1&lt;='Gastos Gerais'!$E$4:$E$1003),-('Gastos Gerais'!$C$4:$C$1003))</f>
        <v>0</v>
      </c>
      <c r="AA56" s="152">
        <f>SUMPRODUCT(-('Gastos Gerais'!$B$4:$B$1003=Analítico!$B56),-(Analítico!AA$1&gt;='Gastos Gerais'!$D$4:$D$1003),-(Analítico!AA$1&lt;='Gastos Gerais'!$E$4:$E$1003),-('Gastos Gerais'!$C$4:$C$1003))</f>
        <v>0</v>
      </c>
      <c r="AB56" s="152">
        <f>SUMPRODUCT(-('Gastos Gerais'!$B$4:$B$1003=Analítico!$B56),-(Analítico!AB$1&gt;='Gastos Gerais'!$D$4:$D$1003),-(Analítico!AB$1&lt;='Gastos Gerais'!$E$4:$E$1003),-('Gastos Gerais'!$C$4:$C$1003))</f>
        <v>0</v>
      </c>
      <c r="AC56" s="152">
        <f>SUMPRODUCT(-('Gastos Gerais'!$B$4:$B$1003=Analítico!$B56),-(Analítico!AC$1&gt;='Gastos Gerais'!$D$4:$D$1003),-(Analítico!AC$1&lt;='Gastos Gerais'!$E$4:$E$1003),-('Gastos Gerais'!$C$4:$C$1003))</f>
        <v>0</v>
      </c>
      <c r="AD56" s="152">
        <f>SUMPRODUCT(-('Gastos Gerais'!$B$4:$B$1003=Analítico!$B56),-(Analítico!AD$1&gt;='Gastos Gerais'!$D$4:$D$1003),-(Analítico!AD$1&lt;='Gastos Gerais'!$E$4:$E$1003),-('Gastos Gerais'!$C$4:$C$1003))</f>
        <v>0</v>
      </c>
      <c r="AE56" s="152">
        <f>SUMPRODUCT(-('Gastos Gerais'!$B$4:$B$1003=Analítico!$B56),-(Analítico!AE$1&gt;='Gastos Gerais'!$D$4:$D$1003),-(Analítico!AE$1&lt;='Gastos Gerais'!$E$4:$E$1003),-('Gastos Gerais'!$C$4:$C$1003))</f>
        <v>0</v>
      </c>
      <c r="AF56" s="152">
        <f>SUMPRODUCT(-('Gastos Gerais'!$B$4:$B$1003=Analítico!$B56),-(Analítico!AF$1&gt;='Gastos Gerais'!$D$4:$D$1003),-(Analítico!AF$1&lt;='Gastos Gerais'!$E$4:$E$1003),-('Gastos Gerais'!$C$4:$C$1003))</f>
        <v>0</v>
      </c>
      <c r="AG56" s="152">
        <f>SUMPRODUCT(-('Gastos Gerais'!$B$4:$B$1003=Analítico!$B56),-(Analítico!AG$1&gt;='Gastos Gerais'!$D$4:$D$1003),-(Analítico!AG$1&lt;='Gastos Gerais'!$E$4:$E$1003),-('Gastos Gerais'!$C$4:$C$1003))</f>
        <v>0</v>
      </c>
      <c r="AH56" s="152">
        <f>SUMPRODUCT(-('Gastos Gerais'!$B$4:$B$1003=Analítico!$B56),-(Analítico!AH$1&gt;='Gastos Gerais'!$D$4:$D$1003),-(Analítico!AH$1&lt;='Gastos Gerais'!$E$4:$E$1003),-('Gastos Gerais'!$C$4:$C$1003))</f>
        <v>0</v>
      </c>
      <c r="AI56" s="152">
        <f>SUMPRODUCT(-('Gastos Gerais'!$B$4:$B$1003=Analítico!$B56),-(Analítico!AI$1&gt;='Gastos Gerais'!$D$4:$D$1003),-(Analítico!AI$1&lt;='Gastos Gerais'!$E$4:$E$1003),-('Gastos Gerais'!$C$4:$C$1003))</f>
        <v>0</v>
      </c>
      <c r="AJ56" s="152">
        <f>SUMPRODUCT(-('Gastos Gerais'!$B$4:$B$1003=Analítico!$B56),-(Analítico!AJ$1&gt;='Gastos Gerais'!$D$4:$D$1003),-(Analítico!AJ$1&lt;='Gastos Gerais'!$E$4:$E$1003),-('Gastos Gerais'!$C$4:$C$1003))</f>
        <v>0</v>
      </c>
      <c r="AK56" s="152">
        <f>SUMPRODUCT(-('Gastos Gerais'!$B$4:$B$1003=Analítico!$B56),-(Analítico!AK$1&gt;='Gastos Gerais'!$D$4:$D$1003),-(Analítico!AK$1&lt;='Gastos Gerais'!$E$4:$E$1003),-('Gastos Gerais'!$C$4:$C$1003))</f>
        <v>0</v>
      </c>
      <c r="AL56" s="152">
        <f>SUMPRODUCT(-('Gastos Gerais'!$B$4:$B$1003=Analítico!$B56),-(Analítico!AL$1&gt;='Gastos Gerais'!$D$4:$D$1003),-(Analítico!AL$1&lt;='Gastos Gerais'!$E$4:$E$1003),-('Gastos Gerais'!$C$4:$C$1003))</f>
        <v>0</v>
      </c>
      <c r="AM56" s="147">
        <f t="shared" si="23"/>
        <v>25970</v>
      </c>
      <c r="AN56" s="159">
        <f t="shared" ca="1" si="24"/>
        <v>2.7550367301205718E-3</v>
      </c>
      <c r="AX56" s="251"/>
      <c r="AY56" s="251"/>
    </row>
    <row r="57" spans="1:57" s="101" customFormat="1" ht="23.25" customHeight="1">
      <c r="A57" s="220" t="s">
        <v>12</v>
      </c>
      <c r="B57" s="221" t="s">
        <v>76</v>
      </c>
      <c r="C57" s="152">
        <f>SUMPRODUCT(-('Gastos Gerais'!$B$4:$B$1003=Analítico!$B57),-(Analítico!C$1&gt;='Gastos Gerais'!$D$4:$D$1003),-(Analítico!C$1&lt;='Gastos Gerais'!$E$4:$E$1003),-('Gastos Gerais'!$C$4:$C$1003))</f>
        <v>1400</v>
      </c>
      <c r="D57" s="152">
        <f>SUMPRODUCT(-('Gastos Gerais'!$B$4:$B$1003=Analítico!$B57),-(Analítico!D$1&gt;='Gastos Gerais'!$D$4:$D$1003),-(Analítico!D$1&lt;='Gastos Gerais'!$E$4:$E$1003),-('Gastos Gerais'!$C$4:$C$1003))</f>
        <v>1400</v>
      </c>
      <c r="E57" s="152">
        <f>SUMPRODUCT(-('Gastos Gerais'!$B$4:$B$1003=Analítico!$B57),-(Analítico!E$1&gt;='Gastos Gerais'!$D$4:$D$1003),-(Analítico!E$1&lt;='Gastos Gerais'!$E$4:$E$1003),-('Gastos Gerais'!$C$4:$C$1003))</f>
        <v>1400</v>
      </c>
      <c r="F57" s="152">
        <f>SUMPRODUCT(-('Gastos Gerais'!$B$4:$B$1003=Analítico!$B57),-(Analítico!F$1&gt;='Gastos Gerais'!$D$4:$D$1003),-(Analítico!F$1&lt;='Gastos Gerais'!$E$4:$E$1003),-('Gastos Gerais'!$C$4:$C$1003))</f>
        <v>1400</v>
      </c>
      <c r="G57" s="152">
        <f>SUMPRODUCT(-('Gastos Gerais'!$B$4:$B$1003=Analítico!$B57),-(Analítico!G$1&gt;='Gastos Gerais'!$D$4:$D$1003),-(Analítico!G$1&lt;='Gastos Gerais'!$E$4:$E$1003),-('Gastos Gerais'!$C$4:$C$1003))</f>
        <v>1400</v>
      </c>
      <c r="H57" s="152">
        <f>SUMPRODUCT(-('Gastos Gerais'!$B$4:$B$1003=Analítico!$B57),-(Analítico!H$1&gt;='Gastos Gerais'!$D$4:$D$1003),-(Analítico!H$1&lt;='Gastos Gerais'!$E$4:$E$1003),-('Gastos Gerais'!$C$4:$C$1003))</f>
        <v>1400</v>
      </c>
      <c r="I57" s="152">
        <f>SUMPRODUCT(-('Gastos Gerais'!$B$4:$B$1003=Analítico!$B57),-(Analítico!I$1&gt;='Gastos Gerais'!$D$4:$D$1003),-(Analítico!I$1&lt;='Gastos Gerais'!$E$4:$E$1003),-('Gastos Gerais'!$C$4:$C$1003))</f>
        <v>1400</v>
      </c>
      <c r="J57" s="152">
        <f>SUMPRODUCT(-('Gastos Gerais'!$B$4:$B$1003=Analítico!$B57),-(Analítico!J$1&gt;='Gastos Gerais'!$D$4:$D$1003),-(Analítico!J$1&lt;='Gastos Gerais'!$E$4:$E$1003),-('Gastos Gerais'!$C$4:$C$1003))</f>
        <v>0</v>
      </c>
      <c r="K57" s="152">
        <f>SUMPRODUCT(-('Gastos Gerais'!$B$4:$B$1003=Analítico!$B57),-(Analítico!K$1&gt;='Gastos Gerais'!$D$4:$D$1003),-(Analítico!K$1&lt;='Gastos Gerais'!$E$4:$E$1003),-('Gastos Gerais'!$C$4:$C$1003))</f>
        <v>0</v>
      </c>
      <c r="L57" s="152">
        <f>SUMPRODUCT(-('Gastos Gerais'!$B$4:$B$1003=Analítico!$B57),-(Analítico!L$1&gt;='Gastos Gerais'!$D$4:$D$1003),-(Analítico!L$1&lt;='Gastos Gerais'!$E$4:$E$1003),-('Gastos Gerais'!$C$4:$C$1003))</f>
        <v>0</v>
      </c>
      <c r="M57" s="152">
        <f>SUMPRODUCT(-('Gastos Gerais'!$B$4:$B$1003=Analítico!$B57),-(Analítico!M$1&gt;='Gastos Gerais'!$D$4:$D$1003),-(Analítico!M$1&lt;='Gastos Gerais'!$E$4:$E$1003),-('Gastos Gerais'!$C$4:$C$1003))</f>
        <v>0</v>
      </c>
      <c r="N57" s="152">
        <f>SUMPRODUCT(-('Gastos Gerais'!$B$4:$B$1003=Analítico!$B57),-(Analítico!N$1&gt;='Gastos Gerais'!$D$4:$D$1003),-(Analítico!N$1&lt;='Gastos Gerais'!$E$4:$E$1003),-('Gastos Gerais'!$C$4:$C$1003))</f>
        <v>0</v>
      </c>
      <c r="O57" s="152">
        <f>SUMPRODUCT(-('Gastos Gerais'!$B$4:$B$1003=Analítico!$B57),-(Analítico!O$1&gt;='Gastos Gerais'!$D$4:$D$1003),-(Analítico!O$1&lt;='Gastos Gerais'!$E$4:$E$1003),-('Gastos Gerais'!$C$4:$C$1003))</f>
        <v>0</v>
      </c>
      <c r="P57" s="152">
        <f>SUMPRODUCT(-('Gastos Gerais'!$B$4:$B$1003=Analítico!$B57),-(Analítico!P$1&gt;='Gastos Gerais'!$D$4:$D$1003),-(Analítico!P$1&lt;='Gastos Gerais'!$E$4:$E$1003),-('Gastos Gerais'!$C$4:$C$1003))</f>
        <v>0</v>
      </c>
      <c r="Q57" s="152">
        <f>SUMPRODUCT(-('Gastos Gerais'!$B$4:$B$1003=Analítico!$B57),-(Analítico!Q$1&gt;='Gastos Gerais'!$D$4:$D$1003),-(Analítico!Q$1&lt;='Gastos Gerais'!$E$4:$E$1003),-('Gastos Gerais'!$C$4:$C$1003))</f>
        <v>0</v>
      </c>
      <c r="R57" s="152">
        <f>SUMPRODUCT(-('Gastos Gerais'!$B$4:$B$1003=Analítico!$B57),-(Analítico!R$1&gt;='Gastos Gerais'!$D$4:$D$1003),-(Analítico!R$1&lt;='Gastos Gerais'!$E$4:$E$1003),-('Gastos Gerais'!$C$4:$C$1003))</f>
        <v>0</v>
      </c>
      <c r="S57" s="152">
        <f>SUMPRODUCT(-('Gastos Gerais'!$B$4:$B$1003=Analítico!$B57),-(Analítico!S$1&gt;='Gastos Gerais'!$D$4:$D$1003),-(Analítico!S$1&lt;='Gastos Gerais'!$E$4:$E$1003),-('Gastos Gerais'!$C$4:$C$1003))</f>
        <v>0</v>
      </c>
      <c r="T57" s="152">
        <f>SUMPRODUCT(-('Gastos Gerais'!$B$4:$B$1003=Analítico!$B57),-(Analítico!T$1&gt;='Gastos Gerais'!$D$4:$D$1003),-(Analítico!T$1&lt;='Gastos Gerais'!$E$4:$E$1003),-('Gastos Gerais'!$C$4:$C$1003))</f>
        <v>0</v>
      </c>
      <c r="U57" s="152">
        <f>SUMPRODUCT(-('Gastos Gerais'!$B$4:$B$1003=Analítico!$B57),-(Analítico!U$1&gt;='Gastos Gerais'!$D$4:$D$1003),-(Analítico!U$1&lt;='Gastos Gerais'!$E$4:$E$1003),-('Gastos Gerais'!$C$4:$C$1003))</f>
        <v>0</v>
      </c>
      <c r="V57" s="152">
        <f>SUMPRODUCT(-('Gastos Gerais'!$B$4:$B$1003=Analítico!$B57),-(Analítico!V$1&gt;='Gastos Gerais'!$D$4:$D$1003),-(Analítico!V$1&lt;='Gastos Gerais'!$E$4:$E$1003),-('Gastos Gerais'!$C$4:$C$1003))</f>
        <v>0</v>
      </c>
      <c r="W57" s="152">
        <f>SUMPRODUCT(-('Gastos Gerais'!$B$4:$B$1003=Analítico!$B57),-(Analítico!W$1&gt;='Gastos Gerais'!$D$4:$D$1003),-(Analítico!W$1&lt;='Gastos Gerais'!$E$4:$E$1003),-('Gastos Gerais'!$C$4:$C$1003))</f>
        <v>0</v>
      </c>
      <c r="X57" s="152">
        <f>SUMPRODUCT(-('Gastos Gerais'!$B$4:$B$1003=Analítico!$B57),-(Analítico!X$1&gt;='Gastos Gerais'!$D$4:$D$1003),-(Analítico!X$1&lt;='Gastos Gerais'!$E$4:$E$1003),-('Gastos Gerais'!$C$4:$C$1003))</f>
        <v>0</v>
      </c>
      <c r="Y57" s="152">
        <f>SUMPRODUCT(-('Gastos Gerais'!$B$4:$B$1003=Analítico!$B57),-(Analítico!Y$1&gt;='Gastos Gerais'!$D$4:$D$1003),-(Analítico!Y$1&lt;='Gastos Gerais'!$E$4:$E$1003),-('Gastos Gerais'!$C$4:$C$1003))</f>
        <v>0</v>
      </c>
      <c r="Z57" s="152">
        <f>SUMPRODUCT(-('Gastos Gerais'!$B$4:$B$1003=Analítico!$B57),-(Analítico!Z$1&gt;='Gastos Gerais'!$D$4:$D$1003),-(Analítico!Z$1&lt;='Gastos Gerais'!$E$4:$E$1003),-('Gastos Gerais'!$C$4:$C$1003))</f>
        <v>0</v>
      </c>
      <c r="AA57" s="152">
        <f>SUMPRODUCT(-('Gastos Gerais'!$B$4:$B$1003=Analítico!$B57),-(Analítico!AA$1&gt;='Gastos Gerais'!$D$4:$D$1003),-(Analítico!AA$1&lt;='Gastos Gerais'!$E$4:$E$1003),-('Gastos Gerais'!$C$4:$C$1003))</f>
        <v>0</v>
      </c>
      <c r="AB57" s="152">
        <f>SUMPRODUCT(-('Gastos Gerais'!$B$4:$B$1003=Analítico!$B57),-(Analítico!AB$1&gt;='Gastos Gerais'!$D$4:$D$1003),-(Analítico!AB$1&lt;='Gastos Gerais'!$E$4:$E$1003),-('Gastos Gerais'!$C$4:$C$1003))</f>
        <v>0</v>
      </c>
      <c r="AC57" s="152">
        <f>SUMPRODUCT(-('Gastos Gerais'!$B$4:$B$1003=Analítico!$B57),-(Analítico!AC$1&gt;='Gastos Gerais'!$D$4:$D$1003),-(Analítico!AC$1&lt;='Gastos Gerais'!$E$4:$E$1003),-('Gastos Gerais'!$C$4:$C$1003))</f>
        <v>0</v>
      </c>
      <c r="AD57" s="152">
        <f>SUMPRODUCT(-('Gastos Gerais'!$B$4:$B$1003=Analítico!$B57),-(Analítico!AD$1&gt;='Gastos Gerais'!$D$4:$D$1003),-(Analítico!AD$1&lt;='Gastos Gerais'!$E$4:$E$1003),-('Gastos Gerais'!$C$4:$C$1003))</f>
        <v>0</v>
      </c>
      <c r="AE57" s="152">
        <f>SUMPRODUCT(-('Gastos Gerais'!$B$4:$B$1003=Analítico!$B57),-(Analítico!AE$1&gt;='Gastos Gerais'!$D$4:$D$1003),-(Analítico!AE$1&lt;='Gastos Gerais'!$E$4:$E$1003),-('Gastos Gerais'!$C$4:$C$1003))</f>
        <v>0</v>
      </c>
      <c r="AF57" s="152">
        <f>SUMPRODUCT(-('Gastos Gerais'!$B$4:$B$1003=Analítico!$B57),-(Analítico!AF$1&gt;='Gastos Gerais'!$D$4:$D$1003),-(Analítico!AF$1&lt;='Gastos Gerais'!$E$4:$E$1003),-('Gastos Gerais'!$C$4:$C$1003))</f>
        <v>0</v>
      </c>
      <c r="AG57" s="152">
        <f>SUMPRODUCT(-('Gastos Gerais'!$B$4:$B$1003=Analítico!$B57),-(Analítico!AG$1&gt;='Gastos Gerais'!$D$4:$D$1003),-(Analítico!AG$1&lt;='Gastos Gerais'!$E$4:$E$1003),-('Gastos Gerais'!$C$4:$C$1003))</f>
        <v>0</v>
      </c>
      <c r="AH57" s="152">
        <f>SUMPRODUCT(-('Gastos Gerais'!$B$4:$B$1003=Analítico!$B57),-(Analítico!AH$1&gt;='Gastos Gerais'!$D$4:$D$1003),-(Analítico!AH$1&lt;='Gastos Gerais'!$E$4:$E$1003),-('Gastos Gerais'!$C$4:$C$1003))</f>
        <v>0</v>
      </c>
      <c r="AI57" s="152">
        <f>SUMPRODUCT(-('Gastos Gerais'!$B$4:$B$1003=Analítico!$B57),-(Analítico!AI$1&gt;='Gastos Gerais'!$D$4:$D$1003),-(Analítico!AI$1&lt;='Gastos Gerais'!$E$4:$E$1003),-('Gastos Gerais'!$C$4:$C$1003))</f>
        <v>0</v>
      </c>
      <c r="AJ57" s="152">
        <f>SUMPRODUCT(-('Gastos Gerais'!$B$4:$B$1003=Analítico!$B57),-(Analítico!AJ$1&gt;='Gastos Gerais'!$D$4:$D$1003),-(Analítico!AJ$1&lt;='Gastos Gerais'!$E$4:$E$1003),-('Gastos Gerais'!$C$4:$C$1003))</f>
        <v>0</v>
      </c>
      <c r="AK57" s="152">
        <f>SUMPRODUCT(-('Gastos Gerais'!$B$4:$B$1003=Analítico!$B57),-(Analítico!AK$1&gt;='Gastos Gerais'!$D$4:$D$1003),-(Analítico!AK$1&lt;='Gastos Gerais'!$E$4:$E$1003),-('Gastos Gerais'!$C$4:$C$1003))</f>
        <v>0</v>
      </c>
      <c r="AL57" s="152">
        <f>SUMPRODUCT(-('Gastos Gerais'!$B$4:$B$1003=Analítico!$B57),-(Analítico!AL$1&gt;='Gastos Gerais'!$D$4:$D$1003),-(Analítico!AL$1&lt;='Gastos Gerais'!$E$4:$E$1003),-('Gastos Gerais'!$C$4:$C$1003))</f>
        <v>0</v>
      </c>
      <c r="AM57" s="147">
        <f t="shared" si="23"/>
        <v>9800</v>
      </c>
      <c r="AN57" s="159">
        <f t="shared" ca="1" si="24"/>
        <v>1.0396365019322911E-3</v>
      </c>
      <c r="AX57" s="251"/>
      <c r="AY57" s="251"/>
    </row>
    <row r="58" spans="1:57" s="101" customFormat="1" ht="23.25" customHeight="1">
      <c r="A58" s="220" t="s">
        <v>13</v>
      </c>
      <c r="B58" s="221" t="s">
        <v>83</v>
      </c>
      <c r="C58" s="152">
        <f>SUMPRODUCT(-('Gastos Gerais'!$B$4:$B$1003=Analítico!$B58),-(Analítico!C$1&gt;='Gastos Gerais'!$D$4:$D$1003),-(Analítico!C$1&lt;='Gastos Gerais'!$E$4:$E$1003),-('Gastos Gerais'!$C$4:$C$1003))</f>
        <v>0</v>
      </c>
      <c r="D58" s="152">
        <f>SUMPRODUCT(-('Gastos Gerais'!$B$4:$B$1003=Analítico!$B58),-(Analítico!D$1&gt;='Gastos Gerais'!$D$4:$D$1003),-(Analítico!D$1&lt;='Gastos Gerais'!$E$4:$E$1003),-('Gastos Gerais'!$C$4:$C$1003))</f>
        <v>1500</v>
      </c>
      <c r="E58" s="152">
        <f>SUMPRODUCT(-('Gastos Gerais'!$B$4:$B$1003=Analítico!$B58),-(Analítico!E$1&gt;='Gastos Gerais'!$D$4:$D$1003),-(Analítico!E$1&lt;='Gastos Gerais'!$E$4:$E$1003),-('Gastos Gerais'!$C$4:$C$1003))</f>
        <v>0</v>
      </c>
      <c r="F58" s="152">
        <f>SUMPRODUCT(-('Gastos Gerais'!$B$4:$B$1003=Analítico!$B58),-(Analítico!F$1&gt;='Gastos Gerais'!$D$4:$D$1003),-(Analítico!F$1&lt;='Gastos Gerais'!$E$4:$E$1003),-('Gastos Gerais'!$C$4:$C$1003))</f>
        <v>0</v>
      </c>
      <c r="G58" s="152">
        <f>SUMPRODUCT(-('Gastos Gerais'!$B$4:$B$1003=Analítico!$B58),-(Analítico!G$1&gt;='Gastos Gerais'!$D$4:$D$1003),-(Analítico!G$1&lt;='Gastos Gerais'!$E$4:$E$1003),-('Gastos Gerais'!$C$4:$C$1003))</f>
        <v>0</v>
      </c>
      <c r="H58" s="152">
        <f>SUMPRODUCT(-('Gastos Gerais'!$B$4:$B$1003=Analítico!$B58),-(Analítico!H$1&gt;='Gastos Gerais'!$D$4:$D$1003),-(Analítico!H$1&lt;='Gastos Gerais'!$E$4:$E$1003),-('Gastos Gerais'!$C$4:$C$1003))</f>
        <v>0</v>
      </c>
      <c r="I58" s="152">
        <f>SUMPRODUCT(-('Gastos Gerais'!$B$4:$B$1003=Analítico!$B58),-(Analítico!I$1&gt;='Gastos Gerais'!$D$4:$D$1003),-(Analítico!I$1&lt;='Gastos Gerais'!$E$4:$E$1003),-('Gastos Gerais'!$C$4:$C$1003))</f>
        <v>0</v>
      </c>
      <c r="J58" s="152">
        <f>SUMPRODUCT(-('Gastos Gerais'!$B$4:$B$1003=Analítico!$B58),-(Analítico!J$1&gt;='Gastos Gerais'!$D$4:$D$1003),-(Analítico!J$1&lt;='Gastos Gerais'!$E$4:$E$1003),-('Gastos Gerais'!$C$4:$C$1003))</f>
        <v>0</v>
      </c>
      <c r="K58" s="152">
        <f>SUMPRODUCT(-('Gastos Gerais'!$B$4:$B$1003=Analítico!$B58),-(Analítico!K$1&gt;='Gastos Gerais'!$D$4:$D$1003),-(Analítico!K$1&lt;='Gastos Gerais'!$E$4:$E$1003),-('Gastos Gerais'!$C$4:$C$1003))</f>
        <v>0</v>
      </c>
      <c r="L58" s="152">
        <f>SUMPRODUCT(-('Gastos Gerais'!$B$4:$B$1003=Analítico!$B58),-(Analítico!L$1&gt;='Gastos Gerais'!$D$4:$D$1003),-(Analítico!L$1&lt;='Gastos Gerais'!$E$4:$E$1003),-('Gastos Gerais'!$C$4:$C$1003))</f>
        <v>0</v>
      </c>
      <c r="M58" s="152">
        <f>SUMPRODUCT(-('Gastos Gerais'!$B$4:$B$1003=Analítico!$B58),-(Analítico!M$1&gt;='Gastos Gerais'!$D$4:$D$1003),-(Analítico!M$1&lt;='Gastos Gerais'!$E$4:$E$1003),-('Gastos Gerais'!$C$4:$C$1003))</f>
        <v>0</v>
      </c>
      <c r="N58" s="152">
        <f>SUMPRODUCT(-('Gastos Gerais'!$B$4:$B$1003=Analítico!$B58),-(Analítico!N$1&gt;='Gastos Gerais'!$D$4:$D$1003),-(Analítico!N$1&lt;='Gastos Gerais'!$E$4:$E$1003),-('Gastos Gerais'!$C$4:$C$1003))</f>
        <v>0</v>
      </c>
      <c r="O58" s="152">
        <f>SUMPRODUCT(-('Gastos Gerais'!$B$4:$B$1003=Analítico!$B58),-(Analítico!O$1&gt;='Gastos Gerais'!$D$4:$D$1003),-(Analítico!O$1&lt;='Gastos Gerais'!$E$4:$E$1003),-('Gastos Gerais'!$C$4:$C$1003))</f>
        <v>0</v>
      </c>
      <c r="P58" s="152">
        <f>SUMPRODUCT(-('Gastos Gerais'!$B$4:$B$1003=Analítico!$B58),-(Analítico!P$1&gt;='Gastos Gerais'!$D$4:$D$1003),-(Analítico!P$1&lt;='Gastos Gerais'!$E$4:$E$1003),-('Gastos Gerais'!$C$4:$C$1003))</f>
        <v>0</v>
      </c>
      <c r="Q58" s="152">
        <f>SUMPRODUCT(-('Gastos Gerais'!$B$4:$B$1003=Analítico!$B58),-(Analítico!Q$1&gt;='Gastos Gerais'!$D$4:$D$1003),-(Analítico!Q$1&lt;='Gastos Gerais'!$E$4:$E$1003),-('Gastos Gerais'!$C$4:$C$1003))</f>
        <v>0</v>
      </c>
      <c r="R58" s="152">
        <f>SUMPRODUCT(-('Gastos Gerais'!$B$4:$B$1003=Analítico!$B58),-(Analítico!R$1&gt;='Gastos Gerais'!$D$4:$D$1003),-(Analítico!R$1&lt;='Gastos Gerais'!$E$4:$E$1003),-('Gastos Gerais'!$C$4:$C$1003))</f>
        <v>0</v>
      </c>
      <c r="S58" s="152">
        <f>SUMPRODUCT(-('Gastos Gerais'!$B$4:$B$1003=Analítico!$B58),-(Analítico!S$1&gt;='Gastos Gerais'!$D$4:$D$1003),-(Analítico!S$1&lt;='Gastos Gerais'!$E$4:$E$1003),-('Gastos Gerais'!$C$4:$C$1003))</f>
        <v>0</v>
      </c>
      <c r="T58" s="152">
        <f>SUMPRODUCT(-('Gastos Gerais'!$B$4:$B$1003=Analítico!$B58),-(Analítico!T$1&gt;='Gastos Gerais'!$D$4:$D$1003),-(Analítico!T$1&lt;='Gastos Gerais'!$E$4:$E$1003),-('Gastos Gerais'!$C$4:$C$1003))</f>
        <v>0</v>
      </c>
      <c r="U58" s="152">
        <f>SUMPRODUCT(-('Gastos Gerais'!$B$4:$B$1003=Analítico!$B58),-(Analítico!U$1&gt;='Gastos Gerais'!$D$4:$D$1003),-(Analítico!U$1&lt;='Gastos Gerais'!$E$4:$E$1003),-('Gastos Gerais'!$C$4:$C$1003))</f>
        <v>0</v>
      </c>
      <c r="V58" s="152">
        <f>SUMPRODUCT(-('Gastos Gerais'!$B$4:$B$1003=Analítico!$B58),-(Analítico!V$1&gt;='Gastos Gerais'!$D$4:$D$1003),-(Analítico!V$1&lt;='Gastos Gerais'!$E$4:$E$1003),-('Gastos Gerais'!$C$4:$C$1003))</f>
        <v>0</v>
      </c>
      <c r="W58" s="152">
        <f>SUMPRODUCT(-('Gastos Gerais'!$B$4:$B$1003=Analítico!$B58),-(Analítico!W$1&gt;='Gastos Gerais'!$D$4:$D$1003),-(Analítico!W$1&lt;='Gastos Gerais'!$E$4:$E$1003),-('Gastos Gerais'!$C$4:$C$1003))</f>
        <v>0</v>
      </c>
      <c r="X58" s="152">
        <f>SUMPRODUCT(-('Gastos Gerais'!$B$4:$B$1003=Analítico!$B58),-(Analítico!X$1&gt;='Gastos Gerais'!$D$4:$D$1003),-(Analítico!X$1&lt;='Gastos Gerais'!$E$4:$E$1003),-('Gastos Gerais'!$C$4:$C$1003))</f>
        <v>0</v>
      </c>
      <c r="Y58" s="152">
        <f>SUMPRODUCT(-('Gastos Gerais'!$B$4:$B$1003=Analítico!$B58),-(Analítico!Y$1&gt;='Gastos Gerais'!$D$4:$D$1003),-(Analítico!Y$1&lt;='Gastos Gerais'!$E$4:$E$1003),-('Gastos Gerais'!$C$4:$C$1003))</f>
        <v>0</v>
      </c>
      <c r="Z58" s="152">
        <f>SUMPRODUCT(-('Gastos Gerais'!$B$4:$B$1003=Analítico!$B58),-(Analítico!Z$1&gt;='Gastos Gerais'!$D$4:$D$1003),-(Analítico!Z$1&lt;='Gastos Gerais'!$E$4:$E$1003),-('Gastos Gerais'!$C$4:$C$1003))</f>
        <v>0</v>
      </c>
      <c r="AA58" s="152">
        <f>SUMPRODUCT(-('Gastos Gerais'!$B$4:$B$1003=Analítico!$B58),-(Analítico!AA$1&gt;='Gastos Gerais'!$D$4:$D$1003),-(Analítico!AA$1&lt;='Gastos Gerais'!$E$4:$E$1003),-('Gastos Gerais'!$C$4:$C$1003))</f>
        <v>0</v>
      </c>
      <c r="AB58" s="152">
        <f>SUMPRODUCT(-('Gastos Gerais'!$B$4:$B$1003=Analítico!$B58),-(Analítico!AB$1&gt;='Gastos Gerais'!$D$4:$D$1003),-(Analítico!AB$1&lt;='Gastos Gerais'!$E$4:$E$1003),-('Gastos Gerais'!$C$4:$C$1003))</f>
        <v>0</v>
      </c>
      <c r="AC58" s="152">
        <f>SUMPRODUCT(-('Gastos Gerais'!$B$4:$B$1003=Analítico!$B58),-(Analítico!AC$1&gt;='Gastos Gerais'!$D$4:$D$1003),-(Analítico!AC$1&lt;='Gastos Gerais'!$E$4:$E$1003),-('Gastos Gerais'!$C$4:$C$1003))</f>
        <v>0</v>
      </c>
      <c r="AD58" s="152">
        <f>SUMPRODUCT(-('Gastos Gerais'!$B$4:$B$1003=Analítico!$B58),-(Analítico!AD$1&gt;='Gastos Gerais'!$D$4:$D$1003),-(Analítico!AD$1&lt;='Gastos Gerais'!$E$4:$E$1003),-('Gastos Gerais'!$C$4:$C$1003))</f>
        <v>0</v>
      </c>
      <c r="AE58" s="152">
        <f>SUMPRODUCT(-('Gastos Gerais'!$B$4:$B$1003=Analítico!$B58),-(Analítico!AE$1&gt;='Gastos Gerais'!$D$4:$D$1003),-(Analítico!AE$1&lt;='Gastos Gerais'!$E$4:$E$1003),-('Gastos Gerais'!$C$4:$C$1003))</f>
        <v>0</v>
      </c>
      <c r="AF58" s="152">
        <f>SUMPRODUCT(-('Gastos Gerais'!$B$4:$B$1003=Analítico!$B58),-(Analítico!AF$1&gt;='Gastos Gerais'!$D$4:$D$1003),-(Analítico!AF$1&lt;='Gastos Gerais'!$E$4:$E$1003),-('Gastos Gerais'!$C$4:$C$1003))</f>
        <v>0</v>
      </c>
      <c r="AG58" s="152">
        <f>SUMPRODUCT(-('Gastos Gerais'!$B$4:$B$1003=Analítico!$B58),-(Analítico!AG$1&gt;='Gastos Gerais'!$D$4:$D$1003),-(Analítico!AG$1&lt;='Gastos Gerais'!$E$4:$E$1003),-('Gastos Gerais'!$C$4:$C$1003))</f>
        <v>0</v>
      </c>
      <c r="AH58" s="152">
        <f>SUMPRODUCT(-('Gastos Gerais'!$B$4:$B$1003=Analítico!$B58),-(Analítico!AH$1&gt;='Gastos Gerais'!$D$4:$D$1003),-(Analítico!AH$1&lt;='Gastos Gerais'!$E$4:$E$1003),-('Gastos Gerais'!$C$4:$C$1003))</f>
        <v>0</v>
      </c>
      <c r="AI58" s="152">
        <f>SUMPRODUCT(-('Gastos Gerais'!$B$4:$B$1003=Analítico!$B58),-(Analítico!AI$1&gt;='Gastos Gerais'!$D$4:$D$1003),-(Analítico!AI$1&lt;='Gastos Gerais'!$E$4:$E$1003),-('Gastos Gerais'!$C$4:$C$1003))</f>
        <v>0</v>
      </c>
      <c r="AJ58" s="152">
        <f>SUMPRODUCT(-('Gastos Gerais'!$B$4:$B$1003=Analítico!$B58),-(Analítico!AJ$1&gt;='Gastos Gerais'!$D$4:$D$1003),-(Analítico!AJ$1&lt;='Gastos Gerais'!$E$4:$E$1003),-('Gastos Gerais'!$C$4:$C$1003))</f>
        <v>0</v>
      </c>
      <c r="AK58" s="152">
        <f>SUMPRODUCT(-('Gastos Gerais'!$B$4:$B$1003=Analítico!$B58),-(Analítico!AK$1&gt;='Gastos Gerais'!$D$4:$D$1003),-(Analítico!AK$1&lt;='Gastos Gerais'!$E$4:$E$1003),-('Gastos Gerais'!$C$4:$C$1003))</f>
        <v>0</v>
      </c>
      <c r="AL58" s="152">
        <f>SUMPRODUCT(-('Gastos Gerais'!$B$4:$B$1003=Analítico!$B58),-(Analítico!AL$1&gt;='Gastos Gerais'!$D$4:$D$1003),-(Analítico!AL$1&lt;='Gastos Gerais'!$E$4:$E$1003),-('Gastos Gerais'!$C$4:$C$1003))</f>
        <v>0</v>
      </c>
      <c r="AM58" s="147">
        <f t="shared" si="23"/>
        <v>1500</v>
      </c>
      <c r="AN58" s="159">
        <f t="shared" ca="1" si="24"/>
        <v>1.5912803601004458E-4</v>
      </c>
      <c r="AX58" s="251"/>
      <c r="AY58" s="251"/>
    </row>
    <row r="59" spans="1:57" s="101" customFormat="1" ht="23.25" customHeight="1">
      <c r="A59" s="220" t="s">
        <v>14</v>
      </c>
      <c r="B59" s="221" t="s">
        <v>74</v>
      </c>
      <c r="C59" s="152">
        <f>SUMPRODUCT(-('Gastos Gerais'!$B$4:$B$1003=Analítico!$B59),-(Analítico!C$1&gt;='Gastos Gerais'!$D$4:$D$1003),-(Analítico!C$1&lt;='Gastos Gerais'!$E$4:$E$1003),-('Gastos Gerais'!$C$4:$C$1003))</f>
        <v>1400</v>
      </c>
      <c r="D59" s="152">
        <f>SUMPRODUCT(-('Gastos Gerais'!$B$4:$B$1003=Analítico!$B59),-(Analítico!D$1&gt;='Gastos Gerais'!$D$4:$D$1003),-(Analítico!D$1&lt;='Gastos Gerais'!$E$4:$E$1003),-('Gastos Gerais'!$C$4:$C$1003))</f>
        <v>1400</v>
      </c>
      <c r="E59" s="152">
        <f>SUMPRODUCT(-('Gastos Gerais'!$B$4:$B$1003=Analítico!$B59),-(Analítico!E$1&gt;='Gastos Gerais'!$D$4:$D$1003),-(Analítico!E$1&lt;='Gastos Gerais'!$E$4:$E$1003),-('Gastos Gerais'!$C$4:$C$1003))</f>
        <v>1400</v>
      </c>
      <c r="F59" s="152">
        <f>SUMPRODUCT(-('Gastos Gerais'!$B$4:$B$1003=Analítico!$B59),-(Analítico!F$1&gt;='Gastos Gerais'!$D$4:$D$1003),-(Analítico!F$1&lt;='Gastos Gerais'!$E$4:$E$1003),-('Gastos Gerais'!$C$4:$C$1003))</f>
        <v>1400</v>
      </c>
      <c r="G59" s="152">
        <f>SUMPRODUCT(-('Gastos Gerais'!$B$4:$B$1003=Analítico!$B59),-(Analítico!G$1&gt;='Gastos Gerais'!$D$4:$D$1003),-(Analítico!G$1&lt;='Gastos Gerais'!$E$4:$E$1003),-('Gastos Gerais'!$C$4:$C$1003))</f>
        <v>1400</v>
      </c>
      <c r="H59" s="152">
        <f>SUMPRODUCT(-('Gastos Gerais'!$B$4:$B$1003=Analítico!$B59),-(Analítico!H$1&gt;='Gastos Gerais'!$D$4:$D$1003),-(Analítico!H$1&lt;='Gastos Gerais'!$E$4:$E$1003),-('Gastos Gerais'!$C$4:$C$1003))</f>
        <v>1400</v>
      </c>
      <c r="I59" s="152">
        <f>SUMPRODUCT(-('Gastos Gerais'!$B$4:$B$1003=Analítico!$B59),-(Analítico!I$1&gt;='Gastos Gerais'!$D$4:$D$1003),-(Analítico!I$1&lt;='Gastos Gerais'!$E$4:$E$1003),-('Gastos Gerais'!$C$4:$C$1003))</f>
        <v>1400</v>
      </c>
      <c r="J59" s="152">
        <f>SUMPRODUCT(-('Gastos Gerais'!$B$4:$B$1003=Analítico!$B59),-(Analítico!J$1&gt;='Gastos Gerais'!$D$4:$D$1003),-(Analítico!J$1&lt;='Gastos Gerais'!$E$4:$E$1003),-('Gastos Gerais'!$C$4:$C$1003))</f>
        <v>0</v>
      </c>
      <c r="K59" s="152">
        <f>SUMPRODUCT(-('Gastos Gerais'!$B$4:$B$1003=Analítico!$B59),-(Analítico!K$1&gt;='Gastos Gerais'!$D$4:$D$1003),-(Analítico!K$1&lt;='Gastos Gerais'!$E$4:$E$1003),-('Gastos Gerais'!$C$4:$C$1003))</f>
        <v>0</v>
      </c>
      <c r="L59" s="152">
        <f>SUMPRODUCT(-('Gastos Gerais'!$B$4:$B$1003=Analítico!$B59),-(Analítico!L$1&gt;='Gastos Gerais'!$D$4:$D$1003),-(Analítico!L$1&lt;='Gastos Gerais'!$E$4:$E$1003),-('Gastos Gerais'!$C$4:$C$1003))</f>
        <v>0</v>
      </c>
      <c r="M59" s="152">
        <f>SUMPRODUCT(-('Gastos Gerais'!$B$4:$B$1003=Analítico!$B59),-(Analítico!M$1&gt;='Gastos Gerais'!$D$4:$D$1003),-(Analítico!M$1&lt;='Gastos Gerais'!$E$4:$E$1003),-('Gastos Gerais'!$C$4:$C$1003))</f>
        <v>0</v>
      </c>
      <c r="N59" s="152">
        <f>SUMPRODUCT(-('Gastos Gerais'!$B$4:$B$1003=Analítico!$B59),-(Analítico!N$1&gt;='Gastos Gerais'!$D$4:$D$1003),-(Analítico!N$1&lt;='Gastos Gerais'!$E$4:$E$1003),-('Gastos Gerais'!$C$4:$C$1003))</f>
        <v>0</v>
      </c>
      <c r="O59" s="152">
        <f>SUMPRODUCT(-('Gastos Gerais'!$B$4:$B$1003=Analítico!$B59),-(Analítico!O$1&gt;='Gastos Gerais'!$D$4:$D$1003),-(Analítico!O$1&lt;='Gastos Gerais'!$E$4:$E$1003),-('Gastos Gerais'!$C$4:$C$1003))</f>
        <v>0</v>
      </c>
      <c r="P59" s="152">
        <f>SUMPRODUCT(-('Gastos Gerais'!$B$4:$B$1003=Analítico!$B59),-(Analítico!P$1&gt;='Gastos Gerais'!$D$4:$D$1003),-(Analítico!P$1&lt;='Gastos Gerais'!$E$4:$E$1003),-('Gastos Gerais'!$C$4:$C$1003))</f>
        <v>0</v>
      </c>
      <c r="Q59" s="152">
        <f>SUMPRODUCT(-('Gastos Gerais'!$B$4:$B$1003=Analítico!$B59),-(Analítico!Q$1&gt;='Gastos Gerais'!$D$4:$D$1003),-(Analítico!Q$1&lt;='Gastos Gerais'!$E$4:$E$1003),-('Gastos Gerais'!$C$4:$C$1003))</f>
        <v>0</v>
      </c>
      <c r="R59" s="152">
        <f>SUMPRODUCT(-('Gastos Gerais'!$B$4:$B$1003=Analítico!$B59),-(Analítico!R$1&gt;='Gastos Gerais'!$D$4:$D$1003),-(Analítico!R$1&lt;='Gastos Gerais'!$E$4:$E$1003),-('Gastos Gerais'!$C$4:$C$1003))</f>
        <v>0</v>
      </c>
      <c r="S59" s="152">
        <f>SUMPRODUCT(-('Gastos Gerais'!$B$4:$B$1003=Analítico!$B59),-(Analítico!S$1&gt;='Gastos Gerais'!$D$4:$D$1003),-(Analítico!S$1&lt;='Gastos Gerais'!$E$4:$E$1003),-('Gastos Gerais'!$C$4:$C$1003))</f>
        <v>0</v>
      </c>
      <c r="T59" s="152">
        <f>SUMPRODUCT(-('Gastos Gerais'!$B$4:$B$1003=Analítico!$B59),-(Analítico!T$1&gt;='Gastos Gerais'!$D$4:$D$1003),-(Analítico!T$1&lt;='Gastos Gerais'!$E$4:$E$1003),-('Gastos Gerais'!$C$4:$C$1003))</f>
        <v>0</v>
      </c>
      <c r="U59" s="152">
        <f>SUMPRODUCT(-('Gastos Gerais'!$B$4:$B$1003=Analítico!$B59),-(Analítico!U$1&gt;='Gastos Gerais'!$D$4:$D$1003),-(Analítico!U$1&lt;='Gastos Gerais'!$E$4:$E$1003),-('Gastos Gerais'!$C$4:$C$1003))</f>
        <v>0</v>
      </c>
      <c r="V59" s="152">
        <f>SUMPRODUCT(-('Gastos Gerais'!$B$4:$B$1003=Analítico!$B59),-(Analítico!V$1&gt;='Gastos Gerais'!$D$4:$D$1003),-(Analítico!V$1&lt;='Gastos Gerais'!$E$4:$E$1003),-('Gastos Gerais'!$C$4:$C$1003))</f>
        <v>0</v>
      </c>
      <c r="W59" s="152">
        <f>SUMPRODUCT(-('Gastos Gerais'!$B$4:$B$1003=Analítico!$B59),-(Analítico!W$1&gt;='Gastos Gerais'!$D$4:$D$1003),-(Analítico!W$1&lt;='Gastos Gerais'!$E$4:$E$1003),-('Gastos Gerais'!$C$4:$C$1003))</f>
        <v>0</v>
      </c>
      <c r="X59" s="152">
        <f>SUMPRODUCT(-('Gastos Gerais'!$B$4:$B$1003=Analítico!$B59),-(Analítico!X$1&gt;='Gastos Gerais'!$D$4:$D$1003),-(Analítico!X$1&lt;='Gastos Gerais'!$E$4:$E$1003),-('Gastos Gerais'!$C$4:$C$1003))</f>
        <v>0</v>
      </c>
      <c r="Y59" s="152">
        <f>SUMPRODUCT(-('Gastos Gerais'!$B$4:$B$1003=Analítico!$B59),-(Analítico!Y$1&gt;='Gastos Gerais'!$D$4:$D$1003),-(Analítico!Y$1&lt;='Gastos Gerais'!$E$4:$E$1003),-('Gastos Gerais'!$C$4:$C$1003))</f>
        <v>0</v>
      </c>
      <c r="Z59" s="152">
        <f>SUMPRODUCT(-('Gastos Gerais'!$B$4:$B$1003=Analítico!$B59),-(Analítico!Z$1&gt;='Gastos Gerais'!$D$4:$D$1003),-(Analítico!Z$1&lt;='Gastos Gerais'!$E$4:$E$1003),-('Gastos Gerais'!$C$4:$C$1003))</f>
        <v>0</v>
      </c>
      <c r="AA59" s="152">
        <f>SUMPRODUCT(-('Gastos Gerais'!$B$4:$B$1003=Analítico!$B59),-(Analítico!AA$1&gt;='Gastos Gerais'!$D$4:$D$1003),-(Analítico!AA$1&lt;='Gastos Gerais'!$E$4:$E$1003),-('Gastos Gerais'!$C$4:$C$1003))</f>
        <v>0</v>
      </c>
      <c r="AB59" s="152">
        <f>SUMPRODUCT(-('Gastos Gerais'!$B$4:$B$1003=Analítico!$B59),-(Analítico!AB$1&gt;='Gastos Gerais'!$D$4:$D$1003),-(Analítico!AB$1&lt;='Gastos Gerais'!$E$4:$E$1003),-('Gastos Gerais'!$C$4:$C$1003))</f>
        <v>0</v>
      </c>
      <c r="AC59" s="152">
        <f>SUMPRODUCT(-('Gastos Gerais'!$B$4:$B$1003=Analítico!$B59),-(Analítico!AC$1&gt;='Gastos Gerais'!$D$4:$D$1003),-(Analítico!AC$1&lt;='Gastos Gerais'!$E$4:$E$1003),-('Gastos Gerais'!$C$4:$C$1003))</f>
        <v>0</v>
      </c>
      <c r="AD59" s="152">
        <f>SUMPRODUCT(-('Gastos Gerais'!$B$4:$B$1003=Analítico!$B59),-(Analítico!AD$1&gt;='Gastos Gerais'!$D$4:$D$1003),-(Analítico!AD$1&lt;='Gastos Gerais'!$E$4:$E$1003),-('Gastos Gerais'!$C$4:$C$1003))</f>
        <v>0</v>
      </c>
      <c r="AE59" s="152">
        <f>SUMPRODUCT(-('Gastos Gerais'!$B$4:$B$1003=Analítico!$B59),-(Analítico!AE$1&gt;='Gastos Gerais'!$D$4:$D$1003),-(Analítico!AE$1&lt;='Gastos Gerais'!$E$4:$E$1003),-('Gastos Gerais'!$C$4:$C$1003))</f>
        <v>0</v>
      </c>
      <c r="AF59" s="152">
        <f>SUMPRODUCT(-('Gastos Gerais'!$B$4:$B$1003=Analítico!$B59),-(Analítico!AF$1&gt;='Gastos Gerais'!$D$4:$D$1003),-(Analítico!AF$1&lt;='Gastos Gerais'!$E$4:$E$1003),-('Gastos Gerais'!$C$4:$C$1003))</f>
        <v>0</v>
      </c>
      <c r="AG59" s="152">
        <f>SUMPRODUCT(-('Gastos Gerais'!$B$4:$B$1003=Analítico!$B59),-(Analítico!AG$1&gt;='Gastos Gerais'!$D$4:$D$1003),-(Analítico!AG$1&lt;='Gastos Gerais'!$E$4:$E$1003),-('Gastos Gerais'!$C$4:$C$1003))</f>
        <v>0</v>
      </c>
      <c r="AH59" s="152">
        <f>SUMPRODUCT(-('Gastos Gerais'!$B$4:$B$1003=Analítico!$B59),-(Analítico!AH$1&gt;='Gastos Gerais'!$D$4:$D$1003),-(Analítico!AH$1&lt;='Gastos Gerais'!$E$4:$E$1003),-('Gastos Gerais'!$C$4:$C$1003))</f>
        <v>0</v>
      </c>
      <c r="AI59" s="152">
        <f>SUMPRODUCT(-('Gastos Gerais'!$B$4:$B$1003=Analítico!$B59),-(Analítico!AI$1&gt;='Gastos Gerais'!$D$4:$D$1003),-(Analítico!AI$1&lt;='Gastos Gerais'!$E$4:$E$1003),-('Gastos Gerais'!$C$4:$C$1003))</f>
        <v>0</v>
      </c>
      <c r="AJ59" s="152">
        <f>SUMPRODUCT(-('Gastos Gerais'!$B$4:$B$1003=Analítico!$B59),-(Analítico!AJ$1&gt;='Gastos Gerais'!$D$4:$D$1003),-(Analítico!AJ$1&lt;='Gastos Gerais'!$E$4:$E$1003),-('Gastos Gerais'!$C$4:$C$1003))</f>
        <v>0</v>
      </c>
      <c r="AK59" s="152">
        <f>SUMPRODUCT(-('Gastos Gerais'!$B$4:$B$1003=Analítico!$B59),-(Analítico!AK$1&gt;='Gastos Gerais'!$D$4:$D$1003),-(Analítico!AK$1&lt;='Gastos Gerais'!$E$4:$E$1003),-('Gastos Gerais'!$C$4:$C$1003))</f>
        <v>0</v>
      </c>
      <c r="AL59" s="152">
        <f>SUMPRODUCT(-('Gastos Gerais'!$B$4:$B$1003=Analítico!$B59),-(Analítico!AL$1&gt;='Gastos Gerais'!$D$4:$D$1003),-(Analítico!AL$1&lt;='Gastos Gerais'!$E$4:$E$1003),-('Gastos Gerais'!$C$4:$C$1003))</f>
        <v>0</v>
      </c>
      <c r="AM59" s="147">
        <f t="shared" si="23"/>
        <v>9800</v>
      </c>
      <c r="AN59" s="159">
        <f t="shared" ca="1" si="24"/>
        <v>1.0396365019322911E-3</v>
      </c>
      <c r="AX59" s="251"/>
      <c r="AY59" s="251"/>
    </row>
    <row r="60" spans="1:57" s="101" customFormat="1" ht="23.25" customHeight="1">
      <c r="A60" s="220" t="s">
        <v>111</v>
      </c>
      <c r="B60" s="221" t="s">
        <v>75</v>
      </c>
      <c r="C60" s="152">
        <f>SUMPRODUCT(-('Gastos Gerais'!$B$4:$B$1003=Analítico!$B60),-(Analítico!C$1&gt;='Gastos Gerais'!$D$4:$D$1003),-(Analítico!C$1&lt;='Gastos Gerais'!$E$4:$E$1003),-('Gastos Gerais'!$C$4:$C$1003))</f>
        <v>0</v>
      </c>
      <c r="D60" s="152">
        <f>SUMPRODUCT(-('Gastos Gerais'!$B$4:$B$1003=Analítico!$B60),-(Analítico!D$1&gt;='Gastos Gerais'!$D$4:$D$1003),-(Analítico!D$1&lt;='Gastos Gerais'!$E$4:$E$1003),-('Gastos Gerais'!$C$4:$C$1003))</f>
        <v>0</v>
      </c>
      <c r="E60" s="152">
        <f>SUMPRODUCT(-('Gastos Gerais'!$B$4:$B$1003=Analítico!$B60),-(Analítico!E$1&gt;='Gastos Gerais'!$D$4:$D$1003),-(Analítico!E$1&lt;='Gastos Gerais'!$E$4:$E$1003),-('Gastos Gerais'!$C$4:$C$1003))</f>
        <v>0</v>
      </c>
      <c r="F60" s="152">
        <f>SUMPRODUCT(-('Gastos Gerais'!$B$4:$B$1003=Analítico!$B60),-(Analítico!F$1&gt;='Gastos Gerais'!$D$4:$D$1003),-(Analítico!F$1&lt;='Gastos Gerais'!$E$4:$E$1003),-('Gastos Gerais'!$C$4:$C$1003))</f>
        <v>0</v>
      </c>
      <c r="G60" s="152">
        <f>SUMPRODUCT(-('Gastos Gerais'!$B$4:$B$1003=Analítico!$B60),-(Analítico!G$1&gt;='Gastos Gerais'!$D$4:$D$1003),-(Analítico!G$1&lt;='Gastos Gerais'!$E$4:$E$1003),-('Gastos Gerais'!$C$4:$C$1003))</f>
        <v>0</v>
      </c>
      <c r="H60" s="152">
        <f>SUMPRODUCT(-('Gastos Gerais'!$B$4:$B$1003=Analítico!$B60),-(Analítico!H$1&gt;='Gastos Gerais'!$D$4:$D$1003),-(Analítico!H$1&lt;='Gastos Gerais'!$E$4:$E$1003),-('Gastos Gerais'!$C$4:$C$1003))</f>
        <v>0</v>
      </c>
      <c r="I60" s="152">
        <f>SUMPRODUCT(-('Gastos Gerais'!$B$4:$B$1003=Analítico!$B60),-(Analítico!I$1&gt;='Gastos Gerais'!$D$4:$D$1003),-(Analítico!I$1&lt;='Gastos Gerais'!$E$4:$E$1003),-('Gastos Gerais'!$C$4:$C$1003))</f>
        <v>0</v>
      </c>
      <c r="J60" s="152">
        <f>SUMPRODUCT(-('Gastos Gerais'!$B$4:$B$1003=Analítico!$B60),-(Analítico!J$1&gt;='Gastos Gerais'!$D$4:$D$1003),-(Analítico!J$1&lt;='Gastos Gerais'!$E$4:$E$1003),-('Gastos Gerais'!$C$4:$C$1003))</f>
        <v>0</v>
      </c>
      <c r="K60" s="152">
        <f>SUMPRODUCT(-('Gastos Gerais'!$B$4:$B$1003=Analítico!$B60),-(Analítico!K$1&gt;='Gastos Gerais'!$D$4:$D$1003),-(Analítico!K$1&lt;='Gastos Gerais'!$E$4:$E$1003),-('Gastos Gerais'!$C$4:$C$1003))</f>
        <v>0</v>
      </c>
      <c r="L60" s="152">
        <f>SUMPRODUCT(-('Gastos Gerais'!$B$4:$B$1003=Analítico!$B60),-(Analítico!L$1&gt;='Gastos Gerais'!$D$4:$D$1003),-(Analítico!L$1&lt;='Gastos Gerais'!$E$4:$E$1003),-('Gastos Gerais'!$C$4:$C$1003))</f>
        <v>0</v>
      </c>
      <c r="M60" s="152">
        <f>SUMPRODUCT(-('Gastos Gerais'!$B$4:$B$1003=Analítico!$B60),-(Analítico!M$1&gt;='Gastos Gerais'!$D$4:$D$1003),-(Analítico!M$1&lt;='Gastos Gerais'!$E$4:$E$1003),-('Gastos Gerais'!$C$4:$C$1003))</f>
        <v>0</v>
      </c>
      <c r="N60" s="152">
        <f>SUMPRODUCT(-('Gastos Gerais'!$B$4:$B$1003=Analítico!$B60),-(Analítico!N$1&gt;='Gastos Gerais'!$D$4:$D$1003),-(Analítico!N$1&lt;='Gastos Gerais'!$E$4:$E$1003),-('Gastos Gerais'!$C$4:$C$1003))</f>
        <v>0</v>
      </c>
      <c r="O60" s="152">
        <f>SUMPRODUCT(-('Gastos Gerais'!$B$4:$B$1003=Analítico!$B60),-(Analítico!O$1&gt;='Gastos Gerais'!$D$4:$D$1003),-(Analítico!O$1&lt;='Gastos Gerais'!$E$4:$E$1003),-('Gastos Gerais'!$C$4:$C$1003))</f>
        <v>0</v>
      </c>
      <c r="P60" s="152">
        <f>SUMPRODUCT(-('Gastos Gerais'!$B$4:$B$1003=Analítico!$B60),-(Analítico!P$1&gt;='Gastos Gerais'!$D$4:$D$1003),-(Analítico!P$1&lt;='Gastos Gerais'!$E$4:$E$1003),-('Gastos Gerais'!$C$4:$C$1003))</f>
        <v>0</v>
      </c>
      <c r="Q60" s="152">
        <f>SUMPRODUCT(-('Gastos Gerais'!$B$4:$B$1003=Analítico!$B60),-(Analítico!Q$1&gt;='Gastos Gerais'!$D$4:$D$1003),-(Analítico!Q$1&lt;='Gastos Gerais'!$E$4:$E$1003),-('Gastos Gerais'!$C$4:$C$1003))</f>
        <v>0</v>
      </c>
      <c r="R60" s="152">
        <f>SUMPRODUCT(-('Gastos Gerais'!$B$4:$B$1003=Analítico!$B60),-(Analítico!R$1&gt;='Gastos Gerais'!$D$4:$D$1003),-(Analítico!R$1&lt;='Gastos Gerais'!$E$4:$E$1003),-('Gastos Gerais'!$C$4:$C$1003))</f>
        <v>0</v>
      </c>
      <c r="S60" s="152">
        <f>SUMPRODUCT(-('Gastos Gerais'!$B$4:$B$1003=Analítico!$B60),-(Analítico!S$1&gt;='Gastos Gerais'!$D$4:$D$1003),-(Analítico!S$1&lt;='Gastos Gerais'!$E$4:$E$1003),-('Gastos Gerais'!$C$4:$C$1003))</f>
        <v>0</v>
      </c>
      <c r="T60" s="152">
        <f>SUMPRODUCT(-('Gastos Gerais'!$B$4:$B$1003=Analítico!$B60),-(Analítico!T$1&gt;='Gastos Gerais'!$D$4:$D$1003),-(Analítico!T$1&lt;='Gastos Gerais'!$E$4:$E$1003),-('Gastos Gerais'!$C$4:$C$1003))</f>
        <v>0</v>
      </c>
      <c r="U60" s="152">
        <f>SUMPRODUCT(-('Gastos Gerais'!$B$4:$B$1003=Analítico!$B60),-(Analítico!U$1&gt;='Gastos Gerais'!$D$4:$D$1003),-(Analítico!U$1&lt;='Gastos Gerais'!$E$4:$E$1003),-('Gastos Gerais'!$C$4:$C$1003))</f>
        <v>0</v>
      </c>
      <c r="V60" s="152">
        <f>SUMPRODUCT(-('Gastos Gerais'!$B$4:$B$1003=Analítico!$B60),-(Analítico!V$1&gt;='Gastos Gerais'!$D$4:$D$1003),-(Analítico!V$1&lt;='Gastos Gerais'!$E$4:$E$1003),-('Gastos Gerais'!$C$4:$C$1003))</f>
        <v>0</v>
      </c>
      <c r="W60" s="152">
        <f>SUMPRODUCT(-('Gastos Gerais'!$B$4:$B$1003=Analítico!$B60),-(Analítico!W$1&gt;='Gastos Gerais'!$D$4:$D$1003),-(Analítico!W$1&lt;='Gastos Gerais'!$E$4:$E$1003),-('Gastos Gerais'!$C$4:$C$1003))</f>
        <v>0</v>
      </c>
      <c r="X60" s="152">
        <f>SUMPRODUCT(-('Gastos Gerais'!$B$4:$B$1003=Analítico!$B60),-(Analítico!X$1&gt;='Gastos Gerais'!$D$4:$D$1003),-(Analítico!X$1&lt;='Gastos Gerais'!$E$4:$E$1003),-('Gastos Gerais'!$C$4:$C$1003))</f>
        <v>0</v>
      </c>
      <c r="Y60" s="152">
        <f>SUMPRODUCT(-('Gastos Gerais'!$B$4:$B$1003=Analítico!$B60),-(Analítico!Y$1&gt;='Gastos Gerais'!$D$4:$D$1003),-(Analítico!Y$1&lt;='Gastos Gerais'!$E$4:$E$1003),-('Gastos Gerais'!$C$4:$C$1003))</f>
        <v>0</v>
      </c>
      <c r="Z60" s="152">
        <f>SUMPRODUCT(-('Gastos Gerais'!$B$4:$B$1003=Analítico!$B60),-(Analítico!Z$1&gt;='Gastos Gerais'!$D$4:$D$1003),-(Analítico!Z$1&lt;='Gastos Gerais'!$E$4:$E$1003),-('Gastos Gerais'!$C$4:$C$1003))</f>
        <v>0</v>
      </c>
      <c r="AA60" s="152">
        <f>SUMPRODUCT(-('Gastos Gerais'!$B$4:$B$1003=Analítico!$B60),-(Analítico!AA$1&gt;='Gastos Gerais'!$D$4:$D$1003),-(Analítico!AA$1&lt;='Gastos Gerais'!$E$4:$E$1003),-('Gastos Gerais'!$C$4:$C$1003))</f>
        <v>0</v>
      </c>
      <c r="AB60" s="152">
        <f>SUMPRODUCT(-('Gastos Gerais'!$B$4:$B$1003=Analítico!$B60),-(Analítico!AB$1&gt;='Gastos Gerais'!$D$4:$D$1003),-(Analítico!AB$1&lt;='Gastos Gerais'!$E$4:$E$1003),-('Gastos Gerais'!$C$4:$C$1003))</f>
        <v>0</v>
      </c>
      <c r="AC60" s="152">
        <f>SUMPRODUCT(-('Gastos Gerais'!$B$4:$B$1003=Analítico!$B60),-(Analítico!AC$1&gt;='Gastos Gerais'!$D$4:$D$1003),-(Analítico!AC$1&lt;='Gastos Gerais'!$E$4:$E$1003),-('Gastos Gerais'!$C$4:$C$1003))</f>
        <v>0</v>
      </c>
      <c r="AD60" s="152">
        <f>SUMPRODUCT(-('Gastos Gerais'!$B$4:$B$1003=Analítico!$B60),-(Analítico!AD$1&gt;='Gastos Gerais'!$D$4:$D$1003),-(Analítico!AD$1&lt;='Gastos Gerais'!$E$4:$E$1003),-('Gastos Gerais'!$C$4:$C$1003))</f>
        <v>0</v>
      </c>
      <c r="AE60" s="152">
        <f>SUMPRODUCT(-('Gastos Gerais'!$B$4:$B$1003=Analítico!$B60),-(Analítico!AE$1&gt;='Gastos Gerais'!$D$4:$D$1003),-(Analítico!AE$1&lt;='Gastos Gerais'!$E$4:$E$1003),-('Gastos Gerais'!$C$4:$C$1003))</f>
        <v>0</v>
      </c>
      <c r="AF60" s="152">
        <f>SUMPRODUCT(-('Gastos Gerais'!$B$4:$B$1003=Analítico!$B60),-(Analítico!AF$1&gt;='Gastos Gerais'!$D$4:$D$1003),-(Analítico!AF$1&lt;='Gastos Gerais'!$E$4:$E$1003),-('Gastos Gerais'!$C$4:$C$1003))</f>
        <v>0</v>
      </c>
      <c r="AG60" s="152">
        <f>SUMPRODUCT(-('Gastos Gerais'!$B$4:$B$1003=Analítico!$B60),-(Analítico!AG$1&gt;='Gastos Gerais'!$D$4:$D$1003),-(Analítico!AG$1&lt;='Gastos Gerais'!$E$4:$E$1003),-('Gastos Gerais'!$C$4:$C$1003))</f>
        <v>0</v>
      </c>
      <c r="AH60" s="152">
        <f>SUMPRODUCT(-('Gastos Gerais'!$B$4:$B$1003=Analítico!$B60),-(Analítico!AH$1&gt;='Gastos Gerais'!$D$4:$D$1003),-(Analítico!AH$1&lt;='Gastos Gerais'!$E$4:$E$1003),-('Gastos Gerais'!$C$4:$C$1003))</f>
        <v>0</v>
      </c>
      <c r="AI60" s="152">
        <f>SUMPRODUCT(-('Gastos Gerais'!$B$4:$B$1003=Analítico!$B60),-(Analítico!AI$1&gt;='Gastos Gerais'!$D$4:$D$1003),-(Analítico!AI$1&lt;='Gastos Gerais'!$E$4:$E$1003),-('Gastos Gerais'!$C$4:$C$1003))</f>
        <v>0</v>
      </c>
      <c r="AJ60" s="152">
        <f>SUMPRODUCT(-('Gastos Gerais'!$B$4:$B$1003=Analítico!$B60),-(Analítico!AJ$1&gt;='Gastos Gerais'!$D$4:$D$1003),-(Analítico!AJ$1&lt;='Gastos Gerais'!$E$4:$E$1003),-('Gastos Gerais'!$C$4:$C$1003))</f>
        <v>0</v>
      </c>
      <c r="AK60" s="152">
        <f>SUMPRODUCT(-('Gastos Gerais'!$B$4:$B$1003=Analítico!$B60),-(Analítico!AK$1&gt;='Gastos Gerais'!$D$4:$D$1003),-(Analítico!AK$1&lt;='Gastos Gerais'!$E$4:$E$1003),-('Gastos Gerais'!$C$4:$C$1003))</f>
        <v>0</v>
      </c>
      <c r="AL60" s="152">
        <f>SUMPRODUCT(-('Gastos Gerais'!$B$4:$B$1003=Analítico!$B60),-(Analítico!AL$1&gt;='Gastos Gerais'!$D$4:$D$1003),-(Analítico!AL$1&lt;='Gastos Gerais'!$E$4:$E$1003),-('Gastos Gerais'!$C$4:$C$1003))</f>
        <v>0</v>
      </c>
      <c r="AM60" s="147">
        <f t="shared" si="23"/>
        <v>0</v>
      </c>
      <c r="AN60" s="159">
        <f t="shared" ca="1" si="24"/>
        <v>0</v>
      </c>
      <c r="AX60" s="251"/>
      <c r="AY60" s="251"/>
    </row>
    <row r="61" spans="1:57" s="101" customFormat="1" ht="23.25" customHeight="1">
      <c r="A61" s="220" t="s">
        <v>112</v>
      </c>
      <c r="B61" s="221" t="s">
        <v>174</v>
      </c>
      <c r="C61" s="152">
        <f>SUMPRODUCT(-('Gastos Gerais'!$B$4:$B$1003=Analítico!$B61),-(Analítico!C$1&gt;='Gastos Gerais'!$D$4:$D$1003),-(Analítico!C$1&lt;='Gastos Gerais'!$E$4:$E$1003),-('Gastos Gerais'!$C$4:$C$1003))</f>
        <v>500</v>
      </c>
      <c r="D61" s="152">
        <f>SUMPRODUCT(-('Gastos Gerais'!$B$4:$B$1003=Analítico!$B61),-(Analítico!D$1&gt;='Gastos Gerais'!$D$4:$D$1003),-(Analítico!D$1&lt;='Gastos Gerais'!$E$4:$E$1003),-('Gastos Gerais'!$C$4:$C$1003))</f>
        <v>500</v>
      </c>
      <c r="E61" s="152">
        <f>SUMPRODUCT(-('Gastos Gerais'!$B$4:$B$1003=Analítico!$B61),-(Analítico!E$1&gt;='Gastos Gerais'!$D$4:$D$1003),-(Analítico!E$1&lt;='Gastos Gerais'!$E$4:$E$1003),-('Gastos Gerais'!$C$4:$C$1003))</f>
        <v>500</v>
      </c>
      <c r="F61" s="152">
        <f>SUMPRODUCT(-('Gastos Gerais'!$B$4:$B$1003=Analítico!$B61),-(Analítico!F$1&gt;='Gastos Gerais'!$D$4:$D$1003),-(Analítico!F$1&lt;='Gastos Gerais'!$E$4:$E$1003),-('Gastos Gerais'!$C$4:$C$1003))</f>
        <v>500</v>
      </c>
      <c r="G61" s="152">
        <f>SUMPRODUCT(-('Gastos Gerais'!$B$4:$B$1003=Analítico!$B61),-(Analítico!G$1&gt;='Gastos Gerais'!$D$4:$D$1003),-(Analítico!G$1&lt;='Gastos Gerais'!$E$4:$E$1003),-('Gastos Gerais'!$C$4:$C$1003))</f>
        <v>500</v>
      </c>
      <c r="H61" s="152">
        <f>SUMPRODUCT(-('Gastos Gerais'!$B$4:$B$1003=Analítico!$B61),-(Analítico!H$1&gt;='Gastos Gerais'!$D$4:$D$1003),-(Analítico!H$1&lt;='Gastos Gerais'!$E$4:$E$1003),-('Gastos Gerais'!$C$4:$C$1003))</f>
        <v>500</v>
      </c>
      <c r="I61" s="152">
        <f>SUMPRODUCT(-('Gastos Gerais'!$B$4:$B$1003=Analítico!$B61),-(Analítico!I$1&gt;='Gastos Gerais'!$D$4:$D$1003),-(Analítico!I$1&lt;='Gastos Gerais'!$E$4:$E$1003),-('Gastos Gerais'!$C$4:$C$1003))</f>
        <v>500</v>
      </c>
      <c r="J61" s="152">
        <f>SUMPRODUCT(-('Gastos Gerais'!$B$4:$B$1003=Analítico!$B61),-(Analítico!J$1&gt;='Gastos Gerais'!$D$4:$D$1003),-(Analítico!J$1&lt;='Gastos Gerais'!$E$4:$E$1003),-('Gastos Gerais'!$C$4:$C$1003))</f>
        <v>0</v>
      </c>
      <c r="K61" s="152">
        <f>SUMPRODUCT(-('Gastos Gerais'!$B$4:$B$1003=Analítico!$B61),-(Analítico!K$1&gt;='Gastos Gerais'!$D$4:$D$1003),-(Analítico!K$1&lt;='Gastos Gerais'!$E$4:$E$1003),-('Gastos Gerais'!$C$4:$C$1003))</f>
        <v>0</v>
      </c>
      <c r="L61" s="152">
        <f>SUMPRODUCT(-('Gastos Gerais'!$B$4:$B$1003=Analítico!$B61),-(Analítico!L$1&gt;='Gastos Gerais'!$D$4:$D$1003),-(Analítico!L$1&lt;='Gastos Gerais'!$E$4:$E$1003),-('Gastos Gerais'!$C$4:$C$1003))</f>
        <v>0</v>
      </c>
      <c r="M61" s="152">
        <f>SUMPRODUCT(-('Gastos Gerais'!$B$4:$B$1003=Analítico!$B61),-(Analítico!M$1&gt;='Gastos Gerais'!$D$4:$D$1003),-(Analítico!M$1&lt;='Gastos Gerais'!$E$4:$E$1003),-('Gastos Gerais'!$C$4:$C$1003))</f>
        <v>0</v>
      </c>
      <c r="N61" s="152">
        <f>SUMPRODUCT(-('Gastos Gerais'!$B$4:$B$1003=Analítico!$B61),-(Analítico!N$1&gt;='Gastos Gerais'!$D$4:$D$1003),-(Analítico!N$1&lt;='Gastos Gerais'!$E$4:$E$1003),-('Gastos Gerais'!$C$4:$C$1003))</f>
        <v>0</v>
      </c>
      <c r="O61" s="152">
        <f>SUMPRODUCT(-('Gastos Gerais'!$B$4:$B$1003=Analítico!$B61),-(Analítico!O$1&gt;='Gastos Gerais'!$D$4:$D$1003),-(Analítico!O$1&lt;='Gastos Gerais'!$E$4:$E$1003),-('Gastos Gerais'!$C$4:$C$1003))</f>
        <v>0</v>
      </c>
      <c r="P61" s="152">
        <f>SUMPRODUCT(-('Gastos Gerais'!$B$4:$B$1003=Analítico!$B61),-(Analítico!P$1&gt;='Gastos Gerais'!$D$4:$D$1003),-(Analítico!P$1&lt;='Gastos Gerais'!$E$4:$E$1003),-('Gastos Gerais'!$C$4:$C$1003))</f>
        <v>0</v>
      </c>
      <c r="Q61" s="152">
        <f>SUMPRODUCT(-('Gastos Gerais'!$B$4:$B$1003=Analítico!$B61),-(Analítico!Q$1&gt;='Gastos Gerais'!$D$4:$D$1003),-(Analítico!Q$1&lt;='Gastos Gerais'!$E$4:$E$1003),-('Gastos Gerais'!$C$4:$C$1003))</f>
        <v>0</v>
      </c>
      <c r="R61" s="152">
        <f>SUMPRODUCT(-('Gastos Gerais'!$B$4:$B$1003=Analítico!$B61),-(Analítico!R$1&gt;='Gastos Gerais'!$D$4:$D$1003),-(Analítico!R$1&lt;='Gastos Gerais'!$E$4:$E$1003),-('Gastos Gerais'!$C$4:$C$1003))</f>
        <v>0</v>
      </c>
      <c r="S61" s="152">
        <f>SUMPRODUCT(-('Gastos Gerais'!$B$4:$B$1003=Analítico!$B61),-(Analítico!S$1&gt;='Gastos Gerais'!$D$4:$D$1003),-(Analítico!S$1&lt;='Gastos Gerais'!$E$4:$E$1003),-('Gastos Gerais'!$C$4:$C$1003))</f>
        <v>0</v>
      </c>
      <c r="T61" s="152">
        <f>SUMPRODUCT(-('Gastos Gerais'!$B$4:$B$1003=Analítico!$B61),-(Analítico!T$1&gt;='Gastos Gerais'!$D$4:$D$1003),-(Analítico!T$1&lt;='Gastos Gerais'!$E$4:$E$1003),-('Gastos Gerais'!$C$4:$C$1003))</f>
        <v>0</v>
      </c>
      <c r="U61" s="152">
        <f>SUMPRODUCT(-('Gastos Gerais'!$B$4:$B$1003=Analítico!$B61),-(Analítico!U$1&gt;='Gastos Gerais'!$D$4:$D$1003),-(Analítico!U$1&lt;='Gastos Gerais'!$E$4:$E$1003),-('Gastos Gerais'!$C$4:$C$1003))</f>
        <v>0</v>
      </c>
      <c r="V61" s="152">
        <f>SUMPRODUCT(-('Gastos Gerais'!$B$4:$B$1003=Analítico!$B61),-(Analítico!V$1&gt;='Gastos Gerais'!$D$4:$D$1003),-(Analítico!V$1&lt;='Gastos Gerais'!$E$4:$E$1003),-('Gastos Gerais'!$C$4:$C$1003))</f>
        <v>0</v>
      </c>
      <c r="W61" s="152">
        <f>SUMPRODUCT(-('Gastos Gerais'!$B$4:$B$1003=Analítico!$B61),-(Analítico!W$1&gt;='Gastos Gerais'!$D$4:$D$1003),-(Analítico!W$1&lt;='Gastos Gerais'!$E$4:$E$1003),-('Gastos Gerais'!$C$4:$C$1003))</f>
        <v>0</v>
      </c>
      <c r="X61" s="152">
        <f>SUMPRODUCT(-('Gastos Gerais'!$B$4:$B$1003=Analítico!$B61),-(Analítico!X$1&gt;='Gastos Gerais'!$D$4:$D$1003),-(Analítico!X$1&lt;='Gastos Gerais'!$E$4:$E$1003),-('Gastos Gerais'!$C$4:$C$1003))</f>
        <v>0</v>
      </c>
      <c r="Y61" s="152">
        <f>SUMPRODUCT(-('Gastos Gerais'!$B$4:$B$1003=Analítico!$B61),-(Analítico!Y$1&gt;='Gastos Gerais'!$D$4:$D$1003),-(Analítico!Y$1&lt;='Gastos Gerais'!$E$4:$E$1003),-('Gastos Gerais'!$C$4:$C$1003))</f>
        <v>0</v>
      </c>
      <c r="Z61" s="152">
        <f>SUMPRODUCT(-('Gastos Gerais'!$B$4:$B$1003=Analítico!$B61),-(Analítico!Z$1&gt;='Gastos Gerais'!$D$4:$D$1003),-(Analítico!Z$1&lt;='Gastos Gerais'!$E$4:$E$1003),-('Gastos Gerais'!$C$4:$C$1003))</f>
        <v>0</v>
      </c>
      <c r="AA61" s="152">
        <f>SUMPRODUCT(-('Gastos Gerais'!$B$4:$B$1003=Analítico!$B61),-(Analítico!AA$1&gt;='Gastos Gerais'!$D$4:$D$1003),-(Analítico!AA$1&lt;='Gastos Gerais'!$E$4:$E$1003),-('Gastos Gerais'!$C$4:$C$1003))</f>
        <v>0</v>
      </c>
      <c r="AB61" s="152">
        <f>SUMPRODUCT(-('Gastos Gerais'!$B$4:$B$1003=Analítico!$B61),-(Analítico!AB$1&gt;='Gastos Gerais'!$D$4:$D$1003),-(Analítico!AB$1&lt;='Gastos Gerais'!$E$4:$E$1003),-('Gastos Gerais'!$C$4:$C$1003))</f>
        <v>0</v>
      </c>
      <c r="AC61" s="152">
        <f>SUMPRODUCT(-('Gastos Gerais'!$B$4:$B$1003=Analítico!$B61),-(Analítico!AC$1&gt;='Gastos Gerais'!$D$4:$D$1003),-(Analítico!AC$1&lt;='Gastos Gerais'!$E$4:$E$1003),-('Gastos Gerais'!$C$4:$C$1003))</f>
        <v>0</v>
      </c>
      <c r="AD61" s="152">
        <f>SUMPRODUCT(-('Gastos Gerais'!$B$4:$B$1003=Analítico!$B61),-(Analítico!AD$1&gt;='Gastos Gerais'!$D$4:$D$1003),-(Analítico!AD$1&lt;='Gastos Gerais'!$E$4:$E$1003),-('Gastos Gerais'!$C$4:$C$1003))</f>
        <v>0</v>
      </c>
      <c r="AE61" s="152">
        <f>SUMPRODUCT(-('Gastos Gerais'!$B$4:$B$1003=Analítico!$B61),-(Analítico!AE$1&gt;='Gastos Gerais'!$D$4:$D$1003),-(Analítico!AE$1&lt;='Gastos Gerais'!$E$4:$E$1003),-('Gastos Gerais'!$C$4:$C$1003))</f>
        <v>0</v>
      </c>
      <c r="AF61" s="152">
        <f>SUMPRODUCT(-('Gastos Gerais'!$B$4:$B$1003=Analítico!$B61),-(Analítico!AF$1&gt;='Gastos Gerais'!$D$4:$D$1003),-(Analítico!AF$1&lt;='Gastos Gerais'!$E$4:$E$1003),-('Gastos Gerais'!$C$4:$C$1003))</f>
        <v>0</v>
      </c>
      <c r="AG61" s="152">
        <f>SUMPRODUCT(-('Gastos Gerais'!$B$4:$B$1003=Analítico!$B61),-(Analítico!AG$1&gt;='Gastos Gerais'!$D$4:$D$1003),-(Analítico!AG$1&lt;='Gastos Gerais'!$E$4:$E$1003),-('Gastos Gerais'!$C$4:$C$1003))</f>
        <v>0</v>
      </c>
      <c r="AH61" s="152">
        <f>SUMPRODUCT(-('Gastos Gerais'!$B$4:$B$1003=Analítico!$B61),-(Analítico!AH$1&gt;='Gastos Gerais'!$D$4:$D$1003),-(Analítico!AH$1&lt;='Gastos Gerais'!$E$4:$E$1003),-('Gastos Gerais'!$C$4:$C$1003))</f>
        <v>0</v>
      </c>
      <c r="AI61" s="152">
        <f>SUMPRODUCT(-('Gastos Gerais'!$B$4:$B$1003=Analítico!$B61),-(Analítico!AI$1&gt;='Gastos Gerais'!$D$4:$D$1003),-(Analítico!AI$1&lt;='Gastos Gerais'!$E$4:$E$1003),-('Gastos Gerais'!$C$4:$C$1003))</f>
        <v>0</v>
      </c>
      <c r="AJ61" s="152">
        <f>SUMPRODUCT(-('Gastos Gerais'!$B$4:$B$1003=Analítico!$B61),-(Analítico!AJ$1&gt;='Gastos Gerais'!$D$4:$D$1003),-(Analítico!AJ$1&lt;='Gastos Gerais'!$E$4:$E$1003),-('Gastos Gerais'!$C$4:$C$1003))</f>
        <v>0</v>
      </c>
      <c r="AK61" s="152">
        <f>SUMPRODUCT(-('Gastos Gerais'!$B$4:$B$1003=Analítico!$B61),-(Analítico!AK$1&gt;='Gastos Gerais'!$D$4:$D$1003),-(Analítico!AK$1&lt;='Gastos Gerais'!$E$4:$E$1003),-('Gastos Gerais'!$C$4:$C$1003))</f>
        <v>0</v>
      </c>
      <c r="AL61" s="152">
        <f>SUMPRODUCT(-('Gastos Gerais'!$B$4:$B$1003=Analítico!$B61),-(Analítico!AL$1&gt;='Gastos Gerais'!$D$4:$D$1003),-(Analítico!AL$1&lt;='Gastos Gerais'!$E$4:$E$1003),-('Gastos Gerais'!$C$4:$C$1003))</f>
        <v>0</v>
      </c>
      <c r="AM61" s="147">
        <f t="shared" si="23"/>
        <v>3500</v>
      </c>
      <c r="AN61" s="159">
        <f t="shared" ca="1" si="24"/>
        <v>3.7129875069010399E-4</v>
      </c>
      <c r="AX61" s="251"/>
      <c r="AY61" s="251"/>
    </row>
    <row r="62" spans="1:57" s="101" customFormat="1" ht="23.25" customHeight="1">
      <c r="A62" s="220" t="s">
        <v>113</v>
      </c>
      <c r="B62" s="221" t="s">
        <v>175</v>
      </c>
      <c r="C62" s="152">
        <f>SUMPRODUCT(-('Gastos Gerais'!$B$4:$B$1003=Analítico!$B62),-(Analítico!C$1&gt;='Gastos Gerais'!$D$4:$D$1003),-(Analítico!C$1&lt;='Gastos Gerais'!$E$4:$E$1003),-('Gastos Gerais'!$C$4:$C$1003))</f>
        <v>2700</v>
      </c>
      <c r="D62" s="152">
        <f>SUMPRODUCT(-('Gastos Gerais'!$B$4:$B$1003=Analítico!$B62),-(Analítico!D$1&gt;='Gastos Gerais'!$D$4:$D$1003),-(Analítico!D$1&lt;='Gastos Gerais'!$E$4:$E$1003),-('Gastos Gerais'!$C$4:$C$1003))</f>
        <v>2700</v>
      </c>
      <c r="E62" s="152">
        <f>SUMPRODUCT(-('Gastos Gerais'!$B$4:$B$1003=Analítico!$B62),-(Analítico!E$1&gt;='Gastos Gerais'!$D$4:$D$1003),-(Analítico!E$1&lt;='Gastos Gerais'!$E$4:$E$1003),-('Gastos Gerais'!$C$4:$C$1003))</f>
        <v>2700</v>
      </c>
      <c r="F62" s="152">
        <f>SUMPRODUCT(-('Gastos Gerais'!$B$4:$B$1003=Analítico!$B62),-(Analítico!F$1&gt;='Gastos Gerais'!$D$4:$D$1003),-(Analítico!F$1&lt;='Gastos Gerais'!$E$4:$E$1003),-('Gastos Gerais'!$C$4:$C$1003))</f>
        <v>2700</v>
      </c>
      <c r="G62" s="152">
        <f>SUMPRODUCT(-('Gastos Gerais'!$B$4:$B$1003=Analítico!$B62),-(Analítico!G$1&gt;='Gastos Gerais'!$D$4:$D$1003),-(Analítico!G$1&lt;='Gastos Gerais'!$E$4:$E$1003),-('Gastos Gerais'!$C$4:$C$1003))</f>
        <v>2700</v>
      </c>
      <c r="H62" s="152">
        <f>SUMPRODUCT(-('Gastos Gerais'!$B$4:$B$1003=Analítico!$B62),-(Analítico!H$1&gt;='Gastos Gerais'!$D$4:$D$1003),-(Analítico!H$1&lt;='Gastos Gerais'!$E$4:$E$1003),-('Gastos Gerais'!$C$4:$C$1003))</f>
        <v>2700</v>
      </c>
      <c r="I62" s="152">
        <f>SUMPRODUCT(-('Gastos Gerais'!$B$4:$B$1003=Analítico!$B62),-(Analítico!I$1&gt;='Gastos Gerais'!$D$4:$D$1003),-(Analítico!I$1&lt;='Gastos Gerais'!$E$4:$E$1003),-('Gastos Gerais'!$C$4:$C$1003))</f>
        <v>2700</v>
      </c>
      <c r="J62" s="152">
        <f>SUMPRODUCT(-('Gastos Gerais'!$B$4:$B$1003=Analítico!$B62),-(Analítico!J$1&gt;='Gastos Gerais'!$D$4:$D$1003),-(Analítico!J$1&lt;='Gastos Gerais'!$E$4:$E$1003),-('Gastos Gerais'!$C$4:$C$1003))</f>
        <v>0</v>
      </c>
      <c r="K62" s="152">
        <f>SUMPRODUCT(-('Gastos Gerais'!$B$4:$B$1003=Analítico!$B62),-(Analítico!K$1&gt;='Gastos Gerais'!$D$4:$D$1003),-(Analítico!K$1&lt;='Gastos Gerais'!$E$4:$E$1003),-('Gastos Gerais'!$C$4:$C$1003))</f>
        <v>0</v>
      </c>
      <c r="L62" s="152">
        <f>SUMPRODUCT(-('Gastos Gerais'!$B$4:$B$1003=Analítico!$B62),-(Analítico!L$1&gt;='Gastos Gerais'!$D$4:$D$1003),-(Analítico!L$1&lt;='Gastos Gerais'!$E$4:$E$1003),-('Gastos Gerais'!$C$4:$C$1003))</f>
        <v>0</v>
      </c>
      <c r="M62" s="152">
        <f>SUMPRODUCT(-('Gastos Gerais'!$B$4:$B$1003=Analítico!$B62),-(Analítico!M$1&gt;='Gastos Gerais'!$D$4:$D$1003),-(Analítico!M$1&lt;='Gastos Gerais'!$E$4:$E$1003),-('Gastos Gerais'!$C$4:$C$1003))</f>
        <v>0</v>
      </c>
      <c r="N62" s="152">
        <f>SUMPRODUCT(-('Gastos Gerais'!$B$4:$B$1003=Analítico!$B62),-(Analítico!N$1&gt;='Gastos Gerais'!$D$4:$D$1003),-(Analítico!N$1&lt;='Gastos Gerais'!$E$4:$E$1003),-('Gastos Gerais'!$C$4:$C$1003))</f>
        <v>0</v>
      </c>
      <c r="O62" s="152">
        <f>SUMPRODUCT(-('Gastos Gerais'!$B$4:$B$1003=Analítico!$B62),-(Analítico!O$1&gt;='Gastos Gerais'!$D$4:$D$1003),-(Analítico!O$1&lt;='Gastos Gerais'!$E$4:$E$1003),-('Gastos Gerais'!$C$4:$C$1003))</f>
        <v>0</v>
      </c>
      <c r="P62" s="152">
        <f>SUMPRODUCT(-('Gastos Gerais'!$B$4:$B$1003=Analítico!$B62),-(Analítico!P$1&gt;='Gastos Gerais'!$D$4:$D$1003),-(Analítico!P$1&lt;='Gastos Gerais'!$E$4:$E$1003),-('Gastos Gerais'!$C$4:$C$1003))</f>
        <v>0</v>
      </c>
      <c r="Q62" s="152">
        <f>SUMPRODUCT(-('Gastos Gerais'!$B$4:$B$1003=Analítico!$B62),-(Analítico!Q$1&gt;='Gastos Gerais'!$D$4:$D$1003),-(Analítico!Q$1&lt;='Gastos Gerais'!$E$4:$E$1003),-('Gastos Gerais'!$C$4:$C$1003))</f>
        <v>0</v>
      </c>
      <c r="R62" s="152">
        <f>SUMPRODUCT(-('Gastos Gerais'!$B$4:$B$1003=Analítico!$B62),-(Analítico!R$1&gt;='Gastos Gerais'!$D$4:$D$1003),-(Analítico!R$1&lt;='Gastos Gerais'!$E$4:$E$1003),-('Gastos Gerais'!$C$4:$C$1003))</f>
        <v>0</v>
      </c>
      <c r="S62" s="152">
        <f>SUMPRODUCT(-('Gastos Gerais'!$B$4:$B$1003=Analítico!$B62),-(Analítico!S$1&gt;='Gastos Gerais'!$D$4:$D$1003),-(Analítico!S$1&lt;='Gastos Gerais'!$E$4:$E$1003),-('Gastos Gerais'!$C$4:$C$1003))</f>
        <v>0</v>
      </c>
      <c r="T62" s="152">
        <f>SUMPRODUCT(-('Gastos Gerais'!$B$4:$B$1003=Analítico!$B62),-(Analítico!T$1&gt;='Gastos Gerais'!$D$4:$D$1003),-(Analítico!T$1&lt;='Gastos Gerais'!$E$4:$E$1003),-('Gastos Gerais'!$C$4:$C$1003))</f>
        <v>0</v>
      </c>
      <c r="U62" s="152">
        <f>SUMPRODUCT(-('Gastos Gerais'!$B$4:$B$1003=Analítico!$B62),-(Analítico!U$1&gt;='Gastos Gerais'!$D$4:$D$1003),-(Analítico!U$1&lt;='Gastos Gerais'!$E$4:$E$1003),-('Gastos Gerais'!$C$4:$C$1003))</f>
        <v>0</v>
      </c>
      <c r="V62" s="152">
        <f>SUMPRODUCT(-('Gastos Gerais'!$B$4:$B$1003=Analítico!$B62),-(Analítico!V$1&gt;='Gastos Gerais'!$D$4:$D$1003),-(Analítico!V$1&lt;='Gastos Gerais'!$E$4:$E$1003),-('Gastos Gerais'!$C$4:$C$1003))</f>
        <v>0</v>
      </c>
      <c r="W62" s="152">
        <f>SUMPRODUCT(-('Gastos Gerais'!$B$4:$B$1003=Analítico!$B62),-(Analítico!W$1&gt;='Gastos Gerais'!$D$4:$D$1003),-(Analítico!W$1&lt;='Gastos Gerais'!$E$4:$E$1003),-('Gastos Gerais'!$C$4:$C$1003))</f>
        <v>0</v>
      </c>
      <c r="X62" s="152">
        <f>SUMPRODUCT(-('Gastos Gerais'!$B$4:$B$1003=Analítico!$B62),-(Analítico!X$1&gt;='Gastos Gerais'!$D$4:$D$1003),-(Analítico!X$1&lt;='Gastos Gerais'!$E$4:$E$1003),-('Gastos Gerais'!$C$4:$C$1003))</f>
        <v>0</v>
      </c>
      <c r="Y62" s="152">
        <f>SUMPRODUCT(-('Gastos Gerais'!$B$4:$B$1003=Analítico!$B62),-(Analítico!Y$1&gt;='Gastos Gerais'!$D$4:$D$1003),-(Analítico!Y$1&lt;='Gastos Gerais'!$E$4:$E$1003),-('Gastos Gerais'!$C$4:$C$1003))</f>
        <v>0</v>
      </c>
      <c r="Z62" s="152">
        <f>SUMPRODUCT(-('Gastos Gerais'!$B$4:$B$1003=Analítico!$B62),-(Analítico!Z$1&gt;='Gastos Gerais'!$D$4:$D$1003),-(Analítico!Z$1&lt;='Gastos Gerais'!$E$4:$E$1003),-('Gastos Gerais'!$C$4:$C$1003))</f>
        <v>0</v>
      </c>
      <c r="AA62" s="152">
        <f>SUMPRODUCT(-('Gastos Gerais'!$B$4:$B$1003=Analítico!$B62),-(Analítico!AA$1&gt;='Gastos Gerais'!$D$4:$D$1003),-(Analítico!AA$1&lt;='Gastos Gerais'!$E$4:$E$1003),-('Gastos Gerais'!$C$4:$C$1003))</f>
        <v>0</v>
      </c>
      <c r="AB62" s="152">
        <f>SUMPRODUCT(-('Gastos Gerais'!$B$4:$B$1003=Analítico!$B62),-(Analítico!AB$1&gt;='Gastos Gerais'!$D$4:$D$1003),-(Analítico!AB$1&lt;='Gastos Gerais'!$E$4:$E$1003),-('Gastos Gerais'!$C$4:$C$1003))</f>
        <v>0</v>
      </c>
      <c r="AC62" s="152">
        <f>SUMPRODUCT(-('Gastos Gerais'!$B$4:$B$1003=Analítico!$B62),-(Analítico!AC$1&gt;='Gastos Gerais'!$D$4:$D$1003),-(Analítico!AC$1&lt;='Gastos Gerais'!$E$4:$E$1003),-('Gastos Gerais'!$C$4:$C$1003))</f>
        <v>0</v>
      </c>
      <c r="AD62" s="152">
        <f>SUMPRODUCT(-('Gastos Gerais'!$B$4:$B$1003=Analítico!$B62),-(Analítico!AD$1&gt;='Gastos Gerais'!$D$4:$D$1003),-(Analítico!AD$1&lt;='Gastos Gerais'!$E$4:$E$1003),-('Gastos Gerais'!$C$4:$C$1003))</f>
        <v>0</v>
      </c>
      <c r="AE62" s="152">
        <f>SUMPRODUCT(-('Gastos Gerais'!$B$4:$B$1003=Analítico!$B62),-(Analítico!AE$1&gt;='Gastos Gerais'!$D$4:$D$1003),-(Analítico!AE$1&lt;='Gastos Gerais'!$E$4:$E$1003),-('Gastos Gerais'!$C$4:$C$1003))</f>
        <v>0</v>
      </c>
      <c r="AF62" s="152">
        <f>SUMPRODUCT(-('Gastos Gerais'!$B$4:$B$1003=Analítico!$B62),-(Analítico!AF$1&gt;='Gastos Gerais'!$D$4:$D$1003),-(Analítico!AF$1&lt;='Gastos Gerais'!$E$4:$E$1003),-('Gastos Gerais'!$C$4:$C$1003))</f>
        <v>0</v>
      </c>
      <c r="AG62" s="152">
        <f>SUMPRODUCT(-('Gastos Gerais'!$B$4:$B$1003=Analítico!$B62),-(Analítico!AG$1&gt;='Gastos Gerais'!$D$4:$D$1003),-(Analítico!AG$1&lt;='Gastos Gerais'!$E$4:$E$1003),-('Gastos Gerais'!$C$4:$C$1003))</f>
        <v>0</v>
      </c>
      <c r="AH62" s="152">
        <f>SUMPRODUCT(-('Gastos Gerais'!$B$4:$B$1003=Analítico!$B62),-(Analítico!AH$1&gt;='Gastos Gerais'!$D$4:$D$1003),-(Analítico!AH$1&lt;='Gastos Gerais'!$E$4:$E$1003),-('Gastos Gerais'!$C$4:$C$1003))</f>
        <v>0</v>
      </c>
      <c r="AI62" s="152">
        <f>SUMPRODUCT(-('Gastos Gerais'!$B$4:$B$1003=Analítico!$B62),-(Analítico!AI$1&gt;='Gastos Gerais'!$D$4:$D$1003),-(Analítico!AI$1&lt;='Gastos Gerais'!$E$4:$E$1003),-('Gastos Gerais'!$C$4:$C$1003))</f>
        <v>0</v>
      </c>
      <c r="AJ62" s="152">
        <f>SUMPRODUCT(-('Gastos Gerais'!$B$4:$B$1003=Analítico!$B62),-(Analítico!AJ$1&gt;='Gastos Gerais'!$D$4:$D$1003),-(Analítico!AJ$1&lt;='Gastos Gerais'!$E$4:$E$1003),-('Gastos Gerais'!$C$4:$C$1003))</f>
        <v>0</v>
      </c>
      <c r="AK62" s="152">
        <f>SUMPRODUCT(-('Gastos Gerais'!$B$4:$B$1003=Analítico!$B62),-(Analítico!AK$1&gt;='Gastos Gerais'!$D$4:$D$1003),-(Analítico!AK$1&lt;='Gastos Gerais'!$E$4:$E$1003),-('Gastos Gerais'!$C$4:$C$1003))</f>
        <v>0</v>
      </c>
      <c r="AL62" s="152">
        <f>SUMPRODUCT(-('Gastos Gerais'!$B$4:$B$1003=Analítico!$B62),-(Analítico!AL$1&gt;='Gastos Gerais'!$D$4:$D$1003),-(Analítico!AL$1&lt;='Gastos Gerais'!$E$4:$E$1003),-('Gastos Gerais'!$C$4:$C$1003))</f>
        <v>0</v>
      </c>
      <c r="AM62" s="147">
        <f t="shared" si="23"/>
        <v>18900</v>
      </c>
      <c r="AN62" s="159">
        <f t="shared" ca="1" si="24"/>
        <v>2.0050132537265614E-3</v>
      </c>
      <c r="AX62" s="251"/>
      <c r="AY62" s="251"/>
    </row>
    <row r="63" spans="1:57" s="101" customFormat="1" ht="23.25" customHeight="1">
      <c r="A63" s="220" t="s">
        <v>114</v>
      </c>
      <c r="B63" s="221" t="s">
        <v>189</v>
      </c>
      <c r="C63" s="152">
        <f>SUMPRODUCT(-('Gastos Gerais'!$B$4:$B$1003=Analítico!$B63),-(Analítico!C$1&gt;='Gastos Gerais'!$D$4:$D$1003),-(Analítico!C$1&lt;='Gastos Gerais'!$E$4:$E$1003),-('Gastos Gerais'!$C$4:$C$1003))</f>
        <v>890</v>
      </c>
      <c r="D63" s="152">
        <f>SUMPRODUCT(-('Gastos Gerais'!$B$4:$B$1003=Analítico!$B63),-(Analítico!D$1&gt;='Gastos Gerais'!$D$4:$D$1003),-(Analítico!D$1&lt;='Gastos Gerais'!$E$4:$E$1003),-('Gastos Gerais'!$C$4:$C$1003))</f>
        <v>890</v>
      </c>
      <c r="E63" s="152">
        <f>SUMPRODUCT(-('Gastos Gerais'!$B$4:$B$1003=Analítico!$B63),-(Analítico!E$1&gt;='Gastos Gerais'!$D$4:$D$1003),-(Analítico!E$1&lt;='Gastos Gerais'!$E$4:$E$1003),-('Gastos Gerais'!$C$4:$C$1003))</f>
        <v>890</v>
      </c>
      <c r="F63" s="152">
        <f>SUMPRODUCT(-('Gastos Gerais'!$B$4:$B$1003=Analítico!$B63),-(Analítico!F$1&gt;='Gastos Gerais'!$D$4:$D$1003),-(Analítico!F$1&lt;='Gastos Gerais'!$E$4:$E$1003),-('Gastos Gerais'!$C$4:$C$1003))</f>
        <v>890</v>
      </c>
      <c r="G63" s="152">
        <f>SUMPRODUCT(-('Gastos Gerais'!$B$4:$B$1003=Analítico!$B63),-(Analítico!G$1&gt;='Gastos Gerais'!$D$4:$D$1003),-(Analítico!G$1&lt;='Gastos Gerais'!$E$4:$E$1003),-('Gastos Gerais'!$C$4:$C$1003))</f>
        <v>890</v>
      </c>
      <c r="H63" s="152">
        <f>SUMPRODUCT(-('Gastos Gerais'!$B$4:$B$1003=Analítico!$B63),-(Analítico!H$1&gt;='Gastos Gerais'!$D$4:$D$1003),-(Analítico!H$1&lt;='Gastos Gerais'!$E$4:$E$1003),-('Gastos Gerais'!$C$4:$C$1003))</f>
        <v>890</v>
      </c>
      <c r="I63" s="152">
        <f>SUMPRODUCT(-('Gastos Gerais'!$B$4:$B$1003=Analítico!$B63),-(Analítico!I$1&gt;='Gastos Gerais'!$D$4:$D$1003),-(Analítico!I$1&lt;='Gastos Gerais'!$E$4:$E$1003),-('Gastos Gerais'!$C$4:$C$1003))</f>
        <v>890</v>
      </c>
      <c r="J63" s="152">
        <f>SUMPRODUCT(-('Gastos Gerais'!$B$4:$B$1003=Analítico!$B63),-(Analítico!J$1&gt;='Gastos Gerais'!$D$4:$D$1003),-(Analítico!J$1&lt;='Gastos Gerais'!$E$4:$E$1003),-('Gastos Gerais'!$C$4:$C$1003))</f>
        <v>0</v>
      </c>
      <c r="K63" s="152">
        <f>SUMPRODUCT(-('Gastos Gerais'!$B$4:$B$1003=Analítico!$B63),-(Analítico!K$1&gt;='Gastos Gerais'!$D$4:$D$1003),-(Analítico!K$1&lt;='Gastos Gerais'!$E$4:$E$1003),-('Gastos Gerais'!$C$4:$C$1003))</f>
        <v>0</v>
      </c>
      <c r="L63" s="152">
        <f>SUMPRODUCT(-('Gastos Gerais'!$B$4:$B$1003=Analítico!$B63),-(Analítico!L$1&gt;='Gastos Gerais'!$D$4:$D$1003),-(Analítico!L$1&lt;='Gastos Gerais'!$E$4:$E$1003),-('Gastos Gerais'!$C$4:$C$1003))</f>
        <v>0</v>
      </c>
      <c r="M63" s="152">
        <f>SUMPRODUCT(-('Gastos Gerais'!$B$4:$B$1003=Analítico!$B63),-(Analítico!M$1&gt;='Gastos Gerais'!$D$4:$D$1003),-(Analítico!M$1&lt;='Gastos Gerais'!$E$4:$E$1003),-('Gastos Gerais'!$C$4:$C$1003))</f>
        <v>0</v>
      </c>
      <c r="N63" s="152">
        <f>SUMPRODUCT(-('Gastos Gerais'!$B$4:$B$1003=Analítico!$B63),-(Analítico!N$1&gt;='Gastos Gerais'!$D$4:$D$1003),-(Analítico!N$1&lt;='Gastos Gerais'!$E$4:$E$1003),-('Gastos Gerais'!$C$4:$C$1003))</f>
        <v>0</v>
      </c>
      <c r="O63" s="152">
        <f>SUMPRODUCT(-('Gastos Gerais'!$B$4:$B$1003=Analítico!$B63),-(Analítico!O$1&gt;='Gastos Gerais'!$D$4:$D$1003),-(Analítico!O$1&lt;='Gastos Gerais'!$E$4:$E$1003),-('Gastos Gerais'!$C$4:$C$1003))</f>
        <v>0</v>
      </c>
      <c r="P63" s="152">
        <f>SUMPRODUCT(-('Gastos Gerais'!$B$4:$B$1003=Analítico!$B63),-(Analítico!P$1&gt;='Gastos Gerais'!$D$4:$D$1003),-(Analítico!P$1&lt;='Gastos Gerais'!$E$4:$E$1003),-('Gastos Gerais'!$C$4:$C$1003))</f>
        <v>0</v>
      </c>
      <c r="Q63" s="152">
        <f>SUMPRODUCT(-('Gastos Gerais'!$B$4:$B$1003=Analítico!$B63),-(Analítico!Q$1&gt;='Gastos Gerais'!$D$4:$D$1003),-(Analítico!Q$1&lt;='Gastos Gerais'!$E$4:$E$1003),-('Gastos Gerais'!$C$4:$C$1003))</f>
        <v>0</v>
      </c>
      <c r="R63" s="152">
        <f>SUMPRODUCT(-('Gastos Gerais'!$B$4:$B$1003=Analítico!$B63),-(Analítico!R$1&gt;='Gastos Gerais'!$D$4:$D$1003),-(Analítico!R$1&lt;='Gastos Gerais'!$E$4:$E$1003),-('Gastos Gerais'!$C$4:$C$1003))</f>
        <v>0</v>
      </c>
      <c r="S63" s="152">
        <f>SUMPRODUCT(-('Gastos Gerais'!$B$4:$B$1003=Analítico!$B63),-(Analítico!S$1&gt;='Gastos Gerais'!$D$4:$D$1003),-(Analítico!S$1&lt;='Gastos Gerais'!$E$4:$E$1003),-('Gastos Gerais'!$C$4:$C$1003))</f>
        <v>0</v>
      </c>
      <c r="T63" s="152">
        <f>SUMPRODUCT(-('Gastos Gerais'!$B$4:$B$1003=Analítico!$B63),-(Analítico!T$1&gt;='Gastos Gerais'!$D$4:$D$1003),-(Analítico!T$1&lt;='Gastos Gerais'!$E$4:$E$1003),-('Gastos Gerais'!$C$4:$C$1003))</f>
        <v>0</v>
      </c>
      <c r="U63" s="152">
        <f>SUMPRODUCT(-('Gastos Gerais'!$B$4:$B$1003=Analítico!$B63),-(Analítico!U$1&gt;='Gastos Gerais'!$D$4:$D$1003),-(Analítico!U$1&lt;='Gastos Gerais'!$E$4:$E$1003),-('Gastos Gerais'!$C$4:$C$1003))</f>
        <v>0</v>
      </c>
      <c r="V63" s="152">
        <f>SUMPRODUCT(-('Gastos Gerais'!$B$4:$B$1003=Analítico!$B63),-(Analítico!V$1&gt;='Gastos Gerais'!$D$4:$D$1003),-(Analítico!V$1&lt;='Gastos Gerais'!$E$4:$E$1003),-('Gastos Gerais'!$C$4:$C$1003))</f>
        <v>0</v>
      </c>
      <c r="W63" s="152">
        <f>SUMPRODUCT(-('Gastos Gerais'!$B$4:$B$1003=Analítico!$B63),-(Analítico!W$1&gt;='Gastos Gerais'!$D$4:$D$1003),-(Analítico!W$1&lt;='Gastos Gerais'!$E$4:$E$1003),-('Gastos Gerais'!$C$4:$C$1003))</f>
        <v>0</v>
      </c>
      <c r="X63" s="152">
        <f>SUMPRODUCT(-('Gastos Gerais'!$B$4:$B$1003=Analítico!$B63),-(Analítico!X$1&gt;='Gastos Gerais'!$D$4:$D$1003),-(Analítico!X$1&lt;='Gastos Gerais'!$E$4:$E$1003),-('Gastos Gerais'!$C$4:$C$1003))</f>
        <v>0</v>
      </c>
      <c r="Y63" s="152">
        <f>SUMPRODUCT(-('Gastos Gerais'!$B$4:$B$1003=Analítico!$B63),-(Analítico!Y$1&gt;='Gastos Gerais'!$D$4:$D$1003),-(Analítico!Y$1&lt;='Gastos Gerais'!$E$4:$E$1003),-('Gastos Gerais'!$C$4:$C$1003))</f>
        <v>0</v>
      </c>
      <c r="Z63" s="152">
        <f>SUMPRODUCT(-('Gastos Gerais'!$B$4:$B$1003=Analítico!$B63),-(Analítico!Z$1&gt;='Gastos Gerais'!$D$4:$D$1003),-(Analítico!Z$1&lt;='Gastos Gerais'!$E$4:$E$1003),-('Gastos Gerais'!$C$4:$C$1003))</f>
        <v>0</v>
      </c>
      <c r="AA63" s="152">
        <f>SUMPRODUCT(-('Gastos Gerais'!$B$4:$B$1003=Analítico!$B63),-(Analítico!AA$1&gt;='Gastos Gerais'!$D$4:$D$1003),-(Analítico!AA$1&lt;='Gastos Gerais'!$E$4:$E$1003),-('Gastos Gerais'!$C$4:$C$1003))</f>
        <v>0</v>
      </c>
      <c r="AB63" s="152">
        <f>SUMPRODUCT(-('Gastos Gerais'!$B$4:$B$1003=Analítico!$B63),-(Analítico!AB$1&gt;='Gastos Gerais'!$D$4:$D$1003),-(Analítico!AB$1&lt;='Gastos Gerais'!$E$4:$E$1003),-('Gastos Gerais'!$C$4:$C$1003))</f>
        <v>0</v>
      </c>
      <c r="AC63" s="152">
        <f>SUMPRODUCT(-('Gastos Gerais'!$B$4:$B$1003=Analítico!$B63),-(Analítico!AC$1&gt;='Gastos Gerais'!$D$4:$D$1003),-(Analítico!AC$1&lt;='Gastos Gerais'!$E$4:$E$1003),-('Gastos Gerais'!$C$4:$C$1003))</f>
        <v>0</v>
      </c>
      <c r="AD63" s="152">
        <f>SUMPRODUCT(-('Gastos Gerais'!$B$4:$B$1003=Analítico!$B63),-(Analítico!AD$1&gt;='Gastos Gerais'!$D$4:$D$1003),-(Analítico!AD$1&lt;='Gastos Gerais'!$E$4:$E$1003),-('Gastos Gerais'!$C$4:$C$1003))</f>
        <v>0</v>
      </c>
      <c r="AE63" s="152">
        <f>SUMPRODUCT(-('Gastos Gerais'!$B$4:$B$1003=Analítico!$B63),-(Analítico!AE$1&gt;='Gastos Gerais'!$D$4:$D$1003),-(Analítico!AE$1&lt;='Gastos Gerais'!$E$4:$E$1003),-('Gastos Gerais'!$C$4:$C$1003))</f>
        <v>0</v>
      </c>
      <c r="AF63" s="152">
        <f>SUMPRODUCT(-('Gastos Gerais'!$B$4:$B$1003=Analítico!$B63),-(Analítico!AF$1&gt;='Gastos Gerais'!$D$4:$D$1003),-(Analítico!AF$1&lt;='Gastos Gerais'!$E$4:$E$1003),-('Gastos Gerais'!$C$4:$C$1003))</f>
        <v>0</v>
      </c>
      <c r="AG63" s="152">
        <f>SUMPRODUCT(-('Gastos Gerais'!$B$4:$B$1003=Analítico!$B63),-(Analítico!AG$1&gt;='Gastos Gerais'!$D$4:$D$1003),-(Analítico!AG$1&lt;='Gastos Gerais'!$E$4:$E$1003),-('Gastos Gerais'!$C$4:$C$1003))</f>
        <v>0</v>
      </c>
      <c r="AH63" s="152">
        <f>SUMPRODUCT(-('Gastos Gerais'!$B$4:$B$1003=Analítico!$B63),-(Analítico!AH$1&gt;='Gastos Gerais'!$D$4:$D$1003),-(Analítico!AH$1&lt;='Gastos Gerais'!$E$4:$E$1003),-('Gastos Gerais'!$C$4:$C$1003))</f>
        <v>0</v>
      </c>
      <c r="AI63" s="152">
        <f>SUMPRODUCT(-('Gastos Gerais'!$B$4:$B$1003=Analítico!$B63),-(Analítico!AI$1&gt;='Gastos Gerais'!$D$4:$D$1003),-(Analítico!AI$1&lt;='Gastos Gerais'!$E$4:$E$1003),-('Gastos Gerais'!$C$4:$C$1003))</f>
        <v>0</v>
      </c>
      <c r="AJ63" s="152">
        <f>SUMPRODUCT(-('Gastos Gerais'!$B$4:$B$1003=Analítico!$B63),-(Analítico!AJ$1&gt;='Gastos Gerais'!$D$4:$D$1003),-(Analítico!AJ$1&lt;='Gastos Gerais'!$E$4:$E$1003),-('Gastos Gerais'!$C$4:$C$1003))</f>
        <v>0</v>
      </c>
      <c r="AK63" s="152">
        <f>SUMPRODUCT(-('Gastos Gerais'!$B$4:$B$1003=Analítico!$B63),-(Analítico!AK$1&gt;='Gastos Gerais'!$D$4:$D$1003),-(Analítico!AK$1&lt;='Gastos Gerais'!$E$4:$E$1003),-('Gastos Gerais'!$C$4:$C$1003))</f>
        <v>0</v>
      </c>
      <c r="AL63" s="152">
        <f>SUMPRODUCT(-('Gastos Gerais'!$B$4:$B$1003=Analítico!$B63),-(Analítico!AL$1&gt;='Gastos Gerais'!$D$4:$D$1003),-(Analítico!AL$1&lt;='Gastos Gerais'!$E$4:$E$1003),-('Gastos Gerais'!$C$4:$C$1003))</f>
        <v>0</v>
      </c>
      <c r="AM63" s="147">
        <f t="shared" si="23"/>
        <v>6230</v>
      </c>
      <c r="AN63" s="159">
        <f t="shared" ca="1" si="24"/>
        <v>6.6091177622838509E-4</v>
      </c>
      <c r="AX63" s="251"/>
      <c r="AY63" s="251"/>
    </row>
    <row r="64" spans="1:57" s="101" customFormat="1" ht="23.25" customHeight="1">
      <c r="A64" s="220" t="s">
        <v>115</v>
      </c>
      <c r="B64" s="221" t="s">
        <v>186</v>
      </c>
      <c r="C64" s="152">
        <f>SUMPRODUCT(-('Gastos Gerais'!$B$4:$B$1003=Analítico!$B64),-(Analítico!C$1&gt;='Gastos Gerais'!$D$4:$D$1003),-(Analítico!C$1&lt;='Gastos Gerais'!$E$4:$E$1003),-('Gastos Gerais'!$C$4:$C$1003))</f>
        <v>160</v>
      </c>
      <c r="D64" s="152">
        <f>SUMPRODUCT(-('Gastos Gerais'!$B$4:$B$1003=Analítico!$B64),-(Analítico!D$1&gt;='Gastos Gerais'!$D$4:$D$1003),-(Analítico!D$1&lt;='Gastos Gerais'!$E$4:$E$1003),-('Gastos Gerais'!$C$4:$C$1003))</f>
        <v>160</v>
      </c>
      <c r="E64" s="152">
        <f>SUMPRODUCT(-('Gastos Gerais'!$B$4:$B$1003=Analítico!$B64),-(Analítico!E$1&gt;='Gastos Gerais'!$D$4:$D$1003),-(Analítico!E$1&lt;='Gastos Gerais'!$E$4:$E$1003),-('Gastos Gerais'!$C$4:$C$1003))</f>
        <v>160</v>
      </c>
      <c r="F64" s="152">
        <f>SUMPRODUCT(-('Gastos Gerais'!$B$4:$B$1003=Analítico!$B64),-(Analítico!F$1&gt;='Gastos Gerais'!$D$4:$D$1003),-(Analítico!F$1&lt;='Gastos Gerais'!$E$4:$E$1003),-('Gastos Gerais'!$C$4:$C$1003))</f>
        <v>160</v>
      </c>
      <c r="G64" s="152">
        <f>SUMPRODUCT(-('Gastos Gerais'!$B$4:$B$1003=Analítico!$B64),-(Analítico!G$1&gt;='Gastos Gerais'!$D$4:$D$1003),-(Analítico!G$1&lt;='Gastos Gerais'!$E$4:$E$1003),-('Gastos Gerais'!$C$4:$C$1003))</f>
        <v>160</v>
      </c>
      <c r="H64" s="152">
        <f>SUMPRODUCT(-('Gastos Gerais'!$B$4:$B$1003=Analítico!$B64),-(Analítico!H$1&gt;='Gastos Gerais'!$D$4:$D$1003),-(Analítico!H$1&lt;='Gastos Gerais'!$E$4:$E$1003),-('Gastos Gerais'!$C$4:$C$1003))</f>
        <v>160</v>
      </c>
      <c r="I64" s="152">
        <f>SUMPRODUCT(-('Gastos Gerais'!$B$4:$B$1003=Analítico!$B64),-(Analítico!I$1&gt;='Gastos Gerais'!$D$4:$D$1003),-(Analítico!I$1&lt;='Gastos Gerais'!$E$4:$E$1003),-('Gastos Gerais'!$C$4:$C$1003))</f>
        <v>160</v>
      </c>
      <c r="J64" s="152">
        <f>SUMPRODUCT(-('Gastos Gerais'!$B$4:$B$1003=Analítico!$B64),-(Analítico!J$1&gt;='Gastos Gerais'!$D$4:$D$1003),-(Analítico!J$1&lt;='Gastos Gerais'!$E$4:$E$1003),-('Gastos Gerais'!$C$4:$C$1003))</f>
        <v>0</v>
      </c>
      <c r="K64" s="152">
        <f>SUMPRODUCT(-('Gastos Gerais'!$B$4:$B$1003=Analítico!$B64),-(Analítico!K$1&gt;='Gastos Gerais'!$D$4:$D$1003),-(Analítico!K$1&lt;='Gastos Gerais'!$E$4:$E$1003),-('Gastos Gerais'!$C$4:$C$1003))</f>
        <v>0</v>
      </c>
      <c r="L64" s="152">
        <f>SUMPRODUCT(-('Gastos Gerais'!$B$4:$B$1003=Analítico!$B64),-(Analítico!L$1&gt;='Gastos Gerais'!$D$4:$D$1003),-(Analítico!L$1&lt;='Gastos Gerais'!$E$4:$E$1003),-('Gastos Gerais'!$C$4:$C$1003))</f>
        <v>0</v>
      </c>
      <c r="M64" s="152">
        <f>SUMPRODUCT(-('Gastos Gerais'!$B$4:$B$1003=Analítico!$B64),-(Analítico!M$1&gt;='Gastos Gerais'!$D$4:$D$1003),-(Analítico!M$1&lt;='Gastos Gerais'!$E$4:$E$1003),-('Gastos Gerais'!$C$4:$C$1003))</f>
        <v>0</v>
      </c>
      <c r="N64" s="152">
        <f>SUMPRODUCT(-('Gastos Gerais'!$B$4:$B$1003=Analítico!$B64),-(Analítico!N$1&gt;='Gastos Gerais'!$D$4:$D$1003),-(Analítico!N$1&lt;='Gastos Gerais'!$E$4:$E$1003),-('Gastos Gerais'!$C$4:$C$1003))</f>
        <v>0</v>
      </c>
      <c r="O64" s="152">
        <f>SUMPRODUCT(-('Gastos Gerais'!$B$4:$B$1003=Analítico!$B64),-(Analítico!O$1&gt;='Gastos Gerais'!$D$4:$D$1003),-(Analítico!O$1&lt;='Gastos Gerais'!$E$4:$E$1003),-('Gastos Gerais'!$C$4:$C$1003))</f>
        <v>0</v>
      </c>
      <c r="P64" s="152">
        <f>SUMPRODUCT(-('Gastos Gerais'!$B$4:$B$1003=Analítico!$B64),-(Analítico!P$1&gt;='Gastos Gerais'!$D$4:$D$1003),-(Analítico!P$1&lt;='Gastos Gerais'!$E$4:$E$1003),-('Gastos Gerais'!$C$4:$C$1003))</f>
        <v>0</v>
      </c>
      <c r="Q64" s="152">
        <f>SUMPRODUCT(-('Gastos Gerais'!$B$4:$B$1003=Analítico!$B64),-(Analítico!Q$1&gt;='Gastos Gerais'!$D$4:$D$1003),-(Analítico!Q$1&lt;='Gastos Gerais'!$E$4:$E$1003),-('Gastos Gerais'!$C$4:$C$1003))</f>
        <v>0</v>
      </c>
      <c r="R64" s="152">
        <f>SUMPRODUCT(-('Gastos Gerais'!$B$4:$B$1003=Analítico!$B64),-(Analítico!R$1&gt;='Gastos Gerais'!$D$4:$D$1003),-(Analítico!R$1&lt;='Gastos Gerais'!$E$4:$E$1003),-('Gastos Gerais'!$C$4:$C$1003))</f>
        <v>0</v>
      </c>
      <c r="S64" s="152">
        <f>SUMPRODUCT(-('Gastos Gerais'!$B$4:$B$1003=Analítico!$B64),-(Analítico!S$1&gt;='Gastos Gerais'!$D$4:$D$1003),-(Analítico!S$1&lt;='Gastos Gerais'!$E$4:$E$1003),-('Gastos Gerais'!$C$4:$C$1003))</f>
        <v>0</v>
      </c>
      <c r="T64" s="152">
        <f>SUMPRODUCT(-('Gastos Gerais'!$B$4:$B$1003=Analítico!$B64),-(Analítico!T$1&gt;='Gastos Gerais'!$D$4:$D$1003),-(Analítico!T$1&lt;='Gastos Gerais'!$E$4:$E$1003),-('Gastos Gerais'!$C$4:$C$1003))</f>
        <v>0</v>
      </c>
      <c r="U64" s="152">
        <f>SUMPRODUCT(-('Gastos Gerais'!$B$4:$B$1003=Analítico!$B64),-(Analítico!U$1&gt;='Gastos Gerais'!$D$4:$D$1003),-(Analítico!U$1&lt;='Gastos Gerais'!$E$4:$E$1003),-('Gastos Gerais'!$C$4:$C$1003))</f>
        <v>0</v>
      </c>
      <c r="V64" s="152">
        <f>SUMPRODUCT(-('Gastos Gerais'!$B$4:$B$1003=Analítico!$B64),-(Analítico!V$1&gt;='Gastos Gerais'!$D$4:$D$1003),-(Analítico!V$1&lt;='Gastos Gerais'!$E$4:$E$1003),-('Gastos Gerais'!$C$4:$C$1003))</f>
        <v>0</v>
      </c>
      <c r="W64" s="152">
        <f>SUMPRODUCT(-('Gastos Gerais'!$B$4:$B$1003=Analítico!$B64),-(Analítico!W$1&gt;='Gastos Gerais'!$D$4:$D$1003),-(Analítico!W$1&lt;='Gastos Gerais'!$E$4:$E$1003),-('Gastos Gerais'!$C$4:$C$1003))</f>
        <v>0</v>
      </c>
      <c r="X64" s="152">
        <f>SUMPRODUCT(-('Gastos Gerais'!$B$4:$B$1003=Analítico!$B64),-(Analítico!X$1&gt;='Gastos Gerais'!$D$4:$D$1003),-(Analítico!X$1&lt;='Gastos Gerais'!$E$4:$E$1003),-('Gastos Gerais'!$C$4:$C$1003))</f>
        <v>0</v>
      </c>
      <c r="Y64" s="152">
        <f>SUMPRODUCT(-('Gastos Gerais'!$B$4:$B$1003=Analítico!$B64),-(Analítico!Y$1&gt;='Gastos Gerais'!$D$4:$D$1003),-(Analítico!Y$1&lt;='Gastos Gerais'!$E$4:$E$1003),-('Gastos Gerais'!$C$4:$C$1003))</f>
        <v>0</v>
      </c>
      <c r="Z64" s="152">
        <f>SUMPRODUCT(-('Gastos Gerais'!$B$4:$B$1003=Analítico!$B64),-(Analítico!Z$1&gt;='Gastos Gerais'!$D$4:$D$1003),-(Analítico!Z$1&lt;='Gastos Gerais'!$E$4:$E$1003),-('Gastos Gerais'!$C$4:$C$1003))</f>
        <v>0</v>
      </c>
      <c r="AA64" s="152">
        <f>SUMPRODUCT(-('Gastos Gerais'!$B$4:$B$1003=Analítico!$B64),-(Analítico!AA$1&gt;='Gastos Gerais'!$D$4:$D$1003),-(Analítico!AA$1&lt;='Gastos Gerais'!$E$4:$E$1003),-('Gastos Gerais'!$C$4:$C$1003))</f>
        <v>0</v>
      </c>
      <c r="AB64" s="152">
        <f>SUMPRODUCT(-('Gastos Gerais'!$B$4:$B$1003=Analítico!$B64),-(Analítico!AB$1&gt;='Gastos Gerais'!$D$4:$D$1003),-(Analítico!AB$1&lt;='Gastos Gerais'!$E$4:$E$1003),-('Gastos Gerais'!$C$4:$C$1003))</f>
        <v>0</v>
      </c>
      <c r="AC64" s="152">
        <f>SUMPRODUCT(-('Gastos Gerais'!$B$4:$B$1003=Analítico!$B64),-(Analítico!AC$1&gt;='Gastos Gerais'!$D$4:$D$1003),-(Analítico!AC$1&lt;='Gastos Gerais'!$E$4:$E$1003),-('Gastos Gerais'!$C$4:$C$1003))</f>
        <v>0</v>
      </c>
      <c r="AD64" s="152">
        <f>SUMPRODUCT(-('Gastos Gerais'!$B$4:$B$1003=Analítico!$B64),-(Analítico!AD$1&gt;='Gastos Gerais'!$D$4:$D$1003),-(Analítico!AD$1&lt;='Gastos Gerais'!$E$4:$E$1003),-('Gastos Gerais'!$C$4:$C$1003))</f>
        <v>0</v>
      </c>
      <c r="AE64" s="152">
        <f>SUMPRODUCT(-('Gastos Gerais'!$B$4:$B$1003=Analítico!$B64),-(Analítico!AE$1&gt;='Gastos Gerais'!$D$4:$D$1003),-(Analítico!AE$1&lt;='Gastos Gerais'!$E$4:$E$1003),-('Gastos Gerais'!$C$4:$C$1003))</f>
        <v>0</v>
      </c>
      <c r="AF64" s="152">
        <f>SUMPRODUCT(-('Gastos Gerais'!$B$4:$B$1003=Analítico!$B64),-(Analítico!AF$1&gt;='Gastos Gerais'!$D$4:$D$1003),-(Analítico!AF$1&lt;='Gastos Gerais'!$E$4:$E$1003),-('Gastos Gerais'!$C$4:$C$1003))</f>
        <v>0</v>
      </c>
      <c r="AG64" s="152">
        <f>SUMPRODUCT(-('Gastos Gerais'!$B$4:$B$1003=Analítico!$B64),-(Analítico!AG$1&gt;='Gastos Gerais'!$D$4:$D$1003),-(Analítico!AG$1&lt;='Gastos Gerais'!$E$4:$E$1003),-('Gastos Gerais'!$C$4:$C$1003))</f>
        <v>0</v>
      </c>
      <c r="AH64" s="152">
        <f>SUMPRODUCT(-('Gastos Gerais'!$B$4:$B$1003=Analítico!$B64),-(Analítico!AH$1&gt;='Gastos Gerais'!$D$4:$D$1003),-(Analítico!AH$1&lt;='Gastos Gerais'!$E$4:$E$1003),-('Gastos Gerais'!$C$4:$C$1003))</f>
        <v>0</v>
      </c>
      <c r="AI64" s="152">
        <f>SUMPRODUCT(-('Gastos Gerais'!$B$4:$B$1003=Analítico!$B64),-(Analítico!AI$1&gt;='Gastos Gerais'!$D$4:$D$1003),-(Analítico!AI$1&lt;='Gastos Gerais'!$E$4:$E$1003),-('Gastos Gerais'!$C$4:$C$1003))</f>
        <v>0</v>
      </c>
      <c r="AJ64" s="152">
        <f>SUMPRODUCT(-('Gastos Gerais'!$B$4:$B$1003=Analítico!$B64),-(Analítico!AJ$1&gt;='Gastos Gerais'!$D$4:$D$1003),-(Analítico!AJ$1&lt;='Gastos Gerais'!$E$4:$E$1003),-('Gastos Gerais'!$C$4:$C$1003))</f>
        <v>0</v>
      </c>
      <c r="AK64" s="152">
        <f>SUMPRODUCT(-('Gastos Gerais'!$B$4:$B$1003=Analítico!$B64),-(Analítico!AK$1&gt;='Gastos Gerais'!$D$4:$D$1003),-(Analítico!AK$1&lt;='Gastos Gerais'!$E$4:$E$1003),-('Gastos Gerais'!$C$4:$C$1003))</f>
        <v>0</v>
      </c>
      <c r="AL64" s="152">
        <f>SUMPRODUCT(-('Gastos Gerais'!$B$4:$B$1003=Analítico!$B64),-(Analítico!AL$1&gt;='Gastos Gerais'!$D$4:$D$1003),-(Analítico!AL$1&lt;='Gastos Gerais'!$E$4:$E$1003),-('Gastos Gerais'!$C$4:$C$1003))</f>
        <v>0</v>
      </c>
      <c r="AM64" s="147">
        <f t="shared" si="23"/>
        <v>1120</v>
      </c>
      <c r="AN64" s="159">
        <f t="shared" ca="1" si="24"/>
        <v>1.1881560022083327E-4</v>
      </c>
      <c r="AX64" s="251"/>
      <c r="AY64" s="251"/>
    </row>
    <row r="65" spans="1:51" s="101" customFormat="1" ht="23.25" customHeight="1">
      <c r="A65" s="220" t="s">
        <v>116</v>
      </c>
      <c r="B65" s="221" t="s">
        <v>38</v>
      </c>
      <c r="C65" s="152">
        <f>SUMPRODUCT(-('Gastos Gerais'!$B$4:$B$1003=Analítico!$B65),-(Analítico!C$1&gt;='Gastos Gerais'!$D$4:$D$1003),-(Analítico!C$1&lt;='Gastos Gerais'!$E$4:$E$1003),-('Gastos Gerais'!$C$4:$C$1003))</f>
        <v>17677.55</v>
      </c>
      <c r="D65" s="152">
        <f>SUMPRODUCT(-('Gastos Gerais'!$B$4:$B$1003=Analítico!$B65),-(Analítico!D$1&gt;='Gastos Gerais'!$D$4:$D$1003),-(Analítico!D$1&lt;='Gastos Gerais'!$E$4:$E$1003),-('Gastos Gerais'!$C$4:$C$1003))</f>
        <v>17677.55</v>
      </c>
      <c r="E65" s="152">
        <f>SUMPRODUCT(-('Gastos Gerais'!$B$4:$B$1003=Analítico!$B65),-(Analítico!E$1&gt;='Gastos Gerais'!$D$4:$D$1003),-(Analítico!E$1&lt;='Gastos Gerais'!$E$4:$E$1003),-('Gastos Gerais'!$C$4:$C$1003))</f>
        <v>17677.55</v>
      </c>
      <c r="F65" s="152">
        <f>SUMPRODUCT(-('Gastos Gerais'!$B$4:$B$1003=Analítico!$B65),-(Analítico!F$1&gt;='Gastos Gerais'!$D$4:$D$1003),-(Analítico!F$1&lt;='Gastos Gerais'!$E$4:$E$1003),-('Gastos Gerais'!$C$4:$C$1003))</f>
        <v>17677.55</v>
      </c>
      <c r="G65" s="152">
        <f>SUMPRODUCT(-('Gastos Gerais'!$B$4:$B$1003=Analítico!$B65),-(Analítico!G$1&gt;='Gastos Gerais'!$D$4:$D$1003),-(Analítico!G$1&lt;='Gastos Gerais'!$E$4:$E$1003),-('Gastos Gerais'!$C$4:$C$1003))</f>
        <v>17677.55</v>
      </c>
      <c r="H65" s="152">
        <f>SUMPRODUCT(-('Gastos Gerais'!$B$4:$B$1003=Analítico!$B65),-(Analítico!H$1&gt;='Gastos Gerais'!$D$4:$D$1003),-(Analítico!H$1&lt;='Gastos Gerais'!$E$4:$E$1003),-('Gastos Gerais'!$C$4:$C$1003))</f>
        <v>17677.55</v>
      </c>
      <c r="I65" s="152">
        <f>SUMPRODUCT(-('Gastos Gerais'!$B$4:$B$1003=Analítico!$B65),-(Analítico!I$1&gt;='Gastos Gerais'!$D$4:$D$1003),-(Analítico!I$1&lt;='Gastos Gerais'!$E$4:$E$1003),-('Gastos Gerais'!$C$4:$C$1003))</f>
        <v>35355.1</v>
      </c>
      <c r="J65" s="152">
        <f>SUMPRODUCT(-('Gastos Gerais'!$B$4:$B$1003=Analítico!$B65),-(Analítico!J$1&gt;='Gastos Gerais'!$D$4:$D$1003),-(Analítico!J$1&lt;='Gastos Gerais'!$E$4:$E$1003),-('Gastos Gerais'!$C$4:$C$1003))</f>
        <v>0</v>
      </c>
      <c r="K65" s="152">
        <f>SUMPRODUCT(-('Gastos Gerais'!$B$4:$B$1003=Analítico!$B65),-(Analítico!K$1&gt;='Gastos Gerais'!$D$4:$D$1003),-(Analítico!K$1&lt;='Gastos Gerais'!$E$4:$E$1003),-('Gastos Gerais'!$C$4:$C$1003))</f>
        <v>0</v>
      </c>
      <c r="L65" s="152">
        <f>SUMPRODUCT(-('Gastos Gerais'!$B$4:$B$1003=Analítico!$B65),-(Analítico!L$1&gt;='Gastos Gerais'!$D$4:$D$1003),-(Analítico!L$1&lt;='Gastos Gerais'!$E$4:$E$1003),-('Gastos Gerais'!$C$4:$C$1003))</f>
        <v>0</v>
      </c>
      <c r="M65" s="152">
        <f>SUMPRODUCT(-('Gastos Gerais'!$B$4:$B$1003=Analítico!$B65),-(Analítico!M$1&gt;='Gastos Gerais'!$D$4:$D$1003),-(Analítico!M$1&lt;='Gastos Gerais'!$E$4:$E$1003),-('Gastos Gerais'!$C$4:$C$1003))</f>
        <v>0</v>
      </c>
      <c r="N65" s="152">
        <f>SUMPRODUCT(-('Gastos Gerais'!$B$4:$B$1003=Analítico!$B65),-(Analítico!N$1&gt;='Gastos Gerais'!$D$4:$D$1003),-(Analítico!N$1&lt;='Gastos Gerais'!$E$4:$E$1003),-('Gastos Gerais'!$C$4:$C$1003))</f>
        <v>0</v>
      </c>
      <c r="O65" s="152">
        <f>SUMPRODUCT(-('Gastos Gerais'!$B$4:$B$1003=Analítico!$B65),-(Analítico!O$1&gt;='Gastos Gerais'!$D$4:$D$1003),-(Analítico!O$1&lt;='Gastos Gerais'!$E$4:$E$1003),-('Gastos Gerais'!$C$4:$C$1003))</f>
        <v>0</v>
      </c>
      <c r="P65" s="152">
        <f>SUMPRODUCT(-('Gastos Gerais'!$B$4:$B$1003=Analítico!$B65),-(Analítico!P$1&gt;='Gastos Gerais'!$D$4:$D$1003),-(Analítico!P$1&lt;='Gastos Gerais'!$E$4:$E$1003),-('Gastos Gerais'!$C$4:$C$1003))</f>
        <v>0</v>
      </c>
      <c r="Q65" s="152">
        <f>SUMPRODUCT(-('Gastos Gerais'!$B$4:$B$1003=Analítico!$B65),-(Analítico!Q$1&gt;='Gastos Gerais'!$D$4:$D$1003),-(Analítico!Q$1&lt;='Gastos Gerais'!$E$4:$E$1003),-('Gastos Gerais'!$C$4:$C$1003))</f>
        <v>0</v>
      </c>
      <c r="R65" s="152">
        <f>SUMPRODUCT(-('Gastos Gerais'!$B$4:$B$1003=Analítico!$B65),-(Analítico!R$1&gt;='Gastos Gerais'!$D$4:$D$1003),-(Analítico!R$1&lt;='Gastos Gerais'!$E$4:$E$1003),-('Gastos Gerais'!$C$4:$C$1003))</f>
        <v>0</v>
      </c>
      <c r="S65" s="152">
        <f>SUMPRODUCT(-('Gastos Gerais'!$B$4:$B$1003=Analítico!$B65),-(Analítico!S$1&gt;='Gastos Gerais'!$D$4:$D$1003),-(Analítico!S$1&lt;='Gastos Gerais'!$E$4:$E$1003),-('Gastos Gerais'!$C$4:$C$1003))</f>
        <v>0</v>
      </c>
      <c r="T65" s="152">
        <f>SUMPRODUCT(-('Gastos Gerais'!$B$4:$B$1003=Analítico!$B65),-(Analítico!T$1&gt;='Gastos Gerais'!$D$4:$D$1003),-(Analítico!T$1&lt;='Gastos Gerais'!$E$4:$E$1003),-('Gastos Gerais'!$C$4:$C$1003))</f>
        <v>0</v>
      </c>
      <c r="U65" s="152">
        <f>SUMPRODUCT(-('Gastos Gerais'!$B$4:$B$1003=Analítico!$B65),-(Analítico!U$1&gt;='Gastos Gerais'!$D$4:$D$1003),-(Analítico!U$1&lt;='Gastos Gerais'!$E$4:$E$1003),-('Gastos Gerais'!$C$4:$C$1003))</f>
        <v>0</v>
      </c>
      <c r="V65" s="152">
        <f>SUMPRODUCT(-('Gastos Gerais'!$B$4:$B$1003=Analítico!$B65),-(Analítico!V$1&gt;='Gastos Gerais'!$D$4:$D$1003),-(Analítico!V$1&lt;='Gastos Gerais'!$E$4:$E$1003),-('Gastos Gerais'!$C$4:$C$1003))</f>
        <v>0</v>
      </c>
      <c r="W65" s="152">
        <f>SUMPRODUCT(-('Gastos Gerais'!$B$4:$B$1003=Analítico!$B65),-(Analítico!W$1&gt;='Gastos Gerais'!$D$4:$D$1003),-(Analítico!W$1&lt;='Gastos Gerais'!$E$4:$E$1003),-('Gastos Gerais'!$C$4:$C$1003))</f>
        <v>0</v>
      </c>
      <c r="X65" s="152">
        <f>SUMPRODUCT(-('Gastos Gerais'!$B$4:$B$1003=Analítico!$B65),-(Analítico!X$1&gt;='Gastos Gerais'!$D$4:$D$1003),-(Analítico!X$1&lt;='Gastos Gerais'!$E$4:$E$1003),-('Gastos Gerais'!$C$4:$C$1003))</f>
        <v>0</v>
      </c>
      <c r="Y65" s="152">
        <f>SUMPRODUCT(-('Gastos Gerais'!$B$4:$B$1003=Analítico!$B65),-(Analítico!Y$1&gt;='Gastos Gerais'!$D$4:$D$1003),-(Analítico!Y$1&lt;='Gastos Gerais'!$E$4:$E$1003),-('Gastos Gerais'!$C$4:$C$1003))</f>
        <v>0</v>
      </c>
      <c r="Z65" s="152">
        <f>SUMPRODUCT(-('Gastos Gerais'!$B$4:$B$1003=Analítico!$B65),-(Analítico!Z$1&gt;='Gastos Gerais'!$D$4:$D$1003),-(Analítico!Z$1&lt;='Gastos Gerais'!$E$4:$E$1003),-('Gastos Gerais'!$C$4:$C$1003))</f>
        <v>0</v>
      </c>
      <c r="AA65" s="152">
        <f>SUMPRODUCT(-('Gastos Gerais'!$B$4:$B$1003=Analítico!$B65),-(Analítico!AA$1&gt;='Gastos Gerais'!$D$4:$D$1003),-(Analítico!AA$1&lt;='Gastos Gerais'!$E$4:$E$1003),-('Gastos Gerais'!$C$4:$C$1003))</f>
        <v>0</v>
      </c>
      <c r="AB65" s="152">
        <f>SUMPRODUCT(-('Gastos Gerais'!$B$4:$B$1003=Analítico!$B65),-(Analítico!AB$1&gt;='Gastos Gerais'!$D$4:$D$1003),-(Analítico!AB$1&lt;='Gastos Gerais'!$E$4:$E$1003),-('Gastos Gerais'!$C$4:$C$1003))</f>
        <v>0</v>
      </c>
      <c r="AC65" s="152">
        <f>SUMPRODUCT(-('Gastos Gerais'!$B$4:$B$1003=Analítico!$B65),-(Analítico!AC$1&gt;='Gastos Gerais'!$D$4:$D$1003),-(Analítico!AC$1&lt;='Gastos Gerais'!$E$4:$E$1003),-('Gastos Gerais'!$C$4:$C$1003))</f>
        <v>0</v>
      </c>
      <c r="AD65" s="152">
        <f>SUMPRODUCT(-('Gastos Gerais'!$B$4:$B$1003=Analítico!$B65),-(Analítico!AD$1&gt;='Gastos Gerais'!$D$4:$D$1003),-(Analítico!AD$1&lt;='Gastos Gerais'!$E$4:$E$1003),-('Gastos Gerais'!$C$4:$C$1003))</f>
        <v>0</v>
      </c>
      <c r="AE65" s="152">
        <f>SUMPRODUCT(-('Gastos Gerais'!$B$4:$B$1003=Analítico!$B65),-(Analítico!AE$1&gt;='Gastos Gerais'!$D$4:$D$1003),-(Analítico!AE$1&lt;='Gastos Gerais'!$E$4:$E$1003),-('Gastos Gerais'!$C$4:$C$1003))</f>
        <v>0</v>
      </c>
      <c r="AF65" s="152">
        <f>SUMPRODUCT(-('Gastos Gerais'!$B$4:$B$1003=Analítico!$B65),-(Analítico!AF$1&gt;='Gastos Gerais'!$D$4:$D$1003),-(Analítico!AF$1&lt;='Gastos Gerais'!$E$4:$E$1003),-('Gastos Gerais'!$C$4:$C$1003))</f>
        <v>0</v>
      </c>
      <c r="AG65" s="152">
        <f>SUMPRODUCT(-('Gastos Gerais'!$B$4:$B$1003=Analítico!$B65),-(Analítico!AG$1&gt;='Gastos Gerais'!$D$4:$D$1003),-(Analítico!AG$1&lt;='Gastos Gerais'!$E$4:$E$1003),-('Gastos Gerais'!$C$4:$C$1003))</f>
        <v>0</v>
      </c>
      <c r="AH65" s="152">
        <f>SUMPRODUCT(-('Gastos Gerais'!$B$4:$B$1003=Analítico!$B65),-(Analítico!AH$1&gt;='Gastos Gerais'!$D$4:$D$1003),-(Analítico!AH$1&lt;='Gastos Gerais'!$E$4:$E$1003),-('Gastos Gerais'!$C$4:$C$1003))</f>
        <v>0</v>
      </c>
      <c r="AI65" s="152">
        <f>SUMPRODUCT(-('Gastos Gerais'!$B$4:$B$1003=Analítico!$B65),-(Analítico!AI$1&gt;='Gastos Gerais'!$D$4:$D$1003),-(Analítico!AI$1&lt;='Gastos Gerais'!$E$4:$E$1003),-('Gastos Gerais'!$C$4:$C$1003))</f>
        <v>0</v>
      </c>
      <c r="AJ65" s="152">
        <f>SUMPRODUCT(-('Gastos Gerais'!$B$4:$B$1003=Analítico!$B65),-(Analítico!AJ$1&gt;='Gastos Gerais'!$D$4:$D$1003),-(Analítico!AJ$1&lt;='Gastos Gerais'!$E$4:$E$1003),-('Gastos Gerais'!$C$4:$C$1003))</f>
        <v>0</v>
      </c>
      <c r="AK65" s="152">
        <f>SUMPRODUCT(-('Gastos Gerais'!$B$4:$B$1003=Analítico!$B65),-(Analítico!AK$1&gt;='Gastos Gerais'!$D$4:$D$1003),-(Analítico!AK$1&lt;='Gastos Gerais'!$E$4:$E$1003),-('Gastos Gerais'!$C$4:$C$1003))</f>
        <v>0</v>
      </c>
      <c r="AL65" s="152">
        <f>SUMPRODUCT(-('Gastos Gerais'!$B$4:$B$1003=Analítico!$B65),-(Analítico!AL$1&gt;='Gastos Gerais'!$D$4:$D$1003),-(Analítico!AL$1&lt;='Gastos Gerais'!$E$4:$E$1003),-('Gastos Gerais'!$C$4:$C$1003))</f>
        <v>0</v>
      </c>
      <c r="AM65" s="147">
        <f t="shared" si="23"/>
        <v>141420.4</v>
      </c>
      <c r="AN65" s="159">
        <f t="shared" ca="1" si="24"/>
        <v>1.5002633669169938E-2</v>
      </c>
      <c r="AX65" s="251"/>
      <c r="AY65" s="251"/>
    </row>
    <row r="66" spans="1:51" s="101" customFormat="1" ht="23.25" customHeight="1">
      <c r="A66" s="220" t="s">
        <v>117</v>
      </c>
      <c r="B66" s="221" t="s">
        <v>37</v>
      </c>
      <c r="C66" s="152">
        <f>SUMPRODUCT(-('Gastos Gerais'!$B$4:$B$1003=Analítico!$B66),-(Analítico!C$1&gt;='Gastos Gerais'!$D$4:$D$1003),-(Analítico!C$1&lt;='Gastos Gerais'!$E$4:$E$1003),-('Gastos Gerais'!$C$4:$C$1003))</f>
        <v>0</v>
      </c>
      <c r="D66" s="152">
        <f>SUMPRODUCT(-('Gastos Gerais'!$B$4:$B$1003=Analítico!$B66),-(Analítico!D$1&gt;='Gastos Gerais'!$D$4:$D$1003),-(Analítico!D$1&lt;='Gastos Gerais'!$E$4:$E$1003),-('Gastos Gerais'!$C$4:$C$1003))</f>
        <v>0</v>
      </c>
      <c r="E66" s="152">
        <f>SUMPRODUCT(-('Gastos Gerais'!$B$4:$B$1003=Analítico!$B66),-(Analítico!E$1&gt;='Gastos Gerais'!$D$4:$D$1003),-(Analítico!E$1&lt;='Gastos Gerais'!$E$4:$E$1003),-('Gastos Gerais'!$C$4:$C$1003))</f>
        <v>0</v>
      </c>
      <c r="F66" s="152">
        <f>SUMPRODUCT(-('Gastos Gerais'!$B$4:$B$1003=Analítico!$B66),-(Analítico!F$1&gt;='Gastos Gerais'!$D$4:$D$1003),-(Analítico!F$1&lt;='Gastos Gerais'!$E$4:$E$1003),-('Gastos Gerais'!$C$4:$C$1003))</f>
        <v>0</v>
      </c>
      <c r="G66" s="152">
        <f>SUMPRODUCT(-('Gastos Gerais'!$B$4:$B$1003=Analítico!$B66),-(Analítico!G$1&gt;='Gastos Gerais'!$D$4:$D$1003),-(Analítico!G$1&lt;='Gastos Gerais'!$E$4:$E$1003),-('Gastos Gerais'!$C$4:$C$1003))</f>
        <v>0</v>
      </c>
      <c r="H66" s="152">
        <f>SUMPRODUCT(-('Gastos Gerais'!$B$4:$B$1003=Analítico!$B66),-(Analítico!H$1&gt;='Gastos Gerais'!$D$4:$D$1003),-(Analítico!H$1&lt;='Gastos Gerais'!$E$4:$E$1003),-('Gastos Gerais'!$C$4:$C$1003))</f>
        <v>0</v>
      </c>
      <c r="I66" s="152">
        <f>SUMPRODUCT(-('Gastos Gerais'!$B$4:$B$1003=Analítico!$B66),-(Analítico!I$1&gt;='Gastos Gerais'!$D$4:$D$1003),-(Analítico!I$1&lt;='Gastos Gerais'!$E$4:$E$1003),-('Gastos Gerais'!$C$4:$C$1003))</f>
        <v>0</v>
      </c>
      <c r="J66" s="152">
        <f>SUMPRODUCT(-('Gastos Gerais'!$B$4:$B$1003=Analítico!$B66),-(Analítico!J$1&gt;='Gastos Gerais'!$D$4:$D$1003),-(Analítico!J$1&lt;='Gastos Gerais'!$E$4:$E$1003),-('Gastos Gerais'!$C$4:$C$1003))</f>
        <v>0</v>
      </c>
      <c r="K66" s="152">
        <f>SUMPRODUCT(-('Gastos Gerais'!$B$4:$B$1003=Analítico!$B66),-(Analítico!K$1&gt;='Gastos Gerais'!$D$4:$D$1003),-(Analítico!K$1&lt;='Gastos Gerais'!$E$4:$E$1003),-('Gastos Gerais'!$C$4:$C$1003))</f>
        <v>0</v>
      </c>
      <c r="L66" s="152">
        <f>SUMPRODUCT(-('Gastos Gerais'!$B$4:$B$1003=Analítico!$B66),-(Analítico!L$1&gt;='Gastos Gerais'!$D$4:$D$1003),-(Analítico!L$1&lt;='Gastos Gerais'!$E$4:$E$1003),-('Gastos Gerais'!$C$4:$C$1003))</f>
        <v>0</v>
      </c>
      <c r="M66" s="152">
        <f>SUMPRODUCT(-('Gastos Gerais'!$B$4:$B$1003=Analítico!$B66),-(Analítico!M$1&gt;='Gastos Gerais'!$D$4:$D$1003),-(Analítico!M$1&lt;='Gastos Gerais'!$E$4:$E$1003),-('Gastos Gerais'!$C$4:$C$1003))</f>
        <v>0</v>
      </c>
      <c r="N66" s="152">
        <f>SUMPRODUCT(-('Gastos Gerais'!$B$4:$B$1003=Analítico!$B66),-(Analítico!N$1&gt;='Gastos Gerais'!$D$4:$D$1003),-(Analítico!N$1&lt;='Gastos Gerais'!$E$4:$E$1003),-('Gastos Gerais'!$C$4:$C$1003))</f>
        <v>0</v>
      </c>
      <c r="O66" s="152">
        <f>SUMPRODUCT(-('Gastos Gerais'!$B$4:$B$1003=Analítico!$B66),-(Analítico!O$1&gt;='Gastos Gerais'!$D$4:$D$1003),-(Analítico!O$1&lt;='Gastos Gerais'!$E$4:$E$1003),-('Gastos Gerais'!$C$4:$C$1003))</f>
        <v>0</v>
      </c>
      <c r="P66" s="152">
        <f>SUMPRODUCT(-('Gastos Gerais'!$B$4:$B$1003=Analítico!$B66),-(Analítico!P$1&gt;='Gastos Gerais'!$D$4:$D$1003),-(Analítico!P$1&lt;='Gastos Gerais'!$E$4:$E$1003),-('Gastos Gerais'!$C$4:$C$1003))</f>
        <v>0</v>
      </c>
      <c r="Q66" s="152">
        <f>SUMPRODUCT(-('Gastos Gerais'!$B$4:$B$1003=Analítico!$B66),-(Analítico!Q$1&gt;='Gastos Gerais'!$D$4:$D$1003),-(Analítico!Q$1&lt;='Gastos Gerais'!$E$4:$E$1003),-('Gastos Gerais'!$C$4:$C$1003))</f>
        <v>0</v>
      </c>
      <c r="R66" s="152">
        <f>SUMPRODUCT(-('Gastos Gerais'!$B$4:$B$1003=Analítico!$B66),-(Analítico!R$1&gt;='Gastos Gerais'!$D$4:$D$1003),-(Analítico!R$1&lt;='Gastos Gerais'!$E$4:$E$1003),-('Gastos Gerais'!$C$4:$C$1003))</f>
        <v>0</v>
      </c>
      <c r="S66" s="152">
        <f>SUMPRODUCT(-('Gastos Gerais'!$B$4:$B$1003=Analítico!$B66),-(Analítico!S$1&gt;='Gastos Gerais'!$D$4:$D$1003),-(Analítico!S$1&lt;='Gastos Gerais'!$E$4:$E$1003),-('Gastos Gerais'!$C$4:$C$1003))</f>
        <v>0</v>
      </c>
      <c r="T66" s="152">
        <f>SUMPRODUCT(-('Gastos Gerais'!$B$4:$B$1003=Analítico!$B66),-(Analítico!T$1&gt;='Gastos Gerais'!$D$4:$D$1003),-(Analítico!T$1&lt;='Gastos Gerais'!$E$4:$E$1003),-('Gastos Gerais'!$C$4:$C$1003))</f>
        <v>0</v>
      </c>
      <c r="U66" s="152">
        <f>SUMPRODUCT(-('Gastos Gerais'!$B$4:$B$1003=Analítico!$B66),-(Analítico!U$1&gt;='Gastos Gerais'!$D$4:$D$1003),-(Analítico!U$1&lt;='Gastos Gerais'!$E$4:$E$1003),-('Gastos Gerais'!$C$4:$C$1003))</f>
        <v>0</v>
      </c>
      <c r="V66" s="152">
        <f>SUMPRODUCT(-('Gastos Gerais'!$B$4:$B$1003=Analítico!$B66),-(Analítico!V$1&gt;='Gastos Gerais'!$D$4:$D$1003),-(Analítico!V$1&lt;='Gastos Gerais'!$E$4:$E$1003),-('Gastos Gerais'!$C$4:$C$1003))</f>
        <v>0</v>
      </c>
      <c r="W66" s="152">
        <f>SUMPRODUCT(-('Gastos Gerais'!$B$4:$B$1003=Analítico!$B66),-(Analítico!W$1&gt;='Gastos Gerais'!$D$4:$D$1003),-(Analítico!W$1&lt;='Gastos Gerais'!$E$4:$E$1003),-('Gastos Gerais'!$C$4:$C$1003))</f>
        <v>0</v>
      </c>
      <c r="X66" s="152">
        <f>SUMPRODUCT(-('Gastos Gerais'!$B$4:$B$1003=Analítico!$B66),-(Analítico!X$1&gt;='Gastos Gerais'!$D$4:$D$1003),-(Analítico!X$1&lt;='Gastos Gerais'!$E$4:$E$1003),-('Gastos Gerais'!$C$4:$C$1003))</f>
        <v>0</v>
      </c>
      <c r="Y66" s="152">
        <f>SUMPRODUCT(-('Gastos Gerais'!$B$4:$B$1003=Analítico!$B66),-(Analítico!Y$1&gt;='Gastos Gerais'!$D$4:$D$1003),-(Analítico!Y$1&lt;='Gastos Gerais'!$E$4:$E$1003),-('Gastos Gerais'!$C$4:$C$1003))</f>
        <v>0</v>
      </c>
      <c r="Z66" s="152">
        <f>SUMPRODUCT(-('Gastos Gerais'!$B$4:$B$1003=Analítico!$B66),-(Analítico!Z$1&gt;='Gastos Gerais'!$D$4:$D$1003),-(Analítico!Z$1&lt;='Gastos Gerais'!$E$4:$E$1003),-('Gastos Gerais'!$C$4:$C$1003))</f>
        <v>0</v>
      </c>
      <c r="AA66" s="152">
        <f>SUMPRODUCT(-('Gastos Gerais'!$B$4:$B$1003=Analítico!$B66),-(Analítico!AA$1&gt;='Gastos Gerais'!$D$4:$D$1003),-(Analítico!AA$1&lt;='Gastos Gerais'!$E$4:$E$1003),-('Gastos Gerais'!$C$4:$C$1003))</f>
        <v>0</v>
      </c>
      <c r="AB66" s="152">
        <f>SUMPRODUCT(-('Gastos Gerais'!$B$4:$B$1003=Analítico!$B66),-(Analítico!AB$1&gt;='Gastos Gerais'!$D$4:$D$1003),-(Analítico!AB$1&lt;='Gastos Gerais'!$E$4:$E$1003),-('Gastos Gerais'!$C$4:$C$1003))</f>
        <v>0</v>
      </c>
      <c r="AC66" s="152">
        <f>SUMPRODUCT(-('Gastos Gerais'!$B$4:$B$1003=Analítico!$B66),-(Analítico!AC$1&gt;='Gastos Gerais'!$D$4:$D$1003),-(Analítico!AC$1&lt;='Gastos Gerais'!$E$4:$E$1003),-('Gastos Gerais'!$C$4:$C$1003))</f>
        <v>0</v>
      </c>
      <c r="AD66" s="152">
        <f>SUMPRODUCT(-('Gastos Gerais'!$B$4:$B$1003=Analítico!$B66),-(Analítico!AD$1&gt;='Gastos Gerais'!$D$4:$D$1003),-(Analítico!AD$1&lt;='Gastos Gerais'!$E$4:$E$1003),-('Gastos Gerais'!$C$4:$C$1003))</f>
        <v>0</v>
      </c>
      <c r="AE66" s="152">
        <f>SUMPRODUCT(-('Gastos Gerais'!$B$4:$B$1003=Analítico!$B66),-(Analítico!AE$1&gt;='Gastos Gerais'!$D$4:$D$1003),-(Analítico!AE$1&lt;='Gastos Gerais'!$E$4:$E$1003),-('Gastos Gerais'!$C$4:$C$1003))</f>
        <v>0</v>
      </c>
      <c r="AF66" s="152">
        <f>SUMPRODUCT(-('Gastos Gerais'!$B$4:$B$1003=Analítico!$B66),-(Analítico!AF$1&gt;='Gastos Gerais'!$D$4:$D$1003),-(Analítico!AF$1&lt;='Gastos Gerais'!$E$4:$E$1003),-('Gastos Gerais'!$C$4:$C$1003))</f>
        <v>0</v>
      </c>
      <c r="AG66" s="152">
        <f>SUMPRODUCT(-('Gastos Gerais'!$B$4:$B$1003=Analítico!$B66),-(Analítico!AG$1&gt;='Gastos Gerais'!$D$4:$D$1003),-(Analítico!AG$1&lt;='Gastos Gerais'!$E$4:$E$1003),-('Gastos Gerais'!$C$4:$C$1003))</f>
        <v>0</v>
      </c>
      <c r="AH66" s="152">
        <f>SUMPRODUCT(-('Gastos Gerais'!$B$4:$B$1003=Analítico!$B66),-(Analítico!AH$1&gt;='Gastos Gerais'!$D$4:$D$1003),-(Analítico!AH$1&lt;='Gastos Gerais'!$E$4:$E$1003),-('Gastos Gerais'!$C$4:$C$1003))</f>
        <v>0</v>
      </c>
      <c r="AI66" s="152">
        <f>SUMPRODUCT(-('Gastos Gerais'!$B$4:$B$1003=Analítico!$B66),-(Analítico!AI$1&gt;='Gastos Gerais'!$D$4:$D$1003),-(Analítico!AI$1&lt;='Gastos Gerais'!$E$4:$E$1003),-('Gastos Gerais'!$C$4:$C$1003))</f>
        <v>0</v>
      </c>
      <c r="AJ66" s="152">
        <f>SUMPRODUCT(-('Gastos Gerais'!$B$4:$B$1003=Analítico!$B66),-(Analítico!AJ$1&gt;='Gastos Gerais'!$D$4:$D$1003),-(Analítico!AJ$1&lt;='Gastos Gerais'!$E$4:$E$1003),-('Gastos Gerais'!$C$4:$C$1003))</f>
        <v>0</v>
      </c>
      <c r="AK66" s="152">
        <f>SUMPRODUCT(-('Gastos Gerais'!$B$4:$B$1003=Analítico!$B66),-(Analítico!AK$1&gt;='Gastos Gerais'!$D$4:$D$1003),-(Analítico!AK$1&lt;='Gastos Gerais'!$E$4:$E$1003),-('Gastos Gerais'!$C$4:$C$1003))</f>
        <v>0</v>
      </c>
      <c r="AL66" s="152">
        <f>SUMPRODUCT(-('Gastos Gerais'!$B$4:$B$1003=Analítico!$B66),-(Analítico!AL$1&gt;='Gastos Gerais'!$D$4:$D$1003),-(Analítico!AL$1&lt;='Gastos Gerais'!$E$4:$E$1003),-('Gastos Gerais'!$C$4:$C$1003))</f>
        <v>0</v>
      </c>
      <c r="AM66" s="147">
        <f t="shared" si="23"/>
        <v>0</v>
      </c>
      <c r="AN66" s="159">
        <f t="shared" ca="1" si="24"/>
        <v>0</v>
      </c>
      <c r="AX66" s="251"/>
      <c r="AY66" s="251"/>
    </row>
    <row r="67" spans="1:51" s="101" customFormat="1" ht="23.25" customHeight="1">
      <c r="A67" s="220" t="s">
        <v>118</v>
      </c>
      <c r="B67" s="221" t="s">
        <v>344</v>
      </c>
      <c r="C67" s="152">
        <f>SUMPRODUCT(-('Gastos Gerais'!$B$4:$B$1003=Analítico!$B67),-(Analítico!C$1&gt;='Gastos Gerais'!$D$4:$D$1003),-(Analítico!C$1&lt;='Gastos Gerais'!$E$4:$E$1003),-('Gastos Gerais'!$C$4:$C$1003))</f>
        <v>0</v>
      </c>
      <c r="D67" s="152">
        <f>SUMPRODUCT(-('Gastos Gerais'!$B$4:$B$1003=Analítico!$B67),-(Analítico!D$1&gt;='Gastos Gerais'!$D$4:$D$1003),-(Analítico!D$1&lt;='Gastos Gerais'!$E$4:$E$1003),-('Gastos Gerais'!$C$4:$C$1003))</f>
        <v>0</v>
      </c>
      <c r="E67" s="152">
        <f>SUMPRODUCT(-('Gastos Gerais'!$B$4:$B$1003=Analítico!$B67),-(Analítico!E$1&gt;='Gastos Gerais'!$D$4:$D$1003),-(Analítico!E$1&lt;='Gastos Gerais'!$E$4:$E$1003),-('Gastos Gerais'!$C$4:$C$1003))</f>
        <v>0</v>
      </c>
      <c r="F67" s="152">
        <f>SUMPRODUCT(-('Gastos Gerais'!$B$4:$B$1003=Analítico!$B67),-(Analítico!F$1&gt;='Gastos Gerais'!$D$4:$D$1003),-(Analítico!F$1&lt;='Gastos Gerais'!$E$4:$E$1003),-('Gastos Gerais'!$C$4:$C$1003))</f>
        <v>0</v>
      </c>
      <c r="G67" s="152">
        <f>SUMPRODUCT(-('Gastos Gerais'!$B$4:$B$1003=Analítico!$B67),-(Analítico!G$1&gt;='Gastos Gerais'!$D$4:$D$1003),-(Analítico!G$1&lt;='Gastos Gerais'!$E$4:$E$1003),-('Gastos Gerais'!$C$4:$C$1003))</f>
        <v>0</v>
      </c>
      <c r="H67" s="152">
        <f>SUMPRODUCT(-('Gastos Gerais'!$B$4:$B$1003=Analítico!$B67),-(Analítico!H$1&gt;='Gastos Gerais'!$D$4:$D$1003),-(Analítico!H$1&lt;='Gastos Gerais'!$E$4:$E$1003),-('Gastos Gerais'!$C$4:$C$1003))</f>
        <v>0</v>
      </c>
      <c r="I67" s="152">
        <f>SUMPRODUCT(-('Gastos Gerais'!$B$4:$B$1003=Analítico!$B67),-(Analítico!I$1&gt;='Gastos Gerais'!$D$4:$D$1003),-(Analítico!I$1&lt;='Gastos Gerais'!$E$4:$E$1003),-('Gastos Gerais'!$C$4:$C$1003))</f>
        <v>0</v>
      </c>
      <c r="J67" s="152">
        <f>SUMPRODUCT(-('Gastos Gerais'!$B$4:$B$1003=Analítico!$B67),-(Analítico!J$1&gt;='Gastos Gerais'!$D$4:$D$1003),-(Analítico!J$1&lt;='Gastos Gerais'!$E$4:$E$1003),-('Gastos Gerais'!$C$4:$C$1003))</f>
        <v>0</v>
      </c>
      <c r="K67" s="152">
        <f>SUMPRODUCT(-('Gastos Gerais'!$B$4:$B$1003=Analítico!$B67),-(Analítico!K$1&gt;='Gastos Gerais'!$D$4:$D$1003),-(Analítico!K$1&lt;='Gastos Gerais'!$E$4:$E$1003),-('Gastos Gerais'!$C$4:$C$1003))</f>
        <v>0</v>
      </c>
      <c r="L67" s="152">
        <f>SUMPRODUCT(-('Gastos Gerais'!$B$4:$B$1003=Analítico!$B67),-(Analítico!L$1&gt;='Gastos Gerais'!$D$4:$D$1003),-(Analítico!L$1&lt;='Gastos Gerais'!$E$4:$E$1003),-('Gastos Gerais'!$C$4:$C$1003))</f>
        <v>0</v>
      </c>
      <c r="M67" s="152">
        <f>SUMPRODUCT(-('Gastos Gerais'!$B$4:$B$1003=Analítico!$B67),-(Analítico!M$1&gt;='Gastos Gerais'!$D$4:$D$1003),-(Analítico!M$1&lt;='Gastos Gerais'!$E$4:$E$1003),-('Gastos Gerais'!$C$4:$C$1003))</f>
        <v>0</v>
      </c>
      <c r="N67" s="152">
        <f>SUMPRODUCT(-('Gastos Gerais'!$B$4:$B$1003=Analítico!$B67),-(Analítico!N$1&gt;='Gastos Gerais'!$D$4:$D$1003),-(Analítico!N$1&lt;='Gastos Gerais'!$E$4:$E$1003),-('Gastos Gerais'!$C$4:$C$1003))</f>
        <v>0</v>
      </c>
      <c r="O67" s="152">
        <f>SUMPRODUCT(-('Gastos Gerais'!$B$4:$B$1003=Analítico!$B67),-(Analítico!O$1&gt;='Gastos Gerais'!$D$4:$D$1003),-(Analítico!O$1&lt;='Gastos Gerais'!$E$4:$E$1003),-('Gastos Gerais'!$C$4:$C$1003))</f>
        <v>0</v>
      </c>
      <c r="P67" s="152">
        <f>SUMPRODUCT(-('Gastos Gerais'!$B$4:$B$1003=Analítico!$B67),-(Analítico!P$1&gt;='Gastos Gerais'!$D$4:$D$1003),-(Analítico!P$1&lt;='Gastos Gerais'!$E$4:$E$1003),-('Gastos Gerais'!$C$4:$C$1003))</f>
        <v>0</v>
      </c>
      <c r="Q67" s="152">
        <f>SUMPRODUCT(-('Gastos Gerais'!$B$4:$B$1003=Analítico!$B67),-(Analítico!Q$1&gt;='Gastos Gerais'!$D$4:$D$1003),-(Analítico!Q$1&lt;='Gastos Gerais'!$E$4:$E$1003),-('Gastos Gerais'!$C$4:$C$1003))</f>
        <v>0</v>
      </c>
      <c r="R67" s="152">
        <f>SUMPRODUCT(-('Gastos Gerais'!$B$4:$B$1003=Analítico!$B67),-(Analítico!R$1&gt;='Gastos Gerais'!$D$4:$D$1003),-(Analítico!R$1&lt;='Gastos Gerais'!$E$4:$E$1003),-('Gastos Gerais'!$C$4:$C$1003))</f>
        <v>0</v>
      </c>
      <c r="S67" s="152">
        <f>SUMPRODUCT(-('Gastos Gerais'!$B$4:$B$1003=Analítico!$B67),-(Analítico!S$1&gt;='Gastos Gerais'!$D$4:$D$1003),-(Analítico!S$1&lt;='Gastos Gerais'!$E$4:$E$1003),-('Gastos Gerais'!$C$4:$C$1003))</f>
        <v>0</v>
      </c>
      <c r="T67" s="152">
        <f>SUMPRODUCT(-('Gastos Gerais'!$B$4:$B$1003=Analítico!$B67),-(Analítico!T$1&gt;='Gastos Gerais'!$D$4:$D$1003),-(Analítico!T$1&lt;='Gastos Gerais'!$E$4:$E$1003),-('Gastos Gerais'!$C$4:$C$1003))</f>
        <v>0</v>
      </c>
      <c r="U67" s="152">
        <f>SUMPRODUCT(-('Gastos Gerais'!$B$4:$B$1003=Analítico!$B67),-(Analítico!U$1&gt;='Gastos Gerais'!$D$4:$D$1003),-(Analítico!U$1&lt;='Gastos Gerais'!$E$4:$E$1003),-('Gastos Gerais'!$C$4:$C$1003))</f>
        <v>0</v>
      </c>
      <c r="V67" s="152">
        <f>SUMPRODUCT(-('Gastos Gerais'!$B$4:$B$1003=Analítico!$B67),-(Analítico!V$1&gt;='Gastos Gerais'!$D$4:$D$1003),-(Analítico!V$1&lt;='Gastos Gerais'!$E$4:$E$1003),-('Gastos Gerais'!$C$4:$C$1003))</f>
        <v>0</v>
      </c>
      <c r="W67" s="152">
        <f>SUMPRODUCT(-('Gastos Gerais'!$B$4:$B$1003=Analítico!$B67),-(Analítico!W$1&gt;='Gastos Gerais'!$D$4:$D$1003),-(Analítico!W$1&lt;='Gastos Gerais'!$E$4:$E$1003),-('Gastos Gerais'!$C$4:$C$1003))</f>
        <v>0</v>
      </c>
      <c r="X67" s="152">
        <f>SUMPRODUCT(-('Gastos Gerais'!$B$4:$B$1003=Analítico!$B67),-(Analítico!X$1&gt;='Gastos Gerais'!$D$4:$D$1003),-(Analítico!X$1&lt;='Gastos Gerais'!$E$4:$E$1003),-('Gastos Gerais'!$C$4:$C$1003))</f>
        <v>0</v>
      </c>
      <c r="Y67" s="152">
        <f>SUMPRODUCT(-('Gastos Gerais'!$B$4:$B$1003=Analítico!$B67),-(Analítico!Y$1&gt;='Gastos Gerais'!$D$4:$D$1003),-(Analítico!Y$1&lt;='Gastos Gerais'!$E$4:$E$1003),-('Gastos Gerais'!$C$4:$C$1003))</f>
        <v>0</v>
      </c>
      <c r="Z67" s="152">
        <f>SUMPRODUCT(-('Gastos Gerais'!$B$4:$B$1003=Analítico!$B67),-(Analítico!Z$1&gt;='Gastos Gerais'!$D$4:$D$1003),-(Analítico!Z$1&lt;='Gastos Gerais'!$E$4:$E$1003),-('Gastos Gerais'!$C$4:$C$1003))</f>
        <v>0</v>
      </c>
      <c r="AA67" s="152">
        <f>SUMPRODUCT(-('Gastos Gerais'!$B$4:$B$1003=Analítico!$B67),-(Analítico!AA$1&gt;='Gastos Gerais'!$D$4:$D$1003),-(Analítico!AA$1&lt;='Gastos Gerais'!$E$4:$E$1003),-('Gastos Gerais'!$C$4:$C$1003))</f>
        <v>0</v>
      </c>
      <c r="AB67" s="152">
        <f>SUMPRODUCT(-('Gastos Gerais'!$B$4:$B$1003=Analítico!$B67),-(Analítico!AB$1&gt;='Gastos Gerais'!$D$4:$D$1003),-(Analítico!AB$1&lt;='Gastos Gerais'!$E$4:$E$1003),-('Gastos Gerais'!$C$4:$C$1003))</f>
        <v>0</v>
      </c>
      <c r="AC67" s="152">
        <f>SUMPRODUCT(-('Gastos Gerais'!$B$4:$B$1003=Analítico!$B67),-(Analítico!AC$1&gt;='Gastos Gerais'!$D$4:$D$1003),-(Analítico!AC$1&lt;='Gastos Gerais'!$E$4:$E$1003),-('Gastos Gerais'!$C$4:$C$1003))</f>
        <v>0</v>
      </c>
      <c r="AD67" s="152">
        <f>SUMPRODUCT(-('Gastos Gerais'!$B$4:$B$1003=Analítico!$B67),-(Analítico!AD$1&gt;='Gastos Gerais'!$D$4:$D$1003),-(Analítico!AD$1&lt;='Gastos Gerais'!$E$4:$E$1003),-('Gastos Gerais'!$C$4:$C$1003))</f>
        <v>0</v>
      </c>
      <c r="AE67" s="152">
        <f>SUMPRODUCT(-('Gastos Gerais'!$B$4:$B$1003=Analítico!$B67),-(Analítico!AE$1&gt;='Gastos Gerais'!$D$4:$D$1003),-(Analítico!AE$1&lt;='Gastos Gerais'!$E$4:$E$1003),-('Gastos Gerais'!$C$4:$C$1003))</f>
        <v>0</v>
      </c>
      <c r="AF67" s="152">
        <f>SUMPRODUCT(-('Gastos Gerais'!$B$4:$B$1003=Analítico!$B67),-(Analítico!AF$1&gt;='Gastos Gerais'!$D$4:$D$1003),-(Analítico!AF$1&lt;='Gastos Gerais'!$E$4:$E$1003),-('Gastos Gerais'!$C$4:$C$1003))</f>
        <v>0</v>
      </c>
      <c r="AG67" s="152">
        <f>SUMPRODUCT(-('Gastos Gerais'!$B$4:$B$1003=Analítico!$B67),-(Analítico!AG$1&gt;='Gastos Gerais'!$D$4:$D$1003),-(Analítico!AG$1&lt;='Gastos Gerais'!$E$4:$E$1003),-('Gastos Gerais'!$C$4:$C$1003))</f>
        <v>0</v>
      </c>
      <c r="AH67" s="152">
        <f>SUMPRODUCT(-('Gastos Gerais'!$B$4:$B$1003=Analítico!$B67),-(Analítico!AH$1&gt;='Gastos Gerais'!$D$4:$D$1003),-(Analítico!AH$1&lt;='Gastos Gerais'!$E$4:$E$1003),-('Gastos Gerais'!$C$4:$C$1003))</f>
        <v>0</v>
      </c>
      <c r="AI67" s="152">
        <f>SUMPRODUCT(-('Gastos Gerais'!$B$4:$B$1003=Analítico!$B67),-(Analítico!AI$1&gt;='Gastos Gerais'!$D$4:$D$1003),-(Analítico!AI$1&lt;='Gastos Gerais'!$E$4:$E$1003),-('Gastos Gerais'!$C$4:$C$1003))</f>
        <v>0</v>
      </c>
      <c r="AJ67" s="152">
        <f>SUMPRODUCT(-('Gastos Gerais'!$B$4:$B$1003=Analítico!$B67),-(Analítico!AJ$1&gt;='Gastos Gerais'!$D$4:$D$1003),-(Analítico!AJ$1&lt;='Gastos Gerais'!$E$4:$E$1003),-('Gastos Gerais'!$C$4:$C$1003))</f>
        <v>0</v>
      </c>
      <c r="AK67" s="152">
        <f>SUMPRODUCT(-('Gastos Gerais'!$B$4:$B$1003=Analítico!$B67),-(Analítico!AK$1&gt;='Gastos Gerais'!$D$4:$D$1003),-(Analítico!AK$1&lt;='Gastos Gerais'!$E$4:$E$1003),-('Gastos Gerais'!$C$4:$C$1003))</f>
        <v>0</v>
      </c>
      <c r="AL67" s="152">
        <f>SUMPRODUCT(-('Gastos Gerais'!$B$4:$B$1003=Analítico!$B67),-(Analítico!AL$1&gt;='Gastos Gerais'!$D$4:$D$1003),-(Analítico!AL$1&lt;='Gastos Gerais'!$E$4:$E$1003),-('Gastos Gerais'!$C$4:$C$1003))</f>
        <v>0</v>
      </c>
      <c r="AM67" s="147">
        <f t="shared" si="23"/>
        <v>0</v>
      </c>
      <c r="AN67" s="159">
        <f t="shared" ca="1" si="24"/>
        <v>0</v>
      </c>
      <c r="AX67" s="251"/>
      <c r="AY67" s="251"/>
    </row>
    <row r="68" spans="1:51" s="101" customFormat="1" ht="23.25" customHeight="1">
      <c r="A68" s="220" t="s">
        <v>119</v>
      </c>
      <c r="B68" s="221" t="s">
        <v>187</v>
      </c>
      <c r="C68" s="152">
        <f>SUMPRODUCT(-('Gastos Gerais'!$B$4:$B$1003=Analítico!$B68),-(Analítico!C$1&gt;='Gastos Gerais'!$D$4:$D$1003),-(Analítico!C$1&lt;='Gastos Gerais'!$E$4:$E$1003),-('Gastos Gerais'!$C$4:$C$1003))</f>
        <v>0</v>
      </c>
      <c r="D68" s="152">
        <f>SUMPRODUCT(-('Gastos Gerais'!$B$4:$B$1003=Analítico!$B68),-(Analítico!D$1&gt;='Gastos Gerais'!$D$4:$D$1003),-(Analítico!D$1&lt;='Gastos Gerais'!$E$4:$E$1003),-('Gastos Gerais'!$C$4:$C$1003))</f>
        <v>0</v>
      </c>
      <c r="E68" s="152">
        <f>SUMPRODUCT(-('Gastos Gerais'!$B$4:$B$1003=Analítico!$B68),-(Analítico!E$1&gt;='Gastos Gerais'!$D$4:$D$1003),-(Analítico!E$1&lt;='Gastos Gerais'!$E$4:$E$1003),-('Gastos Gerais'!$C$4:$C$1003))</f>
        <v>0</v>
      </c>
      <c r="F68" s="152">
        <f>SUMPRODUCT(-('Gastos Gerais'!$B$4:$B$1003=Analítico!$B68),-(Analítico!F$1&gt;='Gastos Gerais'!$D$4:$D$1003),-(Analítico!F$1&lt;='Gastos Gerais'!$E$4:$E$1003),-('Gastos Gerais'!$C$4:$C$1003))</f>
        <v>0</v>
      </c>
      <c r="G68" s="152">
        <f>SUMPRODUCT(-('Gastos Gerais'!$B$4:$B$1003=Analítico!$B68),-(Analítico!G$1&gt;='Gastos Gerais'!$D$4:$D$1003),-(Analítico!G$1&lt;='Gastos Gerais'!$E$4:$E$1003),-('Gastos Gerais'!$C$4:$C$1003))</f>
        <v>0</v>
      </c>
      <c r="H68" s="152">
        <f>SUMPRODUCT(-('Gastos Gerais'!$B$4:$B$1003=Analítico!$B68),-(Analítico!H$1&gt;='Gastos Gerais'!$D$4:$D$1003),-(Analítico!H$1&lt;='Gastos Gerais'!$E$4:$E$1003),-('Gastos Gerais'!$C$4:$C$1003))</f>
        <v>0</v>
      </c>
      <c r="I68" s="152">
        <f>SUMPRODUCT(-('Gastos Gerais'!$B$4:$B$1003=Analítico!$B68),-(Analítico!I$1&gt;='Gastos Gerais'!$D$4:$D$1003),-(Analítico!I$1&lt;='Gastos Gerais'!$E$4:$E$1003),-('Gastos Gerais'!$C$4:$C$1003))</f>
        <v>0</v>
      </c>
      <c r="J68" s="152">
        <f>SUMPRODUCT(-('Gastos Gerais'!$B$4:$B$1003=Analítico!$B68),-(Analítico!J$1&gt;='Gastos Gerais'!$D$4:$D$1003),-(Analítico!J$1&lt;='Gastos Gerais'!$E$4:$E$1003),-('Gastos Gerais'!$C$4:$C$1003))</f>
        <v>0</v>
      </c>
      <c r="K68" s="152">
        <f>SUMPRODUCT(-('Gastos Gerais'!$B$4:$B$1003=Analítico!$B68),-(Analítico!K$1&gt;='Gastos Gerais'!$D$4:$D$1003),-(Analítico!K$1&lt;='Gastos Gerais'!$E$4:$E$1003),-('Gastos Gerais'!$C$4:$C$1003))</f>
        <v>0</v>
      </c>
      <c r="L68" s="152">
        <f>SUMPRODUCT(-('Gastos Gerais'!$B$4:$B$1003=Analítico!$B68),-(Analítico!L$1&gt;='Gastos Gerais'!$D$4:$D$1003),-(Analítico!L$1&lt;='Gastos Gerais'!$E$4:$E$1003),-('Gastos Gerais'!$C$4:$C$1003))</f>
        <v>0</v>
      </c>
      <c r="M68" s="152">
        <f>SUMPRODUCT(-('Gastos Gerais'!$B$4:$B$1003=Analítico!$B68),-(Analítico!M$1&gt;='Gastos Gerais'!$D$4:$D$1003),-(Analítico!M$1&lt;='Gastos Gerais'!$E$4:$E$1003),-('Gastos Gerais'!$C$4:$C$1003))</f>
        <v>0</v>
      </c>
      <c r="N68" s="152">
        <f>SUMPRODUCT(-('Gastos Gerais'!$B$4:$B$1003=Analítico!$B68),-(Analítico!N$1&gt;='Gastos Gerais'!$D$4:$D$1003),-(Analítico!N$1&lt;='Gastos Gerais'!$E$4:$E$1003),-('Gastos Gerais'!$C$4:$C$1003))</f>
        <v>0</v>
      </c>
      <c r="O68" s="152">
        <f>SUMPRODUCT(-('Gastos Gerais'!$B$4:$B$1003=Analítico!$B68),-(Analítico!O$1&gt;='Gastos Gerais'!$D$4:$D$1003),-(Analítico!O$1&lt;='Gastos Gerais'!$E$4:$E$1003),-('Gastos Gerais'!$C$4:$C$1003))</f>
        <v>0</v>
      </c>
      <c r="P68" s="152">
        <f>SUMPRODUCT(-('Gastos Gerais'!$B$4:$B$1003=Analítico!$B68),-(Analítico!P$1&gt;='Gastos Gerais'!$D$4:$D$1003),-(Analítico!P$1&lt;='Gastos Gerais'!$E$4:$E$1003),-('Gastos Gerais'!$C$4:$C$1003))</f>
        <v>0</v>
      </c>
      <c r="Q68" s="152">
        <f>SUMPRODUCT(-('Gastos Gerais'!$B$4:$B$1003=Analítico!$B68),-(Analítico!Q$1&gt;='Gastos Gerais'!$D$4:$D$1003),-(Analítico!Q$1&lt;='Gastos Gerais'!$E$4:$E$1003),-('Gastos Gerais'!$C$4:$C$1003))</f>
        <v>0</v>
      </c>
      <c r="R68" s="152">
        <f>SUMPRODUCT(-('Gastos Gerais'!$B$4:$B$1003=Analítico!$B68),-(Analítico!R$1&gt;='Gastos Gerais'!$D$4:$D$1003),-(Analítico!R$1&lt;='Gastos Gerais'!$E$4:$E$1003),-('Gastos Gerais'!$C$4:$C$1003))</f>
        <v>0</v>
      </c>
      <c r="S68" s="152">
        <f>SUMPRODUCT(-('Gastos Gerais'!$B$4:$B$1003=Analítico!$B68),-(Analítico!S$1&gt;='Gastos Gerais'!$D$4:$D$1003),-(Analítico!S$1&lt;='Gastos Gerais'!$E$4:$E$1003),-('Gastos Gerais'!$C$4:$C$1003))</f>
        <v>0</v>
      </c>
      <c r="T68" s="152">
        <f>SUMPRODUCT(-('Gastos Gerais'!$B$4:$B$1003=Analítico!$B68),-(Analítico!T$1&gt;='Gastos Gerais'!$D$4:$D$1003),-(Analítico!T$1&lt;='Gastos Gerais'!$E$4:$E$1003),-('Gastos Gerais'!$C$4:$C$1003))</f>
        <v>0</v>
      </c>
      <c r="U68" s="152">
        <f>SUMPRODUCT(-('Gastos Gerais'!$B$4:$B$1003=Analítico!$B68),-(Analítico!U$1&gt;='Gastos Gerais'!$D$4:$D$1003),-(Analítico!U$1&lt;='Gastos Gerais'!$E$4:$E$1003),-('Gastos Gerais'!$C$4:$C$1003))</f>
        <v>0</v>
      </c>
      <c r="V68" s="152">
        <f>SUMPRODUCT(-('Gastos Gerais'!$B$4:$B$1003=Analítico!$B68),-(Analítico!V$1&gt;='Gastos Gerais'!$D$4:$D$1003),-(Analítico!V$1&lt;='Gastos Gerais'!$E$4:$E$1003),-('Gastos Gerais'!$C$4:$C$1003))</f>
        <v>0</v>
      </c>
      <c r="W68" s="152">
        <f>SUMPRODUCT(-('Gastos Gerais'!$B$4:$B$1003=Analítico!$B68),-(Analítico!W$1&gt;='Gastos Gerais'!$D$4:$D$1003),-(Analítico!W$1&lt;='Gastos Gerais'!$E$4:$E$1003),-('Gastos Gerais'!$C$4:$C$1003))</f>
        <v>0</v>
      </c>
      <c r="X68" s="152">
        <f>SUMPRODUCT(-('Gastos Gerais'!$B$4:$B$1003=Analítico!$B68),-(Analítico!X$1&gt;='Gastos Gerais'!$D$4:$D$1003),-(Analítico!X$1&lt;='Gastos Gerais'!$E$4:$E$1003),-('Gastos Gerais'!$C$4:$C$1003))</f>
        <v>0</v>
      </c>
      <c r="Y68" s="152">
        <f>SUMPRODUCT(-('Gastos Gerais'!$B$4:$B$1003=Analítico!$B68),-(Analítico!Y$1&gt;='Gastos Gerais'!$D$4:$D$1003),-(Analítico!Y$1&lt;='Gastos Gerais'!$E$4:$E$1003),-('Gastos Gerais'!$C$4:$C$1003))</f>
        <v>0</v>
      </c>
      <c r="Z68" s="152">
        <f>SUMPRODUCT(-('Gastos Gerais'!$B$4:$B$1003=Analítico!$B68),-(Analítico!Z$1&gt;='Gastos Gerais'!$D$4:$D$1003),-(Analítico!Z$1&lt;='Gastos Gerais'!$E$4:$E$1003),-('Gastos Gerais'!$C$4:$C$1003))</f>
        <v>0</v>
      </c>
      <c r="AA68" s="152">
        <f>SUMPRODUCT(-('Gastos Gerais'!$B$4:$B$1003=Analítico!$B68),-(Analítico!AA$1&gt;='Gastos Gerais'!$D$4:$D$1003),-(Analítico!AA$1&lt;='Gastos Gerais'!$E$4:$E$1003),-('Gastos Gerais'!$C$4:$C$1003))</f>
        <v>0</v>
      </c>
      <c r="AB68" s="152">
        <f>SUMPRODUCT(-('Gastos Gerais'!$B$4:$B$1003=Analítico!$B68),-(Analítico!AB$1&gt;='Gastos Gerais'!$D$4:$D$1003),-(Analítico!AB$1&lt;='Gastos Gerais'!$E$4:$E$1003),-('Gastos Gerais'!$C$4:$C$1003))</f>
        <v>0</v>
      </c>
      <c r="AC68" s="152">
        <f>SUMPRODUCT(-('Gastos Gerais'!$B$4:$B$1003=Analítico!$B68),-(Analítico!AC$1&gt;='Gastos Gerais'!$D$4:$D$1003),-(Analítico!AC$1&lt;='Gastos Gerais'!$E$4:$E$1003),-('Gastos Gerais'!$C$4:$C$1003))</f>
        <v>0</v>
      </c>
      <c r="AD68" s="152">
        <f>SUMPRODUCT(-('Gastos Gerais'!$B$4:$B$1003=Analítico!$B68),-(Analítico!AD$1&gt;='Gastos Gerais'!$D$4:$D$1003),-(Analítico!AD$1&lt;='Gastos Gerais'!$E$4:$E$1003),-('Gastos Gerais'!$C$4:$C$1003))</f>
        <v>0</v>
      </c>
      <c r="AE68" s="152">
        <f>SUMPRODUCT(-('Gastos Gerais'!$B$4:$B$1003=Analítico!$B68),-(Analítico!AE$1&gt;='Gastos Gerais'!$D$4:$D$1003),-(Analítico!AE$1&lt;='Gastos Gerais'!$E$4:$E$1003),-('Gastos Gerais'!$C$4:$C$1003))</f>
        <v>0</v>
      </c>
      <c r="AF68" s="152">
        <f>SUMPRODUCT(-('Gastos Gerais'!$B$4:$B$1003=Analítico!$B68),-(Analítico!AF$1&gt;='Gastos Gerais'!$D$4:$D$1003),-(Analítico!AF$1&lt;='Gastos Gerais'!$E$4:$E$1003),-('Gastos Gerais'!$C$4:$C$1003))</f>
        <v>0</v>
      </c>
      <c r="AG68" s="152">
        <f>SUMPRODUCT(-('Gastos Gerais'!$B$4:$B$1003=Analítico!$B68),-(Analítico!AG$1&gt;='Gastos Gerais'!$D$4:$D$1003),-(Analítico!AG$1&lt;='Gastos Gerais'!$E$4:$E$1003),-('Gastos Gerais'!$C$4:$C$1003))</f>
        <v>0</v>
      </c>
      <c r="AH68" s="152">
        <f>SUMPRODUCT(-('Gastos Gerais'!$B$4:$B$1003=Analítico!$B68),-(Analítico!AH$1&gt;='Gastos Gerais'!$D$4:$D$1003),-(Analítico!AH$1&lt;='Gastos Gerais'!$E$4:$E$1003),-('Gastos Gerais'!$C$4:$C$1003))</f>
        <v>0</v>
      </c>
      <c r="AI68" s="152">
        <f>SUMPRODUCT(-('Gastos Gerais'!$B$4:$B$1003=Analítico!$B68),-(Analítico!AI$1&gt;='Gastos Gerais'!$D$4:$D$1003),-(Analítico!AI$1&lt;='Gastos Gerais'!$E$4:$E$1003),-('Gastos Gerais'!$C$4:$C$1003))</f>
        <v>0</v>
      </c>
      <c r="AJ68" s="152">
        <f>SUMPRODUCT(-('Gastos Gerais'!$B$4:$B$1003=Analítico!$B68),-(Analítico!AJ$1&gt;='Gastos Gerais'!$D$4:$D$1003),-(Analítico!AJ$1&lt;='Gastos Gerais'!$E$4:$E$1003),-('Gastos Gerais'!$C$4:$C$1003))</f>
        <v>0</v>
      </c>
      <c r="AK68" s="152">
        <f>SUMPRODUCT(-('Gastos Gerais'!$B$4:$B$1003=Analítico!$B68),-(Analítico!AK$1&gt;='Gastos Gerais'!$D$4:$D$1003),-(Analítico!AK$1&lt;='Gastos Gerais'!$E$4:$E$1003),-('Gastos Gerais'!$C$4:$C$1003))</f>
        <v>0</v>
      </c>
      <c r="AL68" s="152">
        <f>SUMPRODUCT(-('Gastos Gerais'!$B$4:$B$1003=Analítico!$B68),-(Analítico!AL$1&gt;='Gastos Gerais'!$D$4:$D$1003),-(Analítico!AL$1&lt;='Gastos Gerais'!$E$4:$E$1003),-('Gastos Gerais'!$C$4:$C$1003))</f>
        <v>0</v>
      </c>
      <c r="AM68" s="147">
        <f t="shared" si="23"/>
        <v>0</v>
      </c>
      <c r="AN68" s="159">
        <f t="shared" ca="1" si="24"/>
        <v>0</v>
      </c>
      <c r="AX68" s="251"/>
      <c r="AY68" s="251"/>
    </row>
    <row r="69" spans="1:51" s="101" customFormat="1" ht="23.25" customHeight="1">
      <c r="A69" s="220" t="s">
        <v>120</v>
      </c>
      <c r="B69" s="221" t="s">
        <v>196</v>
      </c>
      <c r="C69" s="152">
        <f>SUMPRODUCT(-('Gastos Gerais'!$B$4:$B$1003=Analítico!$B69),-(Analítico!C$1&gt;='Gastos Gerais'!$D$4:$D$1003),-(Analítico!C$1&lt;='Gastos Gerais'!$E$4:$E$1003),-('Gastos Gerais'!$C$4:$C$1003))</f>
        <v>0</v>
      </c>
      <c r="D69" s="152">
        <f>SUMPRODUCT(-('Gastos Gerais'!$B$4:$B$1003=Analítico!$B69),-(Analítico!D$1&gt;='Gastos Gerais'!$D$4:$D$1003),-(Analítico!D$1&lt;='Gastos Gerais'!$E$4:$E$1003),-('Gastos Gerais'!$C$4:$C$1003))</f>
        <v>0</v>
      </c>
      <c r="E69" s="152">
        <f>SUMPRODUCT(-('Gastos Gerais'!$B$4:$B$1003=Analítico!$B69),-(Analítico!E$1&gt;='Gastos Gerais'!$D$4:$D$1003),-(Analítico!E$1&lt;='Gastos Gerais'!$E$4:$E$1003),-('Gastos Gerais'!$C$4:$C$1003))</f>
        <v>0</v>
      </c>
      <c r="F69" s="152">
        <f>SUMPRODUCT(-('Gastos Gerais'!$B$4:$B$1003=Analítico!$B69),-(Analítico!F$1&gt;='Gastos Gerais'!$D$4:$D$1003),-(Analítico!F$1&lt;='Gastos Gerais'!$E$4:$E$1003),-('Gastos Gerais'!$C$4:$C$1003))</f>
        <v>0</v>
      </c>
      <c r="G69" s="152">
        <f>SUMPRODUCT(-('Gastos Gerais'!$B$4:$B$1003=Analítico!$B69),-(Analítico!G$1&gt;='Gastos Gerais'!$D$4:$D$1003),-(Analítico!G$1&lt;='Gastos Gerais'!$E$4:$E$1003),-('Gastos Gerais'!$C$4:$C$1003))</f>
        <v>0</v>
      </c>
      <c r="H69" s="152">
        <f>SUMPRODUCT(-('Gastos Gerais'!$B$4:$B$1003=Analítico!$B69),-(Analítico!H$1&gt;='Gastos Gerais'!$D$4:$D$1003),-(Analítico!H$1&lt;='Gastos Gerais'!$E$4:$E$1003),-('Gastos Gerais'!$C$4:$C$1003))</f>
        <v>0</v>
      </c>
      <c r="I69" s="152">
        <f>SUMPRODUCT(-('Gastos Gerais'!$B$4:$B$1003=Analítico!$B69),-(Analítico!I$1&gt;='Gastos Gerais'!$D$4:$D$1003),-(Analítico!I$1&lt;='Gastos Gerais'!$E$4:$E$1003),-('Gastos Gerais'!$C$4:$C$1003))</f>
        <v>0</v>
      </c>
      <c r="J69" s="152">
        <f>SUMPRODUCT(-('Gastos Gerais'!$B$4:$B$1003=Analítico!$B69),-(Analítico!J$1&gt;='Gastos Gerais'!$D$4:$D$1003),-(Analítico!J$1&lt;='Gastos Gerais'!$E$4:$E$1003),-('Gastos Gerais'!$C$4:$C$1003))</f>
        <v>0</v>
      </c>
      <c r="K69" s="152">
        <f>SUMPRODUCT(-('Gastos Gerais'!$B$4:$B$1003=Analítico!$B69),-(Analítico!K$1&gt;='Gastos Gerais'!$D$4:$D$1003),-(Analítico!K$1&lt;='Gastos Gerais'!$E$4:$E$1003),-('Gastos Gerais'!$C$4:$C$1003))</f>
        <v>0</v>
      </c>
      <c r="L69" s="152">
        <f>SUMPRODUCT(-('Gastos Gerais'!$B$4:$B$1003=Analítico!$B69),-(Analítico!L$1&gt;='Gastos Gerais'!$D$4:$D$1003),-(Analítico!L$1&lt;='Gastos Gerais'!$E$4:$E$1003),-('Gastos Gerais'!$C$4:$C$1003))</f>
        <v>0</v>
      </c>
      <c r="M69" s="152">
        <f>SUMPRODUCT(-('Gastos Gerais'!$B$4:$B$1003=Analítico!$B69),-(Analítico!M$1&gt;='Gastos Gerais'!$D$4:$D$1003),-(Analítico!M$1&lt;='Gastos Gerais'!$E$4:$E$1003),-('Gastos Gerais'!$C$4:$C$1003))</f>
        <v>0</v>
      </c>
      <c r="N69" s="152">
        <f>SUMPRODUCT(-('Gastos Gerais'!$B$4:$B$1003=Analítico!$B69),-(Analítico!N$1&gt;='Gastos Gerais'!$D$4:$D$1003),-(Analítico!N$1&lt;='Gastos Gerais'!$E$4:$E$1003),-('Gastos Gerais'!$C$4:$C$1003))</f>
        <v>0</v>
      </c>
      <c r="O69" s="152">
        <f>SUMPRODUCT(-('Gastos Gerais'!$B$4:$B$1003=Analítico!$B69),-(Analítico!O$1&gt;='Gastos Gerais'!$D$4:$D$1003),-(Analítico!O$1&lt;='Gastos Gerais'!$E$4:$E$1003),-('Gastos Gerais'!$C$4:$C$1003))</f>
        <v>0</v>
      </c>
      <c r="P69" s="152">
        <f>SUMPRODUCT(-('Gastos Gerais'!$B$4:$B$1003=Analítico!$B69),-(Analítico!P$1&gt;='Gastos Gerais'!$D$4:$D$1003),-(Analítico!P$1&lt;='Gastos Gerais'!$E$4:$E$1003),-('Gastos Gerais'!$C$4:$C$1003))</f>
        <v>0</v>
      </c>
      <c r="Q69" s="152">
        <f>SUMPRODUCT(-('Gastos Gerais'!$B$4:$B$1003=Analítico!$B69),-(Analítico!Q$1&gt;='Gastos Gerais'!$D$4:$D$1003),-(Analítico!Q$1&lt;='Gastos Gerais'!$E$4:$E$1003),-('Gastos Gerais'!$C$4:$C$1003))</f>
        <v>0</v>
      </c>
      <c r="R69" s="152">
        <f>SUMPRODUCT(-('Gastos Gerais'!$B$4:$B$1003=Analítico!$B69),-(Analítico!R$1&gt;='Gastos Gerais'!$D$4:$D$1003),-(Analítico!R$1&lt;='Gastos Gerais'!$E$4:$E$1003),-('Gastos Gerais'!$C$4:$C$1003))</f>
        <v>0</v>
      </c>
      <c r="S69" s="152">
        <f>SUMPRODUCT(-('Gastos Gerais'!$B$4:$B$1003=Analítico!$B69),-(Analítico!S$1&gt;='Gastos Gerais'!$D$4:$D$1003),-(Analítico!S$1&lt;='Gastos Gerais'!$E$4:$E$1003),-('Gastos Gerais'!$C$4:$C$1003))</f>
        <v>0</v>
      </c>
      <c r="T69" s="152">
        <f>SUMPRODUCT(-('Gastos Gerais'!$B$4:$B$1003=Analítico!$B69),-(Analítico!T$1&gt;='Gastos Gerais'!$D$4:$D$1003),-(Analítico!T$1&lt;='Gastos Gerais'!$E$4:$E$1003),-('Gastos Gerais'!$C$4:$C$1003))</f>
        <v>0</v>
      </c>
      <c r="U69" s="152">
        <f>SUMPRODUCT(-('Gastos Gerais'!$B$4:$B$1003=Analítico!$B69),-(Analítico!U$1&gt;='Gastos Gerais'!$D$4:$D$1003),-(Analítico!U$1&lt;='Gastos Gerais'!$E$4:$E$1003),-('Gastos Gerais'!$C$4:$C$1003))</f>
        <v>0</v>
      </c>
      <c r="V69" s="152">
        <f>SUMPRODUCT(-('Gastos Gerais'!$B$4:$B$1003=Analítico!$B69),-(Analítico!V$1&gt;='Gastos Gerais'!$D$4:$D$1003),-(Analítico!V$1&lt;='Gastos Gerais'!$E$4:$E$1003),-('Gastos Gerais'!$C$4:$C$1003))</f>
        <v>0</v>
      </c>
      <c r="W69" s="152">
        <f>SUMPRODUCT(-('Gastos Gerais'!$B$4:$B$1003=Analítico!$B69),-(Analítico!W$1&gt;='Gastos Gerais'!$D$4:$D$1003),-(Analítico!W$1&lt;='Gastos Gerais'!$E$4:$E$1003),-('Gastos Gerais'!$C$4:$C$1003))</f>
        <v>0</v>
      </c>
      <c r="X69" s="152">
        <f>SUMPRODUCT(-('Gastos Gerais'!$B$4:$B$1003=Analítico!$B69),-(Analítico!X$1&gt;='Gastos Gerais'!$D$4:$D$1003),-(Analítico!X$1&lt;='Gastos Gerais'!$E$4:$E$1003),-('Gastos Gerais'!$C$4:$C$1003))</f>
        <v>0</v>
      </c>
      <c r="Y69" s="152">
        <f>SUMPRODUCT(-('Gastos Gerais'!$B$4:$B$1003=Analítico!$B69),-(Analítico!Y$1&gt;='Gastos Gerais'!$D$4:$D$1003),-(Analítico!Y$1&lt;='Gastos Gerais'!$E$4:$E$1003),-('Gastos Gerais'!$C$4:$C$1003))</f>
        <v>0</v>
      </c>
      <c r="Z69" s="152">
        <f>SUMPRODUCT(-('Gastos Gerais'!$B$4:$B$1003=Analítico!$B69),-(Analítico!Z$1&gt;='Gastos Gerais'!$D$4:$D$1003),-(Analítico!Z$1&lt;='Gastos Gerais'!$E$4:$E$1003),-('Gastos Gerais'!$C$4:$C$1003))</f>
        <v>0</v>
      </c>
      <c r="AA69" s="152">
        <f>SUMPRODUCT(-('Gastos Gerais'!$B$4:$B$1003=Analítico!$B69),-(Analítico!AA$1&gt;='Gastos Gerais'!$D$4:$D$1003),-(Analítico!AA$1&lt;='Gastos Gerais'!$E$4:$E$1003),-('Gastos Gerais'!$C$4:$C$1003))</f>
        <v>0</v>
      </c>
      <c r="AB69" s="152">
        <f>SUMPRODUCT(-('Gastos Gerais'!$B$4:$B$1003=Analítico!$B69),-(Analítico!AB$1&gt;='Gastos Gerais'!$D$4:$D$1003),-(Analítico!AB$1&lt;='Gastos Gerais'!$E$4:$E$1003),-('Gastos Gerais'!$C$4:$C$1003))</f>
        <v>0</v>
      </c>
      <c r="AC69" s="152">
        <f>SUMPRODUCT(-('Gastos Gerais'!$B$4:$B$1003=Analítico!$B69),-(Analítico!AC$1&gt;='Gastos Gerais'!$D$4:$D$1003),-(Analítico!AC$1&lt;='Gastos Gerais'!$E$4:$E$1003),-('Gastos Gerais'!$C$4:$C$1003))</f>
        <v>0</v>
      </c>
      <c r="AD69" s="152">
        <f>SUMPRODUCT(-('Gastos Gerais'!$B$4:$B$1003=Analítico!$B69),-(Analítico!AD$1&gt;='Gastos Gerais'!$D$4:$D$1003),-(Analítico!AD$1&lt;='Gastos Gerais'!$E$4:$E$1003),-('Gastos Gerais'!$C$4:$C$1003))</f>
        <v>0</v>
      </c>
      <c r="AE69" s="152">
        <f>SUMPRODUCT(-('Gastos Gerais'!$B$4:$B$1003=Analítico!$B69),-(Analítico!AE$1&gt;='Gastos Gerais'!$D$4:$D$1003),-(Analítico!AE$1&lt;='Gastos Gerais'!$E$4:$E$1003),-('Gastos Gerais'!$C$4:$C$1003))</f>
        <v>0</v>
      </c>
      <c r="AF69" s="152">
        <f>SUMPRODUCT(-('Gastos Gerais'!$B$4:$B$1003=Analítico!$B69),-(Analítico!AF$1&gt;='Gastos Gerais'!$D$4:$D$1003),-(Analítico!AF$1&lt;='Gastos Gerais'!$E$4:$E$1003),-('Gastos Gerais'!$C$4:$C$1003))</f>
        <v>0</v>
      </c>
      <c r="AG69" s="152">
        <f>SUMPRODUCT(-('Gastos Gerais'!$B$4:$B$1003=Analítico!$B69),-(Analítico!AG$1&gt;='Gastos Gerais'!$D$4:$D$1003),-(Analítico!AG$1&lt;='Gastos Gerais'!$E$4:$E$1003),-('Gastos Gerais'!$C$4:$C$1003))</f>
        <v>0</v>
      </c>
      <c r="AH69" s="152">
        <f>SUMPRODUCT(-('Gastos Gerais'!$B$4:$B$1003=Analítico!$B69),-(Analítico!AH$1&gt;='Gastos Gerais'!$D$4:$D$1003),-(Analítico!AH$1&lt;='Gastos Gerais'!$E$4:$E$1003),-('Gastos Gerais'!$C$4:$C$1003))</f>
        <v>0</v>
      </c>
      <c r="AI69" s="152">
        <f>SUMPRODUCT(-('Gastos Gerais'!$B$4:$B$1003=Analítico!$B69),-(Analítico!AI$1&gt;='Gastos Gerais'!$D$4:$D$1003),-(Analítico!AI$1&lt;='Gastos Gerais'!$E$4:$E$1003),-('Gastos Gerais'!$C$4:$C$1003))</f>
        <v>0</v>
      </c>
      <c r="AJ69" s="152">
        <f>SUMPRODUCT(-('Gastos Gerais'!$B$4:$B$1003=Analítico!$B69),-(Analítico!AJ$1&gt;='Gastos Gerais'!$D$4:$D$1003),-(Analítico!AJ$1&lt;='Gastos Gerais'!$E$4:$E$1003),-('Gastos Gerais'!$C$4:$C$1003))</f>
        <v>0</v>
      </c>
      <c r="AK69" s="152">
        <f>SUMPRODUCT(-('Gastos Gerais'!$B$4:$B$1003=Analítico!$B69),-(Analítico!AK$1&gt;='Gastos Gerais'!$D$4:$D$1003),-(Analítico!AK$1&lt;='Gastos Gerais'!$E$4:$E$1003),-('Gastos Gerais'!$C$4:$C$1003))</f>
        <v>0</v>
      </c>
      <c r="AL69" s="152">
        <f>SUMPRODUCT(-('Gastos Gerais'!$B$4:$B$1003=Analítico!$B69),-(Analítico!AL$1&gt;='Gastos Gerais'!$D$4:$D$1003),-(Analítico!AL$1&lt;='Gastos Gerais'!$E$4:$E$1003),-('Gastos Gerais'!$C$4:$C$1003))</f>
        <v>0</v>
      </c>
      <c r="AM69" s="147">
        <f t="shared" si="23"/>
        <v>0</v>
      </c>
      <c r="AN69" s="159">
        <f t="shared" ca="1" si="24"/>
        <v>0</v>
      </c>
      <c r="AX69" s="251"/>
      <c r="AY69" s="251"/>
    </row>
    <row r="70" spans="1:51" s="101" customFormat="1" ht="23.25" customHeight="1">
      <c r="A70" s="220" t="s">
        <v>121</v>
      </c>
      <c r="B70" s="222" t="s">
        <v>199</v>
      </c>
      <c r="C70" s="152">
        <f>SUMPRODUCT(-('Gastos Gerais'!$B$4:$B$1003=Analítico!$B70),-(Analítico!C$1&gt;='Gastos Gerais'!$D$4:$D$1003),-(Analítico!C$1&lt;='Gastos Gerais'!$E$4:$E$1003),-('Gastos Gerais'!$C$4:$C$1003))</f>
        <v>0</v>
      </c>
      <c r="D70" s="152">
        <f>SUMPRODUCT(-('Gastos Gerais'!$B$4:$B$1003=Analítico!$B70),-(Analítico!D$1&gt;='Gastos Gerais'!$D$4:$D$1003),-(Analítico!D$1&lt;='Gastos Gerais'!$E$4:$E$1003),-('Gastos Gerais'!$C$4:$C$1003))</f>
        <v>0</v>
      </c>
      <c r="E70" s="152">
        <f>SUMPRODUCT(-('Gastos Gerais'!$B$4:$B$1003=Analítico!$B70),-(Analítico!E$1&gt;='Gastos Gerais'!$D$4:$D$1003),-(Analítico!E$1&lt;='Gastos Gerais'!$E$4:$E$1003),-('Gastos Gerais'!$C$4:$C$1003))</f>
        <v>0</v>
      </c>
      <c r="F70" s="152">
        <f>SUMPRODUCT(-('Gastos Gerais'!$B$4:$B$1003=Analítico!$B70),-(Analítico!F$1&gt;='Gastos Gerais'!$D$4:$D$1003),-(Analítico!F$1&lt;='Gastos Gerais'!$E$4:$E$1003),-('Gastos Gerais'!$C$4:$C$1003))</f>
        <v>0</v>
      </c>
      <c r="G70" s="152">
        <f>SUMPRODUCT(-('Gastos Gerais'!$B$4:$B$1003=Analítico!$B70),-(Analítico!G$1&gt;='Gastos Gerais'!$D$4:$D$1003),-(Analítico!G$1&lt;='Gastos Gerais'!$E$4:$E$1003),-('Gastos Gerais'!$C$4:$C$1003))</f>
        <v>0</v>
      </c>
      <c r="H70" s="152">
        <f>SUMPRODUCT(-('Gastos Gerais'!$B$4:$B$1003=Analítico!$B70),-(Analítico!H$1&gt;='Gastos Gerais'!$D$4:$D$1003),-(Analítico!H$1&lt;='Gastos Gerais'!$E$4:$E$1003),-('Gastos Gerais'!$C$4:$C$1003))</f>
        <v>0</v>
      </c>
      <c r="I70" s="152">
        <f>SUMPRODUCT(-('Gastos Gerais'!$B$4:$B$1003=Analítico!$B70),-(Analítico!I$1&gt;='Gastos Gerais'!$D$4:$D$1003),-(Analítico!I$1&lt;='Gastos Gerais'!$E$4:$E$1003),-('Gastos Gerais'!$C$4:$C$1003))</f>
        <v>0</v>
      </c>
      <c r="J70" s="152">
        <f>SUMPRODUCT(-('Gastos Gerais'!$B$4:$B$1003=Analítico!$B70),-(Analítico!J$1&gt;='Gastos Gerais'!$D$4:$D$1003),-(Analítico!J$1&lt;='Gastos Gerais'!$E$4:$E$1003),-('Gastos Gerais'!$C$4:$C$1003))</f>
        <v>0</v>
      </c>
      <c r="K70" s="152">
        <f>SUMPRODUCT(-('Gastos Gerais'!$B$4:$B$1003=Analítico!$B70),-(Analítico!K$1&gt;='Gastos Gerais'!$D$4:$D$1003),-(Analítico!K$1&lt;='Gastos Gerais'!$E$4:$E$1003),-('Gastos Gerais'!$C$4:$C$1003))</f>
        <v>0</v>
      </c>
      <c r="L70" s="152">
        <f>SUMPRODUCT(-('Gastos Gerais'!$B$4:$B$1003=Analítico!$B70),-(Analítico!L$1&gt;='Gastos Gerais'!$D$4:$D$1003),-(Analítico!L$1&lt;='Gastos Gerais'!$E$4:$E$1003),-('Gastos Gerais'!$C$4:$C$1003))</f>
        <v>0</v>
      </c>
      <c r="M70" s="152">
        <f>SUMPRODUCT(-('Gastos Gerais'!$B$4:$B$1003=Analítico!$B70),-(Analítico!M$1&gt;='Gastos Gerais'!$D$4:$D$1003),-(Analítico!M$1&lt;='Gastos Gerais'!$E$4:$E$1003),-('Gastos Gerais'!$C$4:$C$1003))</f>
        <v>0</v>
      </c>
      <c r="N70" s="152">
        <f>SUMPRODUCT(-('Gastos Gerais'!$B$4:$B$1003=Analítico!$B70),-(Analítico!N$1&gt;='Gastos Gerais'!$D$4:$D$1003),-(Analítico!N$1&lt;='Gastos Gerais'!$E$4:$E$1003),-('Gastos Gerais'!$C$4:$C$1003))</f>
        <v>0</v>
      </c>
      <c r="O70" s="152">
        <f>SUMPRODUCT(-('Gastos Gerais'!$B$4:$B$1003=Analítico!$B70),-(Analítico!O$1&gt;='Gastos Gerais'!$D$4:$D$1003),-(Analítico!O$1&lt;='Gastos Gerais'!$E$4:$E$1003),-('Gastos Gerais'!$C$4:$C$1003))</f>
        <v>0</v>
      </c>
      <c r="P70" s="152">
        <f>SUMPRODUCT(-('Gastos Gerais'!$B$4:$B$1003=Analítico!$B70),-(Analítico!P$1&gt;='Gastos Gerais'!$D$4:$D$1003),-(Analítico!P$1&lt;='Gastos Gerais'!$E$4:$E$1003),-('Gastos Gerais'!$C$4:$C$1003))</f>
        <v>0</v>
      </c>
      <c r="Q70" s="152">
        <f>SUMPRODUCT(-('Gastos Gerais'!$B$4:$B$1003=Analítico!$B70),-(Analítico!Q$1&gt;='Gastos Gerais'!$D$4:$D$1003),-(Analítico!Q$1&lt;='Gastos Gerais'!$E$4:$E$1003),-('Gastos Gerais'!$C$4:$C$1003))</f>
        <v>0</v>
      </c>
      <c r="R70" s="152">
        <f>SUMPRODUCT(-('Gastos Gerais'!$B$4:$B$1003=Analítico!$B70),-(Analítico!R$1&gt;='Gastos Gerais'!$D$4:$D$1003),-(Analítico!R$1&lt;='Gastos Gerais'!$E$4:$E$1003),-('Gastos Gerais'!$C$4:$C$1003))</f>
        <v>0</v>
      </c>
      <c r="S70" s="152">
        <f>SUMPRODUCT(-('Gastos Gerais'!$B$4:$B$1003=Analítico!$B70),-(Analítico!S$1&gt;='Gastos Gerais'!$D$4:$D$1003),-(Analítico!S$1&lt;='Gastos Gerais'!$E$4:$E$1003),-('Gastos Gerais'!$C$4:$C$1003))</f>
        <v>0</v>
      </c>
      <c r="T70" s="152">
        <f>SUMPRODUCT(-('Gastos Gerais'!$B$4:$B$1003=Analítico!$B70),-(Analítico!T$1&gt;='Gastos Gerais'!$D$4:$D$1003),-(Analítico!T$1&lt;='Gastos Gerais'!$E$4:$E$1003),-('Gastos Gerais'!$C$4:$C$1003))</f>
        <v>0</v>
      </c>
      <c r="U70" s="152">
        <f>SUMPRODUCT(-('Gastos Gerais'!$B$4:$B$1003=Analítico!$B70),-(Analítico!U$1&gt;='Gastos Gerais'!$D$4:$D$1003),-(Analítico!U$1&lt;='Gastos Gerais'!$E$4:$E$1003),-('Gastos Gerais'!$C$4:$C$1003))</f>
        <v>0</v>
      </c>
      <c r="V70" s="152">
        <f>SUMPRODUCT(-('Gastos Gerais'!$B$4:$B$1003=Analítico!$B70),-(Analítico!V$1&gt;='Gastos Gerais'!$D$4:$D$1003),-(Analítico!V$1&lt;='Gastos Gerais'!$E$4:$E$1003),-('Gastos Gerais'!$C$4:$C$1003))</f>
        <v>0</v>
      </c>
      <c r="W70" s="152">
        <f>SUMPRODUCT(-('Gastos Gerais'!$B$4:$B$1003=Analítico!$B70),-(Analítico!W$1&gt;='Gastos Gerais'!$D$4:$D$1003),-(Analítico!W$1&lt;='Gastos Gerais'!$E$4:$E$1003),-('Gastos Gerais'!$C$4:$C$1003))</f>
        <v>0</v>
      </c>
      <c r="X70" s="152">
        <f>SUMPRODUCT(-('Gastos Gerais'!$B$4:$B$1003=Analítico!$B70),-(Analítico!X$1&gt;='Gastos Gerais'!$D$4:$D$1003),-(Analítico!X$1&lt;='Gastos Gerais'!$E$4:$E$1003),-('Gastos Gerais'!$C$4:$C$1003))</f>
        <v>0</v>
      </c>
      <c r="Y70" s="152">
        <f>SUMPRODUCT(-('Gastos Gerais'!$B$4:$B$1003=Analítico!$B70),-(Analítico!Y$1&gt;='Gastos Gerais'!$D$4:$D$1003),-(Analítico!Y$1&lt;='Gastos Gerais'!$E$4:$E$1003),-('Gastos Gerais'!$C$4:$C$1003))</f>
        <v>0</v>
      </c>
      <c r="Z70" s="152">
        <f>SUMPRODUCT(-('Gastos Gerais'!$B$4:$B$1003=Analítico!$B70),-(Analítico!Z$1&gt;='Gastos Gerais'!$D$4:$D$1003),-(Analítico!Z$1&lt;='Gastos Gerais'!$E$4:$E$1003),-('Gastos Gerais'!$C$4:$C$1003))</f>
        <v>0</v>
      </c>
      <c r="AA70" s="152">
        <f>SUMPRODUCT(-('Gastos Gerais'!$B$4:$B$1003=Analítico!$B70),-(Analítico!AA$1&gt;='Gastos Gerais'!$D$4:$D$1003),-(Analítico!AA$1&lt;='Gastos Gerais'!$E$4:$E$1003),-('Gastos Gerais'!$C$4:$C$1003))</f>
        <v>0</v>
      </c>
      <c r="AB70" s="152">
        <f>SUMPRODUCT(-('Gastos Gerais'!$B$4:$B$1003=Analítico!$B70),-(Analítico!AB$1&gt;='Gastos Gerais'!$D$4:$D$1003),-(Analítico!AB$1&lt;='Gastos Gerais'!$E$4:$E$1003),-('Gastos Gerais'!$C$4:$C$1003))</f>
        <v>0</v>
      </c>
      <c r="AC70" s="152">
        <f>SUMPRODUCT(-('Gastos Gerais'!$B$4:$B$1003=Analítico!$B70),-(Analítico!AC$1&gt;='Gastos Gerais'!$D$4:$D$1003),-(Analítico!AC$1&lt;='Gastos Gerais'!$E$4:$E$1003),-('Gastos Gerais'!$C$4:$C$1003))</f>
        <v>0</v>
      </c>
      <c r="AD70" s="152">
        <f>SUMPRODUCT(-('Gastos Gerais'!$B$4:$B$1003=Analítico!$B70),-(Analítico!AD$1&gt;='Gastos Gerais'!$D$4:$D$1003),-(Analítico!AD$1&lt;='Gastos Gerais'!$E$4:$E$1003),-('Gastos Gerais'!$C$4:$C$1003))</f>
        <v>0</v>
      </c>
      <c r="AE70" s="152">
        <f>SUMPRODUCT(-('Gastos Gerais'!$B$4:$B$1003=Analítico!$B70),-(Analítico!AE$1&gt;='Gastos Gerais'!$D$4:$D$1003),-(Analítico!AE$1&lt;='Gastos Gerais'!$E$4:$E$1003),-('Gastos Gerais'!$C$4:$C$1003))</f>
        <v>0</v>
      </c>
      <c r="AF70" s="152">
        <f>SUMPRODUCT(-('Gastos Gerais'!$B$4:$B$1003=Analítico!$B70),-(Analítico!AF$1&gt;='Gastos Gerais'!$D$4:$D$1003),-(Analítico!AF$1&lt;='Gastos Gerais'!$E$4:$E$1003),-('Gastos Gerais'!$C$4:$C$1003))</f>
        <v>0</v>
      </c>
      <c r="AG70" s="152">
        <f>SUMPRODUCT(-('Gastos Gerais'!$B$4:$B$1003=Analítico!$B70),-(Analítico!AG$1&gt;='Gastos Gerais'!$D$4:$D$1003),-(Analítico!AG$1&lt;='Gastos Gerais'!$E$4:$E$1003),-('Gastos Gerais'!$C$4:$C$1003))</f>
        <v>0</v>
      </c>
      <c r="AH70" s="152">
        <f>SUMPRODUCT(-('Gastos Gerais'!$B$4:$B$1003=Analítico!$B70),-(Analítico!AH$1&gt;='Gastos Gerais'!$D$4:$D$1003),-(Analítico!AH$1&lt;='Gastos Gerais'!$E$4:$E$1003),-('Gastos Gerais'!$C$4:$C$1003))</f>
        <v>0</v>
      </c>
      <c r="AI70" s="152">
        <f>SUMPRODUCT(-('Gastos Gerais'!$B$4:$B$1003=Analítico!$B70),-(Analítico!AI$1&gt;='Gastos Gerais'!$D$4:$D$1003),-(Analítico!AI$1&lt;='Gastos Gerais'!$E$4:$E$1003),-('Gastos Gerais'!$C$4:$C$1003))</f>
        <v>0</v>
      </c>
      <c r="AJ70" s="152">
        <f>SUMPRODUCT(-('Gastos Gerais'!$B$4:$B$1003=Analítico!$B70),-(Analítico!AJ$1&gt;='Gastos Gerais'!$D$4:$D$1003),-(Analítico!AJ$1&lt;='Gastos Gerais'!$E$4:$E$1003),-('Gastos Gerais'!$C$4:$C$1003))</f>
        <v>0</v>
      </c>
      <c r="AK70" s="152">
        <f>SUMPRODUCT(-('Gastos Gerais'!$B$4:$B$1003=Analítico!$B70),-(Analítico!AK$1&gt;='Gastos Gerais'!$D$4:$D$1003),-(Analítico!AK$1&lt;='Gastos Gerais'!$E$4:$E$1003),-('Gastos Gerais'!$C$4:$C$1003))</f>
        <v>0</v>
      </c>
      <c r="AL70" s="152">
        <f>SUMPRODUCT(-('Gastos Gerais'!$B$4:$B$1003=Analítico!$B70),-(Analítico!AL$1&gt;='Gastos Gerais'!$D$4:$D$1003),-(Analítico!AL$1&lt;='Gastos Gerais'!$E$4:$E$1003),-('Gastos Gerais'!$C$4:$C$1003))</f>
        <v>0</v>
      </c>
      <c r="AM70" s="147">
        <f t="shared" si="23"/>
        <v>0</v>
      </c>
      <c r="AN70" s="159">
        <f t="shared" ca="1" si="24"/>
        <v>0</v>
      </c>
      <c r="AX70" s="251"/>
      <c r="AY70" s="251"/>
    </row>
    <row r="71" spans="1:51" s="101" customFormat="1" ht="23.25" customHeight="1">
      <c r="A71" s="220" t="s">
        <v>122</v>
      </c>
      <c r="B71" s="221" t="s">
        <v>84</v>
      </c>
      <c r="C71" s="152">
        <f>SUMPRODUCT(-('Gastos Gerais'!$B$4:$B$1003=Analítico!$B71),-(Analítico!C$1&gt;='Gastos Gerais'!$D$4:$D$1003),-(Analítico!C$1&lt;='Gastos Gerais'!$E$4:$E$1003),-('Gastos Gerais'!$C$4:$C$1003))</f>
        <v>0</v>
      </c>
      <c r="D71" s="152">
        <f>SUMPRODUCT(-('Gastos Gerais'!$B$4:$B$1003=Analítico!$B71),-(Analítico!D$1&gt;='Gastos Gerais'!$D$4:$D$1003),-(Analítico!D$1&lt;='Gastos Gerais'!$E$4:$E$1003),-('Gastos Gerais'!$C$4:$C$1003))</f>
        <v>0</v>
      </c>
      <c r="E71" s="152">
        <f>SUMPRODUCT(-('Gastos Gerais'!$B$4:$B$1003=Analítico!$B71),-(Analítico!E$1&gt;='Gastos Gerais'!$D$4:$D$1003),-(Analítico!E$1&lt;='Gastos Gerais'!$E$4:$E$1003),-('Gastos Gerais'!$C$4:$C$1003))</f>
        <v>0</v>
      </c>
      <c r="F71" s="152">
        <f>SUMPRODUCT(-('Gastos Gerais'!$B$4:$B$1003=Analítico!$B71),-(Analítico!F$1&gt;='Gastos Gerais'!$D$4:$D$1003),-(Analítico!F$1&lt;='Gastos Gerais'!$E$4:$E$1003),-('Gastos Gerais'!$C$4:$C$1003))</f>
        <v>0</v>
      </c>
      <c r="G71" s="152">
        <f>SUMPRODUCT(-('Gastos Gerais'!$B$4:$B$1003=Analítico!$B71),-(Analítico!G$1&gt;='Gastos Gerais'!$D$4:$D$1003),-(Analítico!G$1&lt;='Gastos Gerais'!$E$4:$E$1003),-('Gastos Gerais'!$C$4:$C$1003))</f>
        <v>0</v>
      </c>
      <c r="H71" s="152">
        <f>SUMPRODUCT(-('Gastos Gerais'!$B$4:$B$1003=Analítico!$B71),-(Analítico!H$1&gt;='Gastos Gerais'!$D$4:$D$1003),-(Analítico!H$1&lt;='Gastos Gerais'!$E$4:$E$1003),-('Gastos Gerais'!$C$4:$C$1003))</f>
        <v>0</v>
      </c>
      <c r="I71" s="152">
        <f>SUMPRODUCT(-('Gastos Gerais'!$B$4:$B$1003=Analítico!$B71),-(Analítico!I$1&gt;='Gastos Gerais'!$D$4:$D$1003),-(Analítico!I$1&lt;='Gastos Gerais'!$E$4:$E$1003),-('Gastos Gerais'!$C$4:$C$1003))</f>
        <v>0</v>
      </c>
      <c r="J71" s="152">
        <f>SUMPRODUCT(-('Gastos Gerais'!$B$4:$B$1003=Analítico!$B71),-(Analítico!J$1&gt;='Gastos Gerais'!$D$4:$D$1003),-(Analítico!J$1&lt;='Gastos Gerais'!$E$4:$E$1003),-('Gastos Gerais'!$C$4:$C$1003))</f>
        <v>0</v>
      </c>
      <c r="K71" s="152">
        <f>SUMPRODUCT(-('Gastos Gerais'!$B$4:$B$1003=Analítico!$B71),-(Analítico!K$1&gt;='Gastos Gerais'!$D$4:$D$1003),-(Analítico!K$1&lt;='Gastos Gerais'!$E$4:$E$1003),-('Gastos Gerais'!$C$4:$C$1003))</f>
        <v>0</v>
      </c>
      <c r="L71" s="152">
        <f>SUMPRODUCT(-('Gastos Gerais'!$B$4:$B$1003=Analítico!$B71),-(Analítico!L$1&gt;='Gastos Gerais'!$D$4:$D$1003),-(Analítico!L$1&lt;='Gastos Gerais'!$E$4:$E$1003),-('Gastos Gerais'!$C$4:$C$1003))</f>
        <v>0</v>
      </c>
      <c r="M71" s="152">
        <f>SUMPRODUCT(-('Gastos Gerais'!$B$4:$B$1003=Analítico!$B71),-(Analítico!M$1&gt;='Gastos Gerais'!$D$4:$D$1003),-(Analítico!M$1&lt;='Gastos Gerais'!$E$4:$E$1003),-('Gastos Gerais'!$C$4:$C$1003))</f>
        <v>0</v>
      </c>
      <c r="N71" s="152">
        <f>SUMPRODUCT(-('Gastos Gerais'!$B$4:$B$1003=Analítico!$B71),-(Analítico!N$1&gt;='Gastos Gerais'!$D$4:$D$1003),-(Analítico!N$1&lt;='Gastos Gerais'!$E$4:$E$1003),-('Gastos Gerais'!$C$4:$C$1003))</f>
        <v>0</v>
      </c>
      <c r="O71" s="152">
        <f>SUMPRODUCT(-('Gastos Gerais'!$B$4:$B$1003=Analítico!$B71),-(Analítico!O$1&gt;='Gastos Gerais'!$D$4:$D$1003),-(Analítico!O$1&lt;='Gastos Gerais'!$E$4:$E$1003),-('Gastos Gerais'!$C$4:$C$1003))</f>
        <v>0</v>
      </c>
      <c r="P71" s="152">
        <f>SUMPRODUCT(-('Gastos Gerais'!$B$4:$B$1003=Analítico!$B71),-(Analítico!P$1&gt;='Gastos Gerais'!$D$4:$D$1003),-(Analítico!P$1&lt;='Gastos Gerais'!$E$4:$E$1003),-('Gastos Gerais'!$C$4:$C$1003))</f>
        <v>0</v>
      </c>
      <c r="Q71" s="152">
        <f>SUMPRODUCT(-('Gastos Gerais'!$B$4:$B$1003=Analítico!$B71),-(Analítico!Q$1&gt;='Gastos Gerais'!$D$4:$D$1003),-(Analítico!Q$1&lt;='Gastos Gerais'!$E$4:$E$1003),-('Gastos Gerais'!$C$4:$C$1003))</f>
        <v>0</v>
      </c>
      <c r="R71" s="152">
        <f>SUMPRODUCT(-('Gastos Gerais'!$B$4:$B$1003=Analítico!$B71),-(Analítico!R$1&gt;='Gastos Gerais'!$D$4:$D$1003),-(Analítico!R$1&lt;='Gastos Gerais'!$E$4:$E$1003),-('Gastos Gerais'!$C$4:$C$1003))</f>
        <v>0</v>
      </c>
      <c r="S71" s="152">
        <f>SUMPRODUCT(-('Gastos Gerais'!$B$4:$B$1003=Analítico!$B71),-(Analítico!S$1&gt;='Gastos Gerais'!$D$4:$D$1003),-(Analítico!S$1&lt;='Gastos Gerais'!$E$4:$E$1003),-('Gastos Gerais'!$C$4:$C$1003))</f>
        <v>0</v>
      </c>
      <c r="T71" s="152">
        <f>SUMPRODUCT(-('Gastos Gerais'!$B$4:$B$1003=Analítico!$B71),-(Analítico!T$1&gt;='Gastos Gerais'!$D$4:$D$1003),-(Analítico!T$1&lt;='Gastos Gerais'!$E$4:$E$1003),-('Gastos Gerais'!$C$4:$C$1003))</f>
        <v>0</v>
      </c>
      <c r="U71" s="152">
        <f>SUMPRODUCT(-('Gastos Gerais'!$B$4:$B$1003=Analítico!$B71),-(Analítico!U$1&gt;='Gastos Gerais'!$D$4:$D$1003),-(Analítico!U$1&lt;='Gastos Gerais'!$E$4:$E$1003),-('Gastos Gerais'!$C$4:$C$1003))</f>
        <v>0</v>
      </c>
      <c r="V71" s="152">
        <f>SUMPRODUCT(-('Gastos Gerais'!$B$4:$B$1003=Analítico!$B71),-(Analítico!V$1&gt;='Gastos Gerais'!$D$4:$D$1003),-(Analítico!V$1&lt;='Gastos Gerais'!$E$4:$E$1003),-('Gastos Gerais'!$C$4:$C$1003))</f>
        <v>0</v>
      </c>
      <c r="W71" s="152">
        <f>SUMPRODUCT(-('Gastos Gerais'!$B$4:$B$1003=Analítico!$B71),-(Analítico!W$1&gt;='Gastos Gerais'!$D$4:$D$1003),-(Analítico!W$1&lt;='Gastos Gerais'!$E$4:$E$1003),-('Gastos Gerais'!$C$4:$C$1003))</f>
        <v>0</v>
      </c>
      <c r="X71" s="152">
        <f>SUMPRODUCT(-('Gastos Gerais'!$B$4:$B$1003=Analítico!$B71),-(Analítico!X$1&gt;='Gastos Gerais'!$D$4:$D$1003),-(Analítico!X$1&lt;='Gastos Gerais'!$E$4:$E$1003),-('Gastos Gerais'!$C$4:$C$1003))</f>
        <v>0</v>
      </c>
      <c r="Y71" s="152">
        <f>SUMPRODUCT(-('Gastos Gerais'!$B$4:$B$1003=Analítico!$B71),-(Analítico!Y$1&gt;='Gastos Gerais'!$D$4:$D$1003),-(Analítico!Y$1&lt;='Gastos Gerais'!$E$4:$E$1003),-('Gastos Gerais'!$C$4:$C$1003))</f>
        <v>0</v>
      </c>
      <c r="Z71" s="152">
        <f>SUMPRODUCT(-('Gastos Gerais'!$B$4:$B$1003=Analítico!$B71),-(Analítico!Z$1&gt;='Gastos Gerais'!$D$4:$D$1003),-(Analítico!Z$1&lt;='Gastos Gerais'!$E$4:$E$1003),-('Gastos Gerais'!$C$4:$C$1003))</f>
        <v>0</v>
      </c>
      <c r="AA71" s="152">
        <f>SUMPRODUCT(-('Gastos Gerais'!$B$4:$B$1003=Analítico!$B71),-(Analítico!AA$1&gt;='Gastos Gerais'!$D$4:$D$1003),-(Analítico!AA$1&lt;='Gastos Gerais'!$E$4:$E$1003),-('Gastos Gerais'!$C$4:$C$1003))</f>
        <v>0</v>
      </c>
      <c r="AB71" s="152">
        <f>SUMPRODUCT(-('Gastos Gerais'!$B$4:$B$1003=Analítico!$B71),-(Analítico!AB$1&gt;='Gastos Gerais'!$D$4:$D$1003),-(Analítico!AB$1&lt;='Gastos Gerais'!$E$4:$E$1003),-('Gastos Gerais'!$C$4:$C$1003))</f>
        <v>0</v>
      </c>
      <c r="AC71" s="152">
        <f>SUMPRODUCT(-('Gastos Gerais'!$B$4:$B$1003=Analítico!$B71),-(Analítico!AC$1&gt;='Gastos Gerais'!$D$4:$D$1003),-(Analítico!AC$1&lt;='Gastos Gerais'!$E$4:$E$1003),-('Gastos Gerais'!$C$4:$C$1003))</f>
        <v>0</v>
      </c>
      <c r="AD71" s="152">
        <f>SUMPRODUCT(-('Gastos Gerais'!$B$4:$B$1003=Analítico!$B71),-(Analítico!AD$1&gt;='Gastos Gerais'!$D$4:$D$1003),-(Analítico!AD$1&lt;='Gastos Gerais'!$E$4:$E$1003),-('Gastos Gerais'!$C$4:$C$1003))</f>
        <v>0</v>
      </c>
      <c r="AE71" s="152">
        <f>SUMPRODUCT(-('Gastos Gerais'!$B$4:$B$1003=Analítico!$B71),-(Analítico!AE$1&gt;='Gastos Gerais'!$D$4:$D$1003),-(Analítico!AE$1&lt;='Gastos Gerais'!$E$4:$E$1003),-('Gastos Gerais'!$C$4:$C$1003))</f>
        <v>0</v>
      </c>
      <c r="AF71" s="152">
        <f>SUMPRODUCT(-('Gastos Gerais'!$B$4:$B$1003=Analítico!$B71),-(Analítico!AF$1&gt;='Gastos Gerais'!$D$4:$D$1003),-(Analítico!AF$1&lt;='Gastos Gerais'!$E$4:$E$1003),-('Gastos Gerais'!$C$4:$C$1003))</f>
        <v>0</v>
      </c>
      <c r="AG71" s="152">
        <f>SUMPRODUCT(-('Gastos Gerais'!$B$4:$B$1003=Analítico!$B71),-(Analítico!AG$1&gt;='Gastos Gerais'!$D$4:$D$1003),-(Analítico!AG$1&lt;='Gastos Gerais'!$E$4:$E$1003),-('Gastos Gerais'!$C$4:$C$1003))</f>
        <v>0</v>
      </c>
      <c r="AH71" s="152">
        <f>SUMPRODUCT(-('Gastos Gerais'!$B$4:$B$1003=Analítico!$B71),-(Analítico!AH$1&gt;='Gastos Gerais'!$D$4:$D$1003),-(Analítico!AH$1&lt;='Gastos Gerais'!$E$4:$E$1003),-('Gastos Gerais'!$C$4:$C$1003))</f>
        <v>0</v>
      </c>
      <c r="AI71" s="152">
        <f>SUMPRODUCT(-('Gastos Gerais'!$B$4:$B$1003=Analítico!$B71),-(Analítico!AI$1&gt;='Gastos Gerais'!$D$4:$D$1003),-(Analítico!AI$1&lt;='Gastos Gerais'!$E$4:$E$1003),-('Gastos Gerais'!$C$4:$C$1003))</f>
        <v>0</v>
      </c>
      <c r="AJ71" s="152">
        <f>SUMPRODUCT(-('Gastos Gerais'!$B$4:$B$1003=Analítico!$B71),-(Analítico!AJ$1&gt;='Gastos Gerais'!$D$4:$D$1003),-(Analítico!AJ$1&lt;='Gastos Gerais'!$E$4:$E$1003),-('Gastos Gerais'!$C$4:$C$1003))</f>
        <v>0</v>
      </c>
      <c r="AK71" s="152">
        <f>SUMPRODUCT(-('Gastos Gerais'!$B$4:$B$1003=Analítico!$B71),-(Analítico!AK$1&gt;='Gastos Gerais'!$D$4:$D$1003),-(Analítico!AK$1&lt;='Gastos Gerais'!$E$4:$E$1003),-('Gastos Gerais'!$C$4:$C$1003))</f>
        <v>0</v>
      </c>
      <c r="AL71" s="152">
        <f>SUMPRODUCT(-('Gastos Gerais'!$B$4:$B$1003=Analítico!$B71),-(Analítico!AL$1&gt;='Gastos Gerais'!$D$4:$D$1003),-(Analítico!AL$1&lt;='Gastos Gerais'!$E$4:$E$1003),-('Gastos Gerais'!$C$4:$C$1003))</f>
        <v>0</v>
      </c>
      <c r="AM71" s="147">
        <f t="shared" si="23"/>
        <v>0</v>
      </c>
      <c r="AN71" s="159">
        <f t="shared" ca="1" si="24"/>
        <v>0</v>
      </c>
      <c r="AX71" s="251"/>
      <c r="AY71" s="251"/>
    </row>
    <row r="72" spans="1:51" s="101" customFormat="1" ht="23.25" customHeight="1">
      <c r="A72" s="220" t="s">
        <v>123</v>
      </c>
      <c r="B72" s="221" t="s">
        <v>197</v>
      </c>
      <c r="C72" s="152">
        <f>SUMPRODUCT(-('Gastos Gerais'!$B$4:$B$1003=Analítico!$B72),-(Analítico!C$1&gt;='Gastos Gerais'!$D$4:$D$1003),-(Analítico!C$1&lt;='Gastos Gerais'!$E$4:$E$1003),-('Gastos Gerais'!$C$4:$C$1003))</f>
        <v>0</v>
      </c>
      <c r="D72" s="152">
        <f>SUMPRODUCT(-('Gastos Gerais'!$B$4:$B$1003=Analítico!$B72),-(Analítico!D$1&gt;='Gastos Gerais'!$D$4:$D$1003),-(Analítico!D$1&lt;='Gastos Gerais'!$E$4:$E$1003),-('Gastos Gerais'!$C$4:$C$1003))</f>
        <v>0</v>
      </c>
      <c r="E72" s="152">
        <f>SUMPRODUCT(-('Gastos Gerais'!$B$4:$B$1003=Analítico!$B72),-(Analítico!E$1&gt;='Gastos Gerais'!$D$4:$D$1003),-(Analítico!E$1&lt;='Gastos Gerais'!$E$4:$E$1003),-('Gastos Gerais'!$C$4:$C$1003))</f>
        <v>0</v>
      </c>
      <c r="F72" s="152">
        <f>SUMPRODUCT(-('Gastos Gerais'!$B$4:$B$1003=Analítico!$B72),-(Analítico!F$1&gt;='Gastos Gerais'!$D$4:$D$1003),-(Analítico!F$1&lt;='Gastos Gerais'!$E$4:$E$1003),-('Gastos Gerais'!$C$4:$C$1003))</f>
        <v>0</v>
      </c>
      <c r="G72" s="152">
        <f>SUMPRODUCT(-('Gastos Gerais'!$B$4:$B$1003=Analítico!$B72),-(Analítico!G$1&gt;='Gastos Gerais'!$D$4:$D$1003),-(Analítico!G$1&lt;='Gastos Gerais'!$E$4:$E$1003),-('Gastos Gerais'!$C$4:$C$1003))</f>
        <v>0</v>
      </c>
      <c r="H72" s="152">
        <f>SUMPRODUCT(-('Gastos Gerais'!$B$4:$B$1003=Analítico!$B72),-(Analítico!H$1&gt;='Gastos Gerais'!$D$4:$D$1003),-(Analítico!H$1&lt;='Gastos Gerais'!$E$4:$E$1003),-('Gastos Gerais'!$C$4:$C$1003))</f>
        <v>0</v>
      </c>
      <c r="I72" s="152">
        <f>SUMPRODUCT(-('Gastos Gerais'!$B$4:$B$1003=Analítico!$B72),-(Analítico!I$1&gt;='Gastos Gerais'!$D$4:$D$1003),-(Analítico!I$1&lt;='Gastos Gerais'!$E$4:$E$1003),-('Gastos Gerais'!$C$4:$C$1003))</f>
        <v>0</v>
      </c>
      <c r="J72" s="152">
        <f>SUMPRODUCT(-('Gastos Gerais'!$B$4:$B$1003=Analítico!$B72),-(Analítico!J$1&gt;='Gastos Gerais'!$D$4:$D$1003),-(Analítico!J$1&lt;='Gastos Gerais'!$E$4:$E$1003),-('Gastos Gerais'!$C$4:$C$1003))</f>
        <v>0</v>
      </c>
      <c r="K72" s="152">
        <f>SUMPRODUCT(-('Gastos Gerais'!$B$4:$B$1003=Analítico!$B72),-(Analítico!K$1&gt;='Gastos Gerais'!$D$4:$D$1003),-(Analítico!K$1&lt;='Gastos Gerais'!$E$4:$E$1003),-('Gastos Gerais'!$C$4:$C$1003))</f>
        <v>0</v>
      </c>
      <c r="L72" s="152">
        <f>SUMPRODUCT(-('Gastos Gerais'!$B$4:$B$1003=Analítico!$B72),-(Analítico!L$1&gt;='Gastos Gerais'!$D$4:$D$1003),-(Analítico!L$1&lt;='Gastos Gerais'!$E$4:$E$1003),-('Gastos Gerais'!$C$4:$C$1003))</f>
        <v>0</v>
      </c>
      <c r="M72" s="152">
        <f>SUMPRODUCT(-('Gastos Gerais'!$B$4:$B$1003=Analítico!$B72),-(Analítico!M$1&gt;='Gastos Gerais'!$D$4:$D$1003),-(Analítico!M$1&lt;='Gastos Gerais'!$E$4:$E$1003),-('Gastos Gerais'!$C$4:$C$1003))</f>
        <v>0</v>
      </c>
      <c r="N72" s="152">
        <f>SUMPRODUCT(-('Gastos Gerais'!$B$4:$B$1003=Analítico!$B72),-(Analítico!N$1&gt;='Gastos Gerais'!$D$4:$D$1003),-(Analítico!N$1&lt;='Gastos Gerais'!$E$4:$E$1003),-('Gastos Gerais'!$C$4:$C$1003))</f>
        <v>0</v>
      </c>
      <c r="O72" s="152">
        <f>SUMPRODUCT(-('Gastos Gerais'!$B$4:$B$1003=Analítico!$B72),-(Analítico!O$1&gt;='Gastos Gerais'!$D$4:$D$1003),-(Analítico!O$1&lt;='Gastos Gerais'!$E$4:$E$1003),-('Gastos Gerais'!$C$4:$C$1003))</f>
        <v>0</v>
      </c>
      <c r="P72" s="152">
        <f>SUMPRODUCT(-('Gastos Gerais'!$B$4:$B$1003=Analítico!$B72),-(Analítico!P$1&gt;='Gastos Gerais'!$D$4:$D$1003),-(Analítico!P$1&lt;='Gastos Gerais'!$E$4:$E$1003),-('Gastos Gerais'!$C$4:$C$1003))</f>
        <v>0</v>
      </c>
      <c r="Q72" s="152">
        <f>SUMPRODUCT(-('Gastos Gerais'!$B$4:$B$1003=Analítico!$B72),-(Analítico!Q$1&gt;='Gastos Gerais'!$D$4:$D$1003),-(Analítico!Q$1&lt;='Gastos Gerais'!$E$4:$E$1003),-('Gastos Gerais'!$C$4:$C$1003))</f>
        <v>0</v>
      </c>
      <c r="R72" s="152">
        <f>SUMPRODUCT(-('Gastos Gerais'!$B$4:$B$1003=Analítico!$B72),-(Analítico!R$1&gt;='Gastos Gerais'!$D$4:$D$1003),-(Analítico!R$1&lt;='Gastos Gerais'!$E$4:$E$1003),-('Gastos Gerais'!$C$4:$C$1003))</f>
        <v>0</v>
      </c>
      <c r="S72" s="152">
        <f>SUMPRODUCT(-('Gastos Gerais'!$B$4:$B$1003=Analítico!$B72),-(Analítico!S$1&gt;='Gastos Gerais'!$D$4:$D$1003),-(Analítico!S$1&lt;='Gastos Gerais'!$E$4:$E$1003),-('Gastos Gerais'!$C$4:$C$1003))</f>
        <v>0</v>
      </c>
      <c r="T72" s="152">
        <f>SUMPRODUCT(-('Gastos Gerais'!$B$4:$B$1003=Analítico!$B72),-(Analítico!T$1&gt;='Gastos Gerais'!$D$4:$D$1003),-(Analítico!T$1&lt;='Gastos Gerais'!$E$4:$E$1003),-('Gastos Gerais'!$C$4:$C$1003))</f>
        <v>0</v>
      </c>
      <c r="U72" s="152">
        <f>SUMPRODUCT(-('Gastos Gerais'!$B$4:$B$1003=Analítico!$B72),-(Analítico!U$1&gt;='Gastos Gerais'!$D$4:$D$1003),-(Analítico!U$1&lt;='Gastos Gerais'!$E$4:$E$1003),-('Gastos Gerais'!$C$4:$C$1003))</f>
        <v>0</v>
      </c>
      <c r="V72" s="152">
        <f>SUMPRODUCT(-('Gastos Gerais'!$B$4:$B$1003=Analítico!$B72),-(Analítico!V$1&gt;='Gastos Gerais'!$D$4:$D$1003),-(Analítico!V$1&lt;='Gastos Gerais'!$E$4:$E$1003),-('Gastos Gerais'!$C$4:$C$1003))</f>
        <v>0</v>
      </c>
      <c r="W72" s="152">
        <f>SUMPRODUCT(-('Gastos Gerais'!$B$4:$B$1003=Analítico!$B72),-(Analítico!W$1&gt;='Gastos Gerais'!$D$4:$D$1003),-(Analítico!W$1&lt;='Gastos Gerais'!$E$4:$E$1003),-('Gastos Gerais'!$C$4:$C$1003))</f>
        <v>0</v>
      </c>
      <c r="X72" s="152">
        <f>SUMPRODUCT(-('Gastos Gerais'!$B$4:$B$1003=Analítico!$B72),-(Analítico!X$1&gt;='Gastos Gerais'!$D$4:$D$1003),-(Analítico!X$1&lt;='Gastos Gerais'!$E$4:$E$1003),-('Gastos Gerais'!$C$4:$C$1003))</f>
        <v>0</v>
      </c>
      <c r="Y72" s="152">
        <f>SUMPRODUCT(-('Gastos Gerais'!$B$4:$B$1003=Analítico!$B72),-(Analítico!Y$1&gt;='Gastos Gerais'!$D$4:$D$1003),-(Analítico!Y$1&lt;='Gastos Gerais'!$E$4:$E$1003),-('Gastos Gerais'!$C$4:$C$1003))</f>
        <v>0</v>
      </c>
      <c r="Z72" s="152">
        <f>SUMPRODUCT(-('Gastos Gerais'!$B$4:$B$1003=Analítico!$B72),-(Analítico!Z$1&gt;='Gastos Gerais'!$D$4:$D$1003),-(Analítico!Z$1&lt;='Gastos Gerais'!$E$4:$E$1003),-('Gastos Gerais'!$C$4:$C$1003))</f>
        <v>0</v>
      </c>
      <c r="AA72" s="152">
        <f>SUMPRODUCT(-('Gastos Gerais'!$B$4:$B$1003=Analítico!$B72),-(Analítico!AA$1&gt;='Gastos Gerais'!$D$4:$D$1003),-(Analítico!AA$1&lt;='Gastos Gerais'!$E$4:$E$1003),-('Gastos Gerais'!$C$4:$C$1003))</f>
        <v>0</v>
      </c>
      <c r="AB72" s="152">
        <f>SUMPRODUCT(-('Gastos Gerais'!$B$4:$B$1003=Analítico!$B72),-(Analítico!AB$1&gt;='Gastos Gerais'!$D$4:$D$1003),-(Analítico!AB$1&lt;='Gastos Gerais'!$E$4:$E$1003),-('Gastos Gerais'!$C$4:$C$1003))</f>
        <v>0</v>
      </c>
      <c r="AC72" s="152">
        <f>SUMPRODUCT(-('Gastos Gerais'!$B$4:$B$1003=Analítico!$B72),-(Analítico!AC$1&gt;='Gastos Gerais'!$D$4:$D$1003),-(Analítico!AC$1&lt;='Gastos Gerais'!$E$4:$E$1003),-('Gastos Gerais'!$C$4:$C$1003))</f>
        <v>0</v>
      </c>
      <c r="AD72" s="152">
        <f>SUMPRODUCT(-('Gastos Gerais'!$B$4:$B$1003=Analítico!$B72),-(Analítico!AD$1&gt;='Gastos Gerais'!$D$4:$D$1003),-(Analítico!AD$1&lt;='Gastos Gerais'!$E$4:$E$1003),-('Gastos Gerais'!$C$4:$C$1003))</f>
        <v>0</v>
      </c>
      <c r="AE72" s="152">
        <f>SUMPRODUCT(-('Gastos Gerais'!$B$4:$B$1003=Analítico!$B72),-(Analítico!AE$1&gt;='Gastos Gerais'!$D$4:$D$1003),-(Analítico!AE$1&lt;='Gastos Gerais'!$E$4:$E$1003),-('Gastos Gerais'!$C$4:$C$1003))</f>
        <v>0</v>
      </c>
      <c r="AF72" s="152">
        <f>SUMPRODUCT(-('Gastos Gerais'!$B$4:$B$1003=Analítico!$B72),-(Analítico!AF$1&gt;='Gastos Gerais'!$D$4:$D$1003),-(Analítico!AF$1&lt;='Gastos Gerais'!$E$4:$E$1003),-('Gastos Gerais'!$C$4:$C$1003))</f>
        <v>0</v>
      </c>
      <c r="AG72" s="152">
        <f>SUMPRODUCT(-('Gastos Gerais'!$B$4:$B$1003=Analítico!$B72),-(Analítico!AG$1&gt;='Gastos Gerais'!$D$4:$D$1003),-(Analítico!AG$1&lt;='Gastos Gerais'!$E$4:$E$1003),-('Gastos Gerais'!$C$4:$C$1003))</f>
        <v>0</v>
      </c>
      <c r="AH72" s="152">
        <f>SUMPRODUCT(-('Gastos Gerais'!$B$4:$B$1003=Analítico!$B72),-(Analítico!AH$1&gt;='Gastos Gerais'!$D$4:$D$1003),-(Analítico!AH$1&lt;='Gastos Gerais'!$E$4:$E$1003),-('Gastos Gerais'!$C$4:$C$1003))</f>
        <v>0</v>
      </c>
      <c r="AI72" s="152">
        <f>SUMPRODUCT(-('Gastos Gerais'!$B$4:$B$1003=Analítico!$B72),-(Analítico!AI$1&gt;='Gastos Gerais'!$D$4:$D$1003),-(Analítico!AI$1&lt;='Gastos Gerais'!$E$4:$E$1003),-('Gastos Gerais'!$C$4:$C$1003))</f>
        <v>0</v>
      </c>
      <c r="AJ72" s="152">
        <f>SUMPRODUCT(-('Gastos Gerais'!$B$4:$B$1003=Analítico!$B72),-(Analítico!AJ$1&gt;='Gastos Gerais'!$D$4:$D$1003),-(Analítico!AJ$1&lt;='Gastos Gerais'!$E$4:$E$1003),-('Gastos Gerais'!$C$4:$C$1003))</f>
        <v>0</v>
      </c>
      <c r="AK72" s="152">
        <f>SUMPRODUCT(-('Gastos Gerais'!$B$4:$B$1003=Analítico!$B72),-(Analítico!AK$1&gt;='Gastos Gerais'!$D$4:$D$1003),-(Analítico!AK$1&lt;='Gastos Gerais'!$E$4:$E$1003),-('Gastos Gerais'!$C$4:$C$1003))</f>
        <v>0</v>
      </c>
      <c r="AL72" s="152">
        <f>SUMPRODUCT(-('Gastos Gerais'!$B$4:$B$1003=Analítico!$B72),-(Analítico!AL$1&gt;='Gastos Gerais'!$D$4:$D$1003),-(Analítico!AL$1&lt;='Gastos Gerais'!$E$4:$E$1003),-('Gastos Gerais'!$C$4:$C$1003))</f>
        <v>0</v>
      </c>
      <c r="AM72" s="147">
        <f t="shared" si="23"/>
        <v>0</v>
      </c>
      <c r="AN72" s="159">
        <f t="shared" ca="1" si="24"/>
        <v>0</v>
      </c>
      <c r="AX72" s="251"/>
      <c r="AY72" s="251"/>
    </row>
    <row r="73" spans="1:51" s="101" customFormat="1" ht="23.25" customHeight="1">
      <c r="A73" s="220" t="s">
        <v>124</v>
      </c>
      <c r="B73" s="221" t="s">
        <v>215</v>
      </c>
      <c r="C73" s="152">
        <f>SUMPRODUCT(-('Gastos Gerais'!$B$4:$B$1003=Analítico!$B73),-(Analítico!C$1&gt;='Gastos Gerais'!$D$4:$D$1003),-(Analítico!C$1&lt;='Gastos Gerais'!$E$4:$E$1003),-('Gastos Gerais'!$C$4:$C$1003))</f>
        <v>880</v>
      </c>
      <c r="D73" s="152">
        <f>SUMPRODUCT(-('Gastos Gerais'!$B$4:$B$1003=Analítico!$B73),-(Analítico!D$1&gt;='Gastos Gerais'!$D$4:$D$1003),-(Analítico!D$1&lt;='Gastos Gerais'!$E$4:$E$1003),-('Gastos Gerais'!$C$4:$C$1003))</f>
        <v>880</v>
      </c>
      <c r="E73" s="152">
        <f>SUMPRODUCT(-('Gastos Gerais'!$B$4:$B$1003=Analítico!$B73),-(Analítico!E$1&gt;='Gastos Gerais'!$D$4:$D$1003),-(Analítico!E$1&lt;='Gastos Gerais'!$E$4:$E$1003),-('Gastos Gerais'!$C$4:$C$1003))</f>
        <v>880</v>
      </c>
      <c r="F73" s="152">
        <f>SUMPRODUCT(-('Gastos Gerais'!$B$4:$B$1003=Analítico!$B73),-(Analítico!F$1&gt;='Gastos Gerais'!$D$4:$D$1003),-(Analítico!F$1&lt;='Gastos Gerais'!$E$4:$E$1003),-('Gastos Gerais'!$C$4:$C$1003))</f>
        <v>880</v>
      </c>
      <c r="G73" s="152">
        <f>SUMPRODUCT(-('Gastos Gerais'!$B$4:$B$1003=Analítico!$B73),-(Analítico!G$1&gt;='Gastos Gerais'!$D$4:$D$1003),-(Analítico!G$1&lt;='Gastos Gerais'!$E$4:$E$1003),-('Gastos Gerais'!$C$4:$C$1003))</f>
        <v>880</v>
      </c>
      <c r="H73" s="152">
        <f>SUMPRODUCT(-('Gastos Gerais'!$B$4:$B$1003=Analítico!$B73),-(Analítico!H$1&gt;='Gastos Gerais'!$D$4:$D$1003),-(Analítico!H$1&lt;='Gastos Gerais'!$E$4:$E$1003),-('Gastos Gerais'!$C$4:$C$1003))</f>
        <v>880</v>
      </c>
      <c r="I73" s="152">
        <f>SUMPRODUCT(-('Gastos Gerais'!$B$4:$B$1003=Analítico!$B73),-(Analítico!I$1&gt;='Gastos Gerais'!$D$4:$D$1003),-(Analítico!I$1&lt;='Gastos Gerais'!$E$4:$E$1003),-('Gastos Gerais'!$C$4:$C$1003))</f>
        <v>880</v>
      </c>
      <c r="J73" s="152">
        <f>SUMPRODUCT(-('Gastos Gerais'!$B$4:$B$1003=Analítico!$B73),-(Analítico!J$1&gt;='Gastos Gerais'!$D$4:$D$1003),-(Analítico!J$1&lt;='Gastos Gerais'!$E$4:$E$1003),-('Gastos Gerais'!$C$4:$C$1003))</f>
        <v>0</v>
      </c>
      <c r="K73" s="152">
        <f>SUMPRODUCT(-('Gastos Gerais'!$B$4:$B$1003=Analítico!$B73),-(Analítico!K$1&gt;='Gastos Gerais'!$D$4:$D$1003),-(Analítico!K$1&lt;='Gastos Gerais'!$E$4:$E$1003),-('Gastos Gerais'!$C$4:$C$1003))</f>
        <v>0</v>
      </c>
      <c r="L73" s="152">
        <f>SUMPRODUCT(-('Gastos Gerais'!$B$4:$B$1003=Analítico!$B73),-(Analítico!L$1&gt;='Gastos Gerais'!$D$4:$D$1003),-(Analítico!L$1&lt;='Gastos Gerais'!$E$4:$E$1003),-('Gastos Gerais'!$C$4:$C$1003))</f>
        <v>0</v>
      </c>
      <c r="M73" s="152">
        <f>SUMPRODUCT(-('Gastos Gerais'!$B$4:$B$1003=Analítico!$B73),-(Analítico!M$1&gt;='Gastos Gerais'!$D$4:$D$1003),-(Analítico!M$1&lt;='Gastos Gerais'!$E$4:$E$1003),-('Gastos Gerais'!$C$4:$C$1003))</f>
        <v>0</v>
      </c>
      <c r="N73" s="152">
        <f>SUMPRODUCT(-('Gastos Gerais'!$B$4:$B$1003=Analítico!$B73),-(Analítico!N$1&gt;='Gastos Gerais'!$D$4:$D$1003),-(Analítico!N$1&lt;='Gastos Gerais'!$E$4:$E$1003),-('Gastos Gerais'!$C$4:$C$1003))</f>
        <v>0</v>
      </c>
      <c r="O73" s="152">
        <f>SUMPRODUCT(-('Gastos Gerais'!$B$4:$B$1003=Analítico!$B73),-(Analítico!O$1&gt;='Gastos Gerais'!$D$4:$D$1003),-(Analítico!O$1&lt;='Gastos Gerais'!$E$4:$E$1003),-('Gastos Gerais'!$C$4:$C$1003))</f>
        <v>0</v>
      </c>
      <c r="P73" s="152">
        <f>SUMPRODUCT(-('Gastos Gerais'!$B$4:$B$1003=Analítico!$B73),-(Analítico!P$1&gt;='Gastos Gerais'!$D$4:$D$1003),-(Analítico!P$1&lt;='Gastos Gerais'!$E$4:$E$1003),-('Gastos Gerais'!$C$4:$C$1003))</f>
        <v>0</v>
      </c>
      <c r="Q73" s="152">
        <f>SUMPRODUCT(-('Gastos Gerais'!$B$4:$B$1003=Analítico!$B73),-(Analítico!Q$1&gt;='Gastos Gerais'!$D$4:$D$1003),-(Analítico!Q$1&lt;='Gastos Gerais'!$E$4:$E$1003),-('Gastos Gerais'!$C$4:$C$1003))</f>
        <v>0</v>
      </c>
      <c r="R73" s="152">
        <f>SUMPRODUCT(-('Gastos Gerais'!$B$4:$B$1003=Analítico!$B73),-(Analítico!R$1&gt;='Gastos Gerais'!$D$4:$D$1003),-(Analítico!R$1&lt;='Gastos Gerais'!$E$4:$E$1003),-('Gastos Gerais'!$C$4:$C$1003))</f>
        <v>0</v>
      </c>
      <c r="S73" s="152">
        <f>SUMPRODUCT(-('Gastos Gerais'!$B$4:$B$1003=Analítico!$B73),-(Analítico!S$1&gt;='Gastos Gerais'!$D$4:$D$1003),-(Analítico!S$1&lt;='Gastos Gerais'!$E$4:$E$1003),-('Gastos Gerais'!$C$4:$C$1003))</f>
        <v>0</v>
      </c>
      <c r="T73" s="152">
        <f>SUMPRODUCT(-('Gastos Gerais'!$B$4:$B$1003=Analítico!$B73),-(Analítico!T$1&gt;='Gastos Gerais'!$D$4:$D$1003),-(Analítico!T$1&lt;='Gastos Gerais'!$E$4:$E$1003),-('Gastos Gerais'!$C$4:$C$1003))</f>
        <v>0</v>
      </c>
      <c r="U73" s="152">
        <f>SUMPRODUCT(-('Gastos Gerais'!$B$4:$B$1003=Analítico!$B73),-(Analítico!U$1&gt;='Gastos Gerais'!$D$4:$D$1003),-(Analítico!U$1&lt;='Gastos Gerais'!$E$4:$E$1003),-('Gastos Gerais'!$C$4:$C$1003))</f>
        <v>0</v>
      </c>
      <c r="V73" s="152">
        <f>SUMPRODUCT(-('Gastos Gerais'!$B$4:$B$1003=Analítico!$B73),-(Analítico!V$1&gt;='Gastos Gerais'!$D$4:$D$1003),-(Analítico!V$1&lt;='Gastos Gerais'!$E$4:$E$1003),-('Gastos Gerais'!$C$4:$C$1003))</f>
        <v>0</v>
      </c>
      <c r="W73" s="152">
        <f>SUMPRODUCT(-('Gastos Gerais'!$B$4:$B$1003=Analítico!$B73),-(Analítico!W$1&gt;='Gastos Gerais'!$D$4:$D$1003),-(Analítico!W$1&lt;='Gastos Gerais'!$E$4:$E$1003),-('Gastos Gerais'!$C$4:$C$1003))</f>
        <v>0</v>
      </c>
      <c r="X73" s="152">
        <f>SUMPRODUCT(-('Gastos Gerais'!$B$4:$B$1003=Analítico!$B73),-(Analítico!X$1&gt;='Gastos Gerais'!$D$4:$D$1003),-(Analítico!X$1&lt;='Gastos Gerais'!$E$4:$E$1003),-('Gastos Gerais'!$C$4:$C$1003))</f>
        <v>0</v>
      </c>
      <c r="Y73" s="152">
        <f>SUMPRODUCT(-('Gastos Gerais'!$B$4:$B$1003=Analítico!$B73),-(Analítico!Y$1&gt;='Gastos Gerais'!$D$4:$D$1003),-(Analítico!Y$1&lt;='Gastos Gerais'!$E$4:$E$1003),-('Gastos Gerais'!$C$4:$C$1003))</f>
        <v>0</v>
      </c>
      <c r="Z73" s="152">
        <f>SUMPRODUCT(-('Gastos Gerais'!$B$4:$B$1003=Analítico!$B73),-(Analítico!Z$1&gt;='Gastos Gerais'!$D$4:$D$1003),-(Analítico!Z$1&lt;='Gastos Gerais'!$E$4:$E$1003),-('Gastos Gerais'!$C$4:$C$1003))</f>
        <v>0</v>
      </c>
      <c r="AA73" s="152">
        <f>SUMPRODUCT(-('Gastos Gerais'!$B$4:$B$1003=Analítico!$B73),-(Analítico!AA$1&gt;='Gastos Gerais'!$D$4:$D$1003),-(Analítico!AA$1&lt;='Gastos Gerais'!$E$4:$E$1003),-('Gastos Gerais'!$C$4:$C$1003))</f>
        <v>0</v>
      </c>
      <c r="AB73" s="152">
        <f>SUMPRODUCT(-('Gastos Gerais'!$B$4:$B$1003=Analítico!$B73),-(Analítico!AB$1&gt;='Gastos Gerais'!$D$4:$D$1003),-(Analítico!AB$1&lt;='Gastos Gerais'!$E$4:$E$1003),-('Gastos Gerais'!$C$4:$C$1003))</f>
        <v>0</v>
      </c>
      <c r="AC73" s="152">
        <f>SUMPRODUCT(-('Gastos Gerais'!$B$4:$B$1003=Analítico!$B73),-(Analítico!AC$1&gt;='Gastos Gerais'!$D$4:$D$1003),-(Analítico!AC$1&lt;='Gastos Gerais'!$E$4:$E$1003),-('Gastos Gerais'!$C$4:$C$1003))</f>
        <v>0</v>
      </c>
      <c r="AD73" s="152">
        <f>SUMPRODUCT(-('Gastos Gerais'!$B$4:$B$1003=Analítico!$B73),-(Analítico!AD$1&gt;='Gastos Gerais'!$D$4:$D$1003),-(Analítico!AD$1&lt;='Gastos Gerais'!$E$4:$E$1003),-('Gastos Gerais'!$C$4:$C$1003))</f>
        <v>0</v>
      </c>
      <c r="AE73" s="152">
        <f>SUMPRODUCT(-('Gastos Gerais'!$B$4:$B$1003=Analítico!$B73),-(Analítico!AE$1&gt;='Gastos Gerais'!$D$4:$D$1003),-(Analítico!AE$1&lt;='Gastos Gerais'!$E$4:$E$1003),-('Gastos Gerais'!$C$4:$C$1003))</f>
        <v>0</v>
      </c>
      <c r="AF73" s="152">
        <f>SUMPRODUCT(-('Gastos Gerais'!$B$4:$B$1003=Analítico!$B73),-(Analítico!AF$1&gt;='Gastos Gerais'!$D$4:$D$1003),-(Analítico!AF$1&lt;='Gastos Gerais'!$E$4:$E$1003),-('Gastos Gerais'!$C$4:$C$1003))</f>
        <v>0</v>
      </c>
      <c r="AG73" s="152">
        <f>SUMPRODUCT(-('Gastos Gerais'!$B$4:$B$1003=Analítico!$B73),-(Analítico!AG$1&gt;='Gastos Gerais'!$D$4:$D$1003),-(Analítico!AG$1&lt;='Gastos Gerais'!$E$4:$E$1003),-('Gastos Gerais'!$C$4:$C$1003))</f>
        <v>0</v>
      </c>
      <c r="AH73" s="152">
        <f>SUMPRODUCT(-('Gastos Gerais'!$B$4:$B$1003=Analítico!$B73),-(Analítico!AH$1&gt;='Gastos Gerais'!$D$4:$D$1003),-(Analítico!AH$1&lt;='Gastos Gerais'!$E$4:$E$1003),-('Gastos Gerais'!$C$4:$C$1003))</f>
        <v>0</v>
      </c>
      <c r="AI73" s="152">
        <f>SUMPRODUCT(-('Gastos Gerais'!$B$4:$B$1003=Analítico!$B73),-(Analítico!AI$1&gt;='Gastos Gerais'!$D$4:$D$1003),-(Analítico!AI$1&lt;='Gastos Gerais'!$E$4:$E$1003),-('Gastos Gerais'!$C$4:$C$1003))</f>
        <v>0</v>
      </c>
      <c r="AJ73" s="152">
        <f>SUMPRODUCT(-('Gastos Gerais'!$B$4:$B$1003=Analítico!$B73),-(Analítico!AJ$1&gt;='Gastos Gerais'!$D$4:$D$1003),-(Analítico!AJ$1&lt;='Gastos Gerais'!$E$4:$E$1003),-('Gastos Gerais'!$C$4:$C$1003))</f>
        <v>0</v>
      </c>
      <c r="AK73" s="152">
        <f>SUMPRODUCT(-('Gastos Gerais'!$B$4:$B$1003=Analítico!$B73),-(Analítico!AK$1&gt;='Gastos Gerais'!$D$4:$D$1003),-(Analítico!AK$1&lt;='Gastos Gerais'!$E$4:$E$1003),-('Gastos Gerais'!$C$4:$C$1003))</f>
        <v>0</v>
      </c>
      <c r="AL73" s="152">
        <f>SUMPRODUCT(-('Gastos Gerais'!$B$4:$B$1003=Analítico!$B73),-(Analítico!AL$1&gt;='Gastos Gerais'!$D$4:$D$1003),-(Analítico!AL$1&lt;='Gastos Gerais'!$E$4:$E$1003),-('Gastos Gerais'!$C$4:$C$1003))</f>
        <v>0</v>
      </c>
      <c r="AM73" s="147">
        <f t="shared" si="23"/>
        <v>6160</v>
      </c>
      <c r="AN73" s="159">
        <f t="shared" ca="1" si="24"/>
        <v>6.5348580121458305E-4</v>
      </c>
      <c r="AX73" s="251"/>
      <c r="AY73" s="251"/>
    </row>
    <row r="74" spans="1:51" s="101" customFormat="1" ht="23.25" customHeight="1">
      <c r="A74" s="220" t="s">
        <v>125</v>
      </c>
      <c r="B74" s="223" t="s">
        <v>195</v>
      </c>
      <c r="C74" s="152">
        <f>SUMPRODUCT(-('Gastos Gerais'!$B$4:$B$1003=Analítico!$B74),-(Analítico!C$1&gt;='Gastos Gerais'!$D$4:$D$1003),-(Analítico!C$1&lt;='Gastos Gerais'!$E$4:$E$1003),-('Gastos Gerais'!$C$4:$C$1003))</f>
        <v>850</v>
      </c>
      <c r="D74" s="152">
        <f>SUMPRODUCT(-('Gastos Gerais'!$B$4:$B$1003=Analítico!$B74),-(Analítico!D$1&gt;='Gastos Gerais'!$D$4:$D$1003),-(Analítico!D$1&lt;='Gastos Gerais'!$E$4:$E$1003),-('Gastos Gerais'!$C$4:$C$1003))</f>
        <v>850</v>
      </c>
      <c r="E74" s="152">
        <f>SUMPRODUCT(-('Gastos Gerais'!$B$4:$B$1003=Analítico!$B74),-(Analítico!E$1&gt;='Gastos Gerais'!$D$4:$D$1003),-(Analítico!E$1&lt;='Gastos Gerais'!$E$4:$E$1003),-('Gastos Gerais'!$C$4:$C$1003))</f>
        <v>850</v>
      </c>
      <c r="F74" s="152">
        <f>SUMPRODUCT(-('Gastos Gerais'!$B$4:$B$1003=Analítico!$B74),-(Analítico!F$1&gt;='Gastos Gerais'!$D$4:$D$1003),-(Analítico!F$1&lt;='Gastos Gerais'!$E$4:$E$1003),-('Gastos Gerais'!$C$4:$C$1003))</f>
        <v>850</v>
      </c>
      <c r="G74" s="152">
        <f>SUMPRODUCT(-('Gastos Gerais'!$B$4:$B$1003=Analítico!$B74),-(Analítico!G$1&gt;='Gastos Gerais'!$D$4:$D$1003),-(Analítico!G$1&lt;='Gastos Gerais'!$E$4:$E$1003),-('Gastos Gerais'!$C$4:$C$1003))</f>
        <v>850</v>
      </c>
      <c r="H74" s="152">
        <f>SUMPRODUCT(-('Gastos Gerais'!$B$4:$B$1003=Analítico!$B74),-(Analítico!H$1&gt;='Gastos Gerais'!$D$4:$D$1003),-(Analítico!H$1&lt;='Gastos Gerais'!$E$4:$E$1003),-('Gastos Gerais'!$C$4:$C$1003))</f>
        <v>850</v>
      </c>
      <c r="I74" s="152">
        <f>SUMPRODUCT(-('Gastos Gerais'!$B$4:$B$1003=Analítico!$B74),-(Analítico!I$1&gt;='Gastos Gerais'!$D$4:$D$1003),-(Analítico!I$1&lt;='Gastos Gerais'!$E$4:$E$1003),-('Gastos Gerais'!$C$4:$C$1003))</f>
        <v>850</v>
      </c>
      <c r="J74" s="152">
        <f>SUMPRODUCT(-('Gastos Gerais'!$B$4:$B$1003=Analítico!$B74),-(Analítico!J$1&gt;='Gastos Gerais'!$D$4:$D$1003),-(Analítico!J$1&lt;='Gastos Gerais'!$E$4:$E$1003),-('Gastos Gerais'!$C$4:$C$1003))</f>
        <v>0</v>
      </c>
      <c r="K74" s="152">
        <f>SUMPRODUCT(-('Gastos Gerais'!$B$4:$B$1003=Analítico!$B74),-(Analítico!K$1&gt;='Gastos Gerais'!$D$4:$D$1003),-(Analítico!K$1&lt;='Gastos Gerais'!$E$4:$E$1003),-('Gastos Gerais'!$C$4:$C$1003))</f>
        <v>0</v>
      </c>
      <c r="L74" s="152">
        <f>SUMPRODUCT(-('Gastos Gerais'!$B$4:$B$1003=Analítico!$B74),-(Analítico!L$1&gt;='Gastos Gerais'!$D$4:$D$1003),-(Analítico!L$1&lt;='Gastos Gerais'!$E$4:$E$1003),-('Gastos Gerais'!$C$4:$C$1003))</f>
        <v>0</v>
      </c>
      <c r="M74" s="152">
        <f>SUMPRODUCT(-('Gastos Gerais'!$B$4:$B$1003=Analítico!$B74),-(Analítico!M$1&gt;='Gastos Gerais'!$D$4:$D$1003),-(Analítico!M$1&lt;='Gastos Gerais'!$E$4:$E$1003),-('Gastos Gerais'!$C$4:$C$1003))</f>
        <v>0</v>
      </c>
      <c r="N74" s="152">
        <f>SUMPRODUCT(-('Gastos Gerais'!$B$4:$B$1003=Analítico!$B74),-(Analítico!N$1&gt;='Gastos Gerais'!$D$4:$D$1003),-(Analítico!N$1&lt;='Gastos Gerais'!$E$4:$E$1003),-('Gastos Gerais'!$C$4:$C$1003))</f>
        <v>0</v>
      </c>
      <c r="O74" s="152">
        <f>SUMPRODUCT(-('Gastos Gerais'!$B$4:$B$1003=Analítico!$B74),-(Analítico!O$1&gt;='Gastos Gerais'!$D$4:$D$1003),-(Analítico!O$1&lt;='Gastos Gerais'!$E$4:$E$1003),-('Gastos Gerais'!$C$4:$C$1003))</f>
        <v>0</v>
      </c>
      <c r="P74" s="152">
        <f>SUMPRODUCT(-('Gastos Gerais'!$B$4:$B$1003=Analítico!$B74),-(Analítico!P$1&gt;='Gastos Gerais'!$D$4:$D$1003),-(Analítico!P$1&lt;='Gastos Gerais'!$E$4:$E$1003),-('Gastos Gerais'!$C$4:$C$1003))</f>
        <v>0</v>
      </c>
      <c r="Q74" s="152">
        <f>SUMPRODUCT(-('Gastos Gerais'!$B$4:$B$1003=Analítico!$B74),-(Analítico!Q$1&gt;='Gastos Gerais'!$D$4:$D$1003),-(Analítico!Q$1&lt;='Gastos Gerais'!$E$4:$E$1003),-('Gastos Gerais'!$C$4:$C$1003))</f>
        <v>0</v>
      </c>
      <c r="R74" s="152">
        <f>SUMPRODUCT(-('Gastos Gerais'!$B$4:$B$1003=Analítico!$B74),-(Analítico!R$1&gt;='Gastos Gerais'!$D$4:$D$1003),-(Analítico!R$1&lt;='Gastos Gerais'!$E$4:$E$1003),-('Gastos Gerais'!$C$4:$C$1003))</f>
        <v>0</v>
      </c>
      <c r="S74" s="152">
        <f>SUMPRODUCT(-('Gastos Gerais'!$B$4:$B$1003=Analítico!$B74),-(Analítico!S$1&gt;='Gastos Gerais'!$D$4:$D$1003),-(Analítico!S$1&lt;='Gastos Gerais'!$E$4:$E$1003),-('Gastos Gerais'!$C$4:$C$1003))</f>
        <v>0</v>
      </c>
      <c r="T74" s="152">
        <f>SUMPRODUCT(-('Gastos Gerais'!$B$4:$B$1003=Analítico!$B74),-(Analítico!T$1&gt;='Gastos Gerais'!$D$4:$D$1003),-(Analítico!T$1&lt;='Gastos Gerais'!$E$4:$E$1003),-('Gastos Gerais'!$C$4:$C$1003))</f>
        <v>0</v>
      </c>
      <c r="U74" s="152">
        <f>SUMPRODUCT(-('Gastos Gerais'!$B$4:$B$1003=Analítico!$B74),-(Analítico!U$1&gt;='Gastos Gerais'!$D$4:$D$1003),-(Analítico!U$1&lt;='Gastos Gerais'!$E$4:$E$1003),-('Gastos Gerais'!$C$4:$C$1003))</f>
        <v>0</v>
      </c>
      <c r="V74" s="152">
        <f>SUMPRODUCT(-('Gastos Gerais'!$B$4:$B$1003=Analítico!$B74),-(Analítico!V$1&gt;='Gastos Gerais'!$D$4:$D$1003),-(Analítico!V$1&lt;='Gastos Gerais'!$E$4:$E$1003),-('Gastos Gerais'!$C$4:$C$1003))</f>
        <v>0</v>
      </c>
      <c r="W74" s="152">
        <f>SUMPRODUCT(-('Gastos Gerais'!$B$4:$B$1003=Analítico!$B74),-(Analítico!W$1&gt;='Gastos Gerais'!$D$4:$D$1003),-(Analítico!W$1&lt;='Gastos Gerais'!$E$4:$E$1003),-('Gastos Gerais'!$C$4:$C$1003))</f>
        <v>0</v>
      </c>
      <c r="X74" s="152">
        <f>SUMPRODUCT(-('Gastos Gerais'!$B$4:$B$1003=Analítico!$B74),-(Analítico!X$1&gt;='Gastos Gerais'!$D$4:$D$1003),-(Analítico!X$1&lt;='Gastos Gerais'!$E$4:$E$1003),-('Gastos Gerais'!$C$4:$C$1003))</f>
        <v>0</v>
      </c>
      <c r="Y74" s="152">
        <f>SUMPRODUCT(-('Gastos Gerais'!$B$4:$B$1003=Analítico!$B74),-(Analítico!Y$1&gt;='Gastos Gerais'!$D$4:$D$1003),-(Analítico!Y$1&lt;='Gastos Gerais'!$E$4:$E$1003),-('Gastos Gerais'!$C$4:$C$1003))</f>
        <v>0</v>
      </c>
      <c r="Z74" s="152">
        <f>SUMPRODUCT(-('Gastos Gerais'!$B$4:$B$1003=Analítico!$B74),-(Analítico!Z$1&gt;='Gastos Gerais'!$D$4:$D$1003),-(Analítico!Z$1&lt;='Gastos Gerais'!$E$4:$E$1003),-('Gastos Gerais'!$C$4:$C$1003))</f>
        <v>0</v>
      </c>
      <c r="AA74" s="152">
        <f>SUMPRODUCT(-('Gastos Gerais'!$B$4:$B$1003=Analítico!$B74),-(Analítico!AA$1&gt;='Gastos Gerais'!$D$4:$D$1003),-(Analítico!AA$1&lt;='Gastos Gerais'!$E$4:$E$1003),-('Gastos Gerais'!$C$4:$C$1003))</f>
        <v>0</v>
      </c>
      <c r="AB74" s="152">
        <f>SUMPRODUCT(-('Gastos Gerais'!$B$4:$B$1003=Analítico!$B74),-(Analítico!AB$1&gt;='Gastos Gerais'!$D$4:$D$1003),-(Analítico!AB$1&lt;='Gastos Gerais'!$E$4:$E$1003),-('Gastos Gerais'!$C$4:$C$1003))</f>
        <v>0</v>
      </c>
      <c r="AC74" s="152">
        <f>SUMPRODUCT(-('Gastos Gerais'!$B$4:$B$1003=Analítico!$B74),-(Analítico!AC$1&gt;='Gastos Gerais'!$D$4:$D$1003),-(Analítico!AC$1&lt;='Gastos Gerais'!$E$4:$E$1003),-('Gastos Gerais'!$C$4:$C$1003))</f>
        <v>0</v>
      </c>
      <c r="AD74" s="152">
        <f>SUMPRODUCT(-('Gastos Gerais'!$B$4:$B$1003=Analítico!$B74),-(Analítico!AD$1&gt;='Gastos Gerais'!$D$4:$D$1003),-(Analítico!AD$1&lt;='Gastos Gerais'!$E$4:$E$1003),-('Gastos Gerais'!$C$4:$C$1003))</f>
        <v>0</v>
      </c>
      <c r="AE74" s="152">
        <f>SUMPRODUCT(-('Gastos Gerais'!$B$4:$B$1003=Analítico!$B74),-(Analítico!AE$1&gt;='Gastos Gerais'!$D$4:$D$1003),-(Analítico!AE$1&lt;='Gastos Gerais'!$E$4:$E$1003),-('Gastos Gerais'!$C$4:$C$1003))</f>
        <v>0</v>
      </c>
      <c r="AF74" s="152">
        <f>SUMPRODUCT(-('Gastos Gerais'!$B$4:$B$1003=Analítico!$B74),-(Analítico!AF$1&gt;='Gastos Gerais'!$D$4:$D$1003),-(Analítico!AF$1&lt;='Gastos Gerais'!$E$4:$E$1003),-('Gastos Gerais'!$C$4:$C$1003))</f>
        <v>0</v>
      </c>
      <c r="AG74" s="152">
        <f>SUMPRODUCT(-('Gastos Gerais'!$B$4:$B$1003=Analítico!$B74),-(Analítico!AG$1&gt;='Gastos Gerais'!$D$4:$D$1003),-(Analítico!AG$1&lt;='Gastos Gerais'!$E$4:$E$1003),-('Gastos Gerais'!$C$4:$C$1003))</f>
        <v>0</v>
      </c>
      <c r="AH74" s="152">
        <f>SUMPRODUCT(-('Gastos Gerais'!$B$4:$B$1003=Analítico!$B74),-(Analítico!AH$1&gt;='Gastos Gerais'!$D$4:$D$1003),-(Analítico!AH$1&lt;='Gastos Gerais'!$E$4:$E$1003),-('Gastos Gerais'!$C$4:$C$1003))</f>
        <v>0</v>
      </c>
      <c r="AI74" s="152">
        <f>SUMPRODUCT(-('Gastos Gerais'!$B$4:$B$1003=Analítico!$B74),-(Analítico!AI$1&gt;='Gastos Gerais'!$D$4:$D$1003),-(Analítico!AI$1&lt;='Gastos Gerais'!$E$4:$E$1003),-('Gastos Gerais'!$C$4:$C$1003))</f>
        <v>0</v>
      </c>
      <c r="AJ74" s="152">
        <f>SUMPRODUCT(-('Gastos Gerais'!$B$4:$B$1003=Analítico!$B74),-(Analítico!AJ$1&gt;='Gastos Gerais'!$D$4:$D$1003),-(Analítico!AJ$1&lt;='Gastos Gerais'!$E$4:$E$1003),-('Gastos Gerais'!$C$4:$C$1003))</f>
        <v>0</v>
      </c>
      <c r="AK74" s="152">
        <f>SUMPRODUCT(-('Gastos Gerais'!$B$4:$B$1003=Analítico!$B74),-(Analítico!AK$1&gt;='Gastos Gerais'!$D$4:$D$1003),-(Analítico!AK$1&lt;='Gastos Gerais'!$E$4:$E$1003),-('Gastos Gerais'!$C$4:$C$1003))</f>
        <v>0</v>
      </c>
      <c r="AL74" s="152">
        <f>SUMPRODUCT(-('Gastos Gerais'!$B$4:$B$1003=Analítico!$B74),-(Analítico!AL$1&gt;='Gastos Gerais'!$D$4:$D$1003),-(Analítico!AL$1&lt;='Gastos Gerais'!$E$4:$E$1003),-('Gastos Gerais'!$C$4:$C$1003))</f>
        <v>0</v>
      </c>
      <c r="AM74" s="147">
        <f t="shared" si="23"/>
        <v>5950</v>
      </c>
      <c r="AN74" s="159">
        <f t="shared" ca="1" si="24"/>
        <v>6.3120787617317682E-4</v>
      </c>
      <c r="AX74" s="251"/>
      <c r="AY74" s="251"/>
    </row>
    <row r="75" spans="1:51" s="101" customFormat="1" ht="23.25" customHeight="1">
      <c r="A75" s="220" t="s">
        <v>126</v>
      </c>
      <c r="B75" s="223" t="s">
        <v>190</v>
      </c>
      <c r="C75" s="152">
        <f>SUMPRODUCT(-('Gastos Gerais'!$B$4:$B$1003=Analítico!$B75),-(Analítico!C$1&gt;='Gastos Gerais'!$D$4:$D$1003),-(Analítico!C$1&lt;='Gastos Gerais'!$E$4:$E$1003),-('Gastos Gerais'!$C$4:$C$1003))</f>
        <v>50</v>
      </c>
      <c r="D75" s="152">
        <f>SUMPRODUCT(-('Gastos Gerais'!$B$4:$B$1003=Analítico!$B75),-(Analítico!D$1&gt;='Gastos Gerais'!$D$4:$D$1003),-(Analítico!D$1&lt;='Gastos Gerais'!$E$4:$E$1003),-('Gastos Gerais'!$C$4:$C$1003))</f>
        <v>50</v>
      </c>
      <c r="E75" s="152">
        <f>SUMPRODUCT(-('Gastos Gerais'!$B$4:$B$1003=Analítico!$B75),-(Analítico!E$1&gt;='Gastos Gerais'!$D$4:$D$1003),-(Analítico!E$1&lt;='Gastos Gerais'!$E$4:$E$1003),-('Gastos Gerais'!$C$4:$C$1003))</f>
        <v>50</v>
      </c>
      <c r="F75" s="152">
        <f>SUMPRODUCT(-('Gastos Gerais'!$B$4:$B$1003=Analítico!$B75),-(Analítico!F$1&gt;='Gastos Gerais'!$D$4:$D$1003),-(Analítico!F$1&lt;='Gastos Gerais'!$E$4:$E$1003),-('Gastos Gerais'!$C$4:$C$1003))</f>
        <v>50</v>
      </c>
      <c r="G75" s="152">
        <f>SUMPRODUCT(-('Gastos Gerais'!$B$4:$B$1003=Analítico!$B75),-(Analítico!G$1&gt;='Gastos Gerais'!$D$4:$D$1003),-(Analítico!G$1&lt;='Gastos Gerais'!$E$4:$E$1003),-('Gastos Gerais'!$C$4:$C$1003))</f>
        <v>50</v>
      </c>
      <c r="H75" s="152">
        <f>SUMPRODUCT(-('Gastos Gerais'!$B$4:$B$1003=Analítico!$B75),-(Analítico!H$1&gt;='Gastos Gerais'!$D$4:$D$1003),-(Analítico!H$1&lt;='Gastos Gerais'!$E$4:$E$1003),-('Gastos Gerais'!$C$4:$C$1003))</f>
        <v>50</v>
      </c>
      <c r="I75" s="152">
        <f>SUMPRODUCT(-('Gastos Gerais'!$B$4:$B$1003=Analítico!$B75),-(Analítico!I$1&gt;='Gastos Gerais'!$D$4:$D$1003),-(Analítico!I$1&lt;='Gastos Gerais'!$E$4:$E$1003),-('Gastos Gerais'!$C$4:$C$1003))</f>
        <v>50</v>
      </c>
      <c r="J75" s="152">
        <f>SUMPRODUCT(-('Gastos Gerais'!$B$4:$B$1003=Analítico!$B75),-(Analítico!J$1&gt;='Gastos Gerais'!$D$4:$D$1003),-(Analítico!J$1&lt;='Gastos Gerais'!$E$4:$E$1003),-('Gastos Gerais'!$C$4:$C$1003))</f>
        <v>0</v>
      </c>
      <c r="K75" s="152">
        <f>SUMPRODUCT(-('Gastos Gerais'!$B$4:$B$1003=Analítico!$B75),-(Analítico!K$1&gt;='Gastos Gerais'!$D$4:$D$1003),-(Analítico!K$1&lt;='Gastos Gerais'!$E$4:$E$1003),-('Gastos Gerais'!$C$4:$C$1003))</f>
        <v>0</v>
      </c>
      <c r="L75" s="152">
        <f>SUMPRODUCT(-('Gastos Gerais'!$B$4:$B$1003=Analítico!$B75),-(Analítico!L$1&gt;='Gastos Gerais'!$D$4:$D$1003),-(Analítico!L$1&lt;='Gastos Gerais'!$E$4:$E$1003),-('Gastos Gerais'!$C$4:$C$1003))</f>
        <v>0</v>
      </c>
      <c r="M75" s="152">
        <f>SUMPRODUCT(-('Gastos Gerais'!$B$4:$B$1003=Analítico!$B75),-(Analítico!M$1&gt;='Gastos Gerais'!$D$4:$D$1003),-(Analítico!M$1&lt;='Gastos Gerais'!$E$4:$E$1003),-('Gastos Gerais'!$C$4:$C$1003))</f>
        <v>0</v>
      </c>
      <c r="N75" s="152">
        <f>SUMPRODUCT(-('Gastos Gerais'!$B$4:$B$1003=Analítico!$B75),-(Analítico!N$1&gt;='Gastos Gerais'!$D$4:$D$1003),-(Analítico!N$1&lt;='Gastos Gerais'!$E$4:$E$1003),-('Gastos Gerais'!$C$4:$C$1003))</f>
        <v>0</v>
      </c>
      <c r="O75" s="152">
        <f>SUMPRODUCT(-('Gastos Gerais'!$B$4:$B$1003=Analítico!$B75),-(Analítico!O$1&gt;='Gastos Gerais'!$D$4:$D$1003),-(Analítico!O$1&lt;='Gastos Gerais'!$E$4:$E$1003),-('Gastos Gerais'!$C$4:$C$1003))</f>
        <v>0</v>
      </c>
      <c r="P75" s="152">
        <f>SUMPRODUCT(-('Gastos Gerais'!$B$4:$B$1003=Analítico!$B75),-(Analítico!P$1&gt;='Gastos Gerais'!$D$4:$D$1003),-(Analítico!P$1&lt;='Gastos Gerais'!$E$4:$E$1003),-('Gastos Gerais'!$C$4:$C$1003))</f>
        <v>0</v>
      </c>
      <c r="Q75" s="152">
        <f>SUMPRODUCT(-('Gastos Gerais'!$B$4:$B$1003=Analítico!$B75),-(Analítico!Q$1&gt;='Gastos Gerais'!$D$4:$D$1003),-(Analítico!Q$1&lt;='Gastos Gerais'!$E$4:$E$1003),-('Gastos Gerais'!$C$4:$C$1003))</f>
        <v>0</v>
      </c>
      <c r="R75" s="152">
        <f>SUMPRODUCT(-('Gastos Gerais'!$B$4:$B$1003=Analítico!$B75),-(Analítico!R$1&gt;='Gastos Gerais'!$D$4:$D$1003),-(Analítico!R$1&lt;='Gastos Gerais'!$E$4:$E$1003),-('Gastos Gerais'!$C$4:$C$1003))</f>
        <v>0</v>
      </c>
      <c r="S75" s="152">
        <f>SUMPRODUCT(-('Gastos Gerais'!$B$4:$B$1003=Analítico!$B75),-(Analítico!S$1&gt;='Gastos Gerais'!$D$4:$D$1003),-(Analítico!S$1&lt;='Gastos Gerais'!$E$4:$E$1003),-('Gastos Gerais'!$C$4:$C$1003))</f>
        <v>0</v>
      </c>
      <c r="T75" s="152">
        <f>SUMPRODUCT(-('Gastos Gerais'!$B$4:$B$1003=Analítico!$B75),-(Analítico!T$1&gt;='Gastos Gerais'!$D$4:$D$1003),-(Analítico!T$1&lt;='Gastos Gerais'!$E$4:$E$1003),-('Gastos Gerais'!$C$4:$C$1003))</f>
        <v>0</v>
      </c>
      <c r="U75" s="152">
        <f>SUMPRODUCT(-('Gastos Gerais'!$B$4:$B$1003=Analítico!$B75),-(Analítico!U$1&gt;='Gastos Gerais'!$D$4:$D$1003),-(Analítico!U$1&lt;='Gastos Gerais'!$E$4:$E$1003),-('Gastos Gerais'!$C$4:$C$1003))</f>
        <v>0</v>
      </c>
      <c r="V75" s="152">
        <f>SUMPRODUCT(-('Gastos Gerais'!$B$4:$B$1003=Analítico!$B75),-(Analítico!V$1&gt;='Gastos Gerais'!$D$4:$D$1003),-(Analítico!V$1&lt;='Gastos Gerais'!$E$4:$E$1003),-('Gastos Gerais'!$C$4:$C$1003))</f>
        <v>0</v>
      </c>
      <c r="W75" s="152">
        <f>SUMPRODUCT(-('Gastos Gerais'!$B$4:$B$1003=Analítico!$B75),-(Analítico!W$1&gt;='Gastos Gerais'!$D$4:$D$1003),-(Analítico!W$1&lt;='Gastos Gerais'!$E$4:$E$1003),-('Gastos Gerais'!$C$4:$C$1003))</f>
        <v>0</v>
      </c>
      <c r="X75" s="152">
        <f>SUMPRODUCT(-('Gastos Gerais'!$B$4:$B$1003=Analítico!$B75),-(Analítico!X$1&gt;='Gastos Gerais'!$D$4:$D$1003),-(Analítico!X$1&lt;='Gastos Gerais'!$E$4:$E$1003),-('Gastos Gerais'!$C$4:$C$1003))</f>
        <v>0</v>
      </c>
      <c r="Y75" s="152">
        <f>SUMPRODUCT(-('Gastos Gerais'!$B$4:$B$1003=Analítico!$B75),-(Analítico!Y$1&gt;='Gastos Gerais'!$D$4:$D$1003),-(Analítico!Y$1&lt;='Gastos Gerais'!$E$4:$E$1003),-('Gastos Gerais'!$C$4:$C$1003))</f>
        <v>0</v>
      </c>
      <c r="Z75" s="152">
        <f>SUMPRODUCT(-('Gastos Gerais'!$B$4:$B$1003=Analítico!$B75),-(Analítico!Z$1&gt;='Gastos Gerais'!$D$4:$D$1003),-(Analítico!Z$1&lt;='Gastos Gerais'!$E$4:$E$1003),-('Gastos Gerais'!$C$4:$C$1003))</f>
        <v>0</v>
      </c>
      <c r="AA75" s="152">
        <f>SUMPRODUCT(-('Gastos Gerais'!$B$4:$B$1003=Analítico!$B75),-(Analítico!AA$1&gt;='Gastos Gerais'!$D$4:$D$1003),-(Analítico!AA$1&lt;='Gastos Gerais'!$E$4:$E$1003),-('Gastos Gerais'!$C$4:$C$1003))</f>
        <v>0</v>
      </c>
      <c r="AB75" s="152">
        <f>SUMPRODUCT(-('Gastos Gerais'!$B$4:$B$1003=Analítico!$B75),-(Analítico!AB$1&gt;='Gastos Gerais'!$D$4:$D$1003),-(Analítico!AB$1&lt;='Gastos Gerais'!$E$4:$E$1003),-('Gastos Gerais'!$C$4:$C$1003))</f>
        <v>0</v>
      </c>
      <c r="AC75" s="152">
        <f>SUMPRODUCT(-('Gastos Gerais'!$B$4:$B$1003=Analítico!$B75),-(Analítico!AC$1&gt;='Gastos Gerais'!$D$4:$D$1003),-(Analítico!AC$1&lt;='Gastos Gerais'!$E$4:$E$1003),-('Gastos Gerais'!$C$4:$C$1003))</f>
        <v>0</v>
      </c>
      <c r="AD75" s="152">
        <f>SUMPRODUCT(-('Gastos Gerais'!$B$4:$B$1003=Analítico!$B75),-(Analítico!AD$1&gt;='Gastos Gerais'!$D$4:$D$1003),-(Analítico!AD$1&lt;='Gastos Gerais'!$E$4:$E$1003),-('Gastos Gerais'!$C$4:$C$1003))</f>
        <v>0</v>
      </c>
      <c r="AE75" s="152">
        <f>SUMPRODUCT(-('Gastos Gerais'!$B$4:$B$1003=Analítico!$B75),-(Analítico!AE$1&gt;='Gastos Gerais'!$D$4:$D$1003),-(Analítico!AE$1&lt;='Gastos Gerais'!$E$4:$E$1003),-('Gastos Gerais'!$C$4:$C$1003))</f>
        <v>0</v>
      </c>
      <c r="AF75" s="152">
        <f>SUMPRODUCT(-('Gastos Gerais'!$B$4:$B$1003=Analítico!$B75),-(Analítico!AF$1&gt;='Gastos Gerais'!$D$4:$D$1003),-(Analítico!AF$1&lt;='Gastos Gerais'!$E$4:$E$1003),-('Gastos Gerais'!$C$4:$C$1003))</f>
        <v>0</v>
      </c>
      <c r="AG75" s="152">
        <f>SUMPRODUCT(-('Gastos Gerais'!$B$4:$B$1003=Analítico!$B75),-(Analítico!AG$1&gt;='Gastos Gerais'!$D$4:$D$1003),-(Analítico!AG$1&lt;='Gastos Gerais'!$E$4:$E$1003),-('Gastos Gerais'!$C$4:$C$1003))</f>
        <v>0</v>
      </c>
      <c r="AH75" s="152">
        <f>SUMPRODUCT(-('Gastos Gerais'!$B$4:$B$1003=Analítico!$B75),-(Analítico!AH$1&gt;='Gastos Gerais'!$D$4:$D$1003),-(Analítico!AH$1&lt;='Gastos Gerais'!$E$4:$E$1003),-('Gastos Gerais'!$C$4:$C$1003))</f>
        <v>0</v>
      </c>
      <c r="AI75" s="152">
        <f>SUMPRODUCT(-('Gastos Gerais'!$B$4:$B$1003=Analítico!$B75),-(Analítico!AI$1&gt;='Gastos Gerais'!$D$4:$D$1003),-(Analítico!AI$1&lt;='Gastos Gerais'!$E$4:$E$1003),-('Gastos Gerais'!$C$4:$C$1003))</f>
        <v>0</v>
      </c>
      <c r="AJ75" s="152">
        <f>SUMPRODUCT(-('Gastos Gerais'!$B$4:$B$1003=Analítico!$B75),-(Analítico!AJ$1&gt;='Gastos Gerais'!$D$4:$D$1003),-(Analítico!AJ$1&lt;='Gastos Gerais'!$E$4:$E$1003),-('Gastos Gerais'!$C$4:$C$1003))</f>
        <v>0</v>
      </c>
      <c r="AK75" s="152">
        <f>SUMPRODUCT(-('Gastos Gerais'!$B$4:$B$1003=Analítico!$B75),-(Analítico!AK$1&gt;='Gastos Gerais'!$D$4:$D$1003),-(Analítico!AK$1&lt;='Gastos Gerais'!$E$4:$E$1003),-('Gastos Gerais'!$C$4:$C$1003))</f>
        <v>0</v>
      </c>
      <c r="AL75" s="152">
        <f>SUMPRODUCT(-('Gastos Gerais'!$B$4:$B$1003=Analítico!$B75),-(Analítico!AL$1&gt;='Gastos Gerais'!$D$4:$D$1003),-(Analítico!AL$1&lt;='Gastos Gerais'!$E$4:$E$1003),-('Gastos Gerais'!$C$4:$C$1003))</f>
        <v>0</v>
      </c>
      <c r="AM75" s="147">
        <f t="shared" si="23"/>
        <v>350</v>
      </c>
      <c r="AN75" s="159">
        <f t="shared" ca="1" si="24"/>
        <v>3.71298750690104E-5</v>
      </c>
      <c r="AX75" s="251"/>
      <c r="AY75" s="251"/>
    </row>
    <row r="76" spans="1:51" s="101" customFormat="1" ht="22.5">
      <c r="A76" s="220" t="s">
        <v>127</v>
      </c>
      <c r="B76" s="223" t="s">
        <v>191</v>
      </c>
      <c r="C76" s="152">
        <f>SUMPRODUCT(-('Gastos Gerais'!$B$4:$B$1003=Analítico!$B76),-(Analítico!C$1&gt;='Gastos Gerais'!$D$4:$D$1003),-(Analítico!C$1&lt;='Gastos Gerais'!$E$4:$E$1003),-('Gastos Gerais'!$C$4:$C$1003))</f>
        <v>0</v>
      </c>
      <c r="D76" s="152">
        <f>SUMPRODUCT(-('Gastos Gerais'!$B$4:$B$1003=Analítico!$B76),-(Analítico!D$1&gt;='Gastos Gerais'!$D$4:$D$1003),-(Analítico!D$1&lt;='Gastos Gerais'!$E$4:$E$1003),-('Gastos Gerais'!$C$4:$C$1003))</f>
        <v>400</v>
      </c>
      <c r="E76" s="152">
        <f>SUMPRODUCT(-('Gastos Gerais'!$B$4:$B$1003=Analítico!$B76),-(Analítico!E$1&gt;='Gastos Gerais'!$D$4:$D$1003),-(Analítico!E$1&lt;='Gastos Gerais'!$E$4:$E$1003),-('Gastos Gerais'!$C$4:$C$1003))</f>
        <v>400</v>
      </c>
      <c r="F76" s="152">
        <f>SUMPRODUCT(-('Gastos Gerais'!$B$4:$B$1003=Analítico!$B76),-(Analítico!F$1&gt;='Gastos Gerais'!$D$4:$D$1003),-(Analítico!F$1&lt;='Gastos Gerais'!$E$4:$E$1003),-('Gastos Gerais'!$C$4:$C$1003))</f>
        <v>400</v>
      </c>
      <c r="G76" s="152">
        <f>SUMPRODUCT(-('Gastos Gerais'!$B$4:$B$1003=Analítico!$B76),-(Analítico!G$1&gt;='Gastos Gerais'!$D$4:$D$1003),-(Analítico!G$1&lt;='Gastos Gerais'!$E$4:$E$1003),-('Gastos Gerais'!$C$4:$C$1003))</f>
        <v>400</v>
      </c>
      <c r="H76" s="152">
        <f>SUMPRODUCT(-('Gastos Gerais'!$B$4:$B$1003=Analítico!$B76),-(Analítico!H$1&gt;='Gastos Gerais'!$D$4:$D$1003),-(Analítico!H$1&lt;='Gastos Gerais'!$E$4:$E$1003),-('Gastos Gerais'!$C$4:$C$1003))</f>
        <v>400</v>
      </c>
      <c r="I76" s="152">
        <f>SUMPRODUCT(-('Gastos Gerais'!$B$4:$B$1003=Analítico!$B76),-(Analítico!I$1&gt;='Gastos Gerais'!$D$4:$D$1003),-(Analítico!I$1&lt;='Gastos Gerais'!$E$4:$E$1003),-('Gastos Gerais'!$C$4:$C$1003))</f>
        <v>400</v>
      </c>
      <c r="J76" s="152">
        <f>SUMPRODUCT(-('Gastos Gerais'!$B$4:$B$1003=Analítico!$B76),-(Analítico!J$1&gt;='Gastos Gerais'!$D$4:$D$1003),-(Analítico!J$1&lt;='Gastos Gerais'!$E$4:$E$1003),-('Gastos Gerais'!$C$4:$C$1003))</f>
        <v>0</v>
      </c>
      <c r="K76" s="152">
        <f>SUMPRODUCT(-('Gastos Gerais'!$B$4:$B$1003=Analítico!$B76),-(Analítico!K$1&gt;='Gastos Gerais'!$D$4:$D$1003),-(Analítico!K$1&lt;='Gastos Gerais'!$E$4:$E$1003),-('Gastos Gerais'!$C$4:$C$1003))</f>
        <v>0</v>
      </c>
      <c r="L76" s="152">
        <f>SUMPRODUCT(-('Gastos Gerais'!$B$4:$B$1003=Analítico!$B76),-(Analítico!L$1&gt;='Gastos Gerais'!$D$4:$D$1003),-(Analítico!L$1&lt;='Gastos Gerais'!$E$4:$E$1003),-('Gastos Gerais'!$C$4:$C$1003))</f>
        <v>0</v>
      </c>
      <c r="M76" s="152">
        <f>SUMPRODUCT(-('Gastos Gerais'!$B$4:$B$1003=Analítico!$B76),-(Analítico!M$1&gt;='Gastos Gerais'!$D$4:$D$1003),-(Analítico!M$1&lt;='Gastos Gerais'!$E$4:$E$1003),-('Gastos Gerais'!$C$4:$C$1003))</f>
        <v>0</v>
      </c>
      <c r="N76" s="152">
        <f>SUMPRODUCT(-('Gastos Gerais'!$B$4:$B$1003=Analítico!$B76),-(Analítico!N$1&gt;='Gastos Gerais'!$D$4:$D$1003),-(Analítico!N$1&lt;='Gastos Gerais'!$E$4:$E$1003),-('Gastos Gerais'!$C$4:$C$1003))</f>
        <v>0</v>
      </c>
      <c r="O76" s="152">
        <f>SUMPRODUCT(-('Gastos Gerais'!$B$4:$B$1003=Analítico!$B76),-(Analítico!O$1&gt;='Gastos Gerais'!$D$4:$D$1003),-(Analítico!O$1&lt;='Gastos Gerais'!$E$4:$E$1003),-('Gastos Gerais'!$C$4:$C$1003))</f>
        <v>0</v>
      </c>
      <c r="P76" s="152">
        <f>SUMPRODUCT(-('Gastos Gerais'!$B$4:$B$1003=Analítico!$B76),-(Analítico!P$1&gt;='Gastos Gerais'!$D$4:$D$1003),-(Analítico!P$1&lt;='Gastos Gerais'!$E$4:$E$1003),-('Gastos Gerais'!$C$4:$C$1003))</f>
        <v>0</v>
      </c>
      <c r="Q76" s="152">
        <f>SUMPRODUCT(-('Gastos Gerais'!$B$4:$B$1003=Analítico!$B76),-(Analítico!Q$1&gt;='Gastos Gerais'!$D$4:$D$1003),-(Analítico!Q$1&lt;='Gastos Gerais'!$E$4:$E$1003),-('Gastos Gerais'!$C$4:$C$1003))</f>
        <v>0</v>
      </c>
      <c r="R76" s="152">
        <f>SUMPRODUCT(-('Gastos Gerais'!$B$4:$B$1003=Analítico!$B76),-(Analítico!R$1&gt;='Gastos Gerais'!$D$4:$D$1003),-(Analítico!R$1&lt;='Gastos Gerais'!$E$4:$E$1003),-('Gastos Gerais'!$C$4:$C$1003))</f>
        <v>0</v>
      </c>
      <c r="S76" s="152">
        <f>SUMPRODUCT(-('Gastos Gerais'!$B$4:$B$1003=Analítico!$B76),-(Analítico!S$1&gt;='Gastos Gerais'!$D$4:$D$1003),-(Analítico!S$1&lt;='Gastos Gerais'!$E$4:$E$1003),-('Gastos Gerais'!$C$4:$C$1003))</f>
        <v>0</v>
      </c>
      <c r="T76" s="152">
        <f>SUMPRODUCT(-('Gastos Gerais'!$B$4:$B$1003=Analítico!$B76),-(Analítico!T$1&gt;='Gastos Gerais'!$D$4:$D$1003),-(Analítico!T$1&lt;='Gastos Gerais'!$E$4:$E$1003),-('Gastos Gerais'!$C$4:$C$1003))</f>
        <v>0</v>
      </c>
      <c r="U76" s="152">
        <f>SUMPRODUCT(-('Gastos Gerais'!$B$4:$B$1003=Analítico!$B76),-(Analítico!U$1&gt;='Gastos Gerais'!$D$4:$D$1003),-(Analítico!U$1&lt;='Gastos Gerais'!$E$4:$E$1003),-('Gastos Gerais'!$C$4:$C$1003))</f>
        <v>0</v>
      </c>
      <c r="V76" s="152">
        <f>SUMPRODUCT(-('Gastos Gerais'!$B$4:$B$1003=Analítico!$B76),-(Analítico!V$1&gt;='Gastos Gerais'!$D$4:$D$1003),-(Analítico!V$1&lt;='Gastos Gerais'!$E$4:$E$1003),-('Gastos Gerais'!$C$4:$C$1003))</f>
        <v>0</v>
      </c>
      <c r="W76" s="152">
        <f>SUMPRODUCT(-('Gastos Gerais'!$B$4:$B$1003=Analítico!$B76),-(Analítico!W$1&gt;='Gastos Gerais'!$D$4:$D$1003),-(Analítico!W$1&lt;='Gastos Gerais'!$E$4:$E$1003),-('Gastos Gerais'!$C$4:$C$1003))</f>
        <v>0</v>
      </c>
      <c r="X76" s="152">
        <f>SUMPRODUCT(-('Gastos Gerais'!$B$4:$B$1003=Analítico!$B76),-(Analítico!X$1&gt;='Gastos Gerais'!$D$4:$D$1003),-(Analítico!X$1&lt;='Gastos Gerais'!$E$4:$E$1003),-('Gastos Gerais'!$C$4:$C$1003))</f>
        <v>0</v>
      </c>
      <c r="Y76" s="152">
        <f>SUMPRODUCT(-('Gastos Gerais'!$B$4:$B$1003=Analítico!$B76),-(Analítico!Y$1&gt;='Gastos Gerais'!$D$4:$D$1003),-(Analítico!Y$1&lt;='Gastos Gerais'!$E$4:$E$1003),-('Gastos Gerais'!$C$4:$C$1003))</f>
        <v>0</v>
      </c>
      <c r="Z76" s="152">
        <f>SUMPRODUCT(-('Gastos Gerais'!$B$4:$B$1003=Analítico!$B76),-(Analítico!Z$1&gt;='Gastos Gerais'!$D$4:$D$1003),-(Analítico!Z$1&lt;='Gastos Gerais'!$E$4:$E$1003),-('Gastos Gerais'!$C$4:$C$1003))</f>
        <v>0</v>
      </c>
      <c r="AA76" s="152">
        <f>SUMPRODUCT(-('Gastos Gerais'!$B$4:$B$1003=Analítico!$B76),-(Analítico!AA$1&gt;='Gastos Gerais'!$D$4:$D$1003),-(Analítico!AA$1&lt;='Gastos Gerais'!$E$4:$E$1003),-('Gastos Gerais'!$C$4:$C$1003))</f>
        <v>0</v>
      </c>
      <c r="AB76" s="152">
        <f>SUMPRODUCT(-('Gastos Gerais'!$B$4:$B$1003=Analítico!$B76),-(Analítico!AB$1&gt;='Gastos Gerais'!$D$4:$D$1003),-(Analítico!AB$1&lt;='Gastos Gerais'!$E$4:$E$1003),-('Gastos Gerais'!$C$4:$C$1003))</f>
        <v>0</v>
      </c>
      <c r="AC76" s="152">
        <f>SUMPRODUCT(-('Gastos Gerais'!$B$4:$B$1003=Analítico!$B76),-(Analítico!AC$1&gt;='Gastos Gerais'!$D$4:$D$1003),-(Analítico!AC$1&lt;='Gastos Gerais'!$E$4:$E$1003),-('Gastos Gerais'!$C$4:$C$1003))</f>
        <v>0</v>
      </c>
      <c r="AD76" s="152">
        <f>SUMPRODUCT(-('Gastos Gerais'!$B$4:$B$1003=Analítico!$B76),-(Analítico!AD$1&gt;='Gastos Gerais'!$D$4:$D$1003),-(Analítico!AD$1&lt;='Gastos Gerais'!$E$4:$E$1003),-('Gastos Gerais'!$C$4:$C$1003))</f>
        <v>0</v>
      </c>
      <c r="AE76" s="152">
        <f>SUMPRODUCT(-('Gastos Gerais'!$B$4:$B$1003=Analítico!$B76),-(Analítico!AE$1&gt;='Gastos Gerais'!$D$4:$D$1003),-(Analítico!AE$1&lt;='Gastos Gerais'!$E$4:$E$1003),-('Gastos Gerais'!$C$4:$C$1003))</f>
        <v>0</v>
      </c>
      <c r="AF76" s="152">
        <f>SUMPRODUCT(-('Gastos Gerais'!$B$4:$B$1003=Analítico!$B76),-(Analítico!AF$1&gt;='Gastos Gerais'!$D$4:$D$1003),-(Analítico!AF$1&lt;='Gastos Gerais'!$E$4:$E$1003),-('Gastos Gerais'!$C$4:$C$1003))</f>
        <v>0</v>
      </c>
      <c r="AG76" s="152">
        <f>SUMPRODUCT(-('Gastos Gerais'!$B$4:$B$1003=Analítico!$B76),-(Analítico!AG$1&gt;='Gastos Gerais'!$D$4:$D$1003),-(Analítico!AG$1&lt;='Gastos Gerais'!$E$4:$E$1003),-('Gastos Gerais'!$C$4:$C$1003))</f>
        <v>0</v>
      </c>
      <c r="AH76" s="152">
        <f>SUMPRODUCT(-('Gastos Gerais'!$B$4:$B$1003=Analítico!$B76),-(Analítico!AH$1&gt;='Gastos Gerais'!$D$4:$D$1003),-(Analítico!AH$1&lt;='Gastos Gerais'!$E$4:$E$1003),-('Gastos Gerais'!$C$4:$C$1003))</f>
        <v>0</v>
      </c>
      <c r="AI76" s="152">
        <f>SUMPRODUCT(-('Gastos Gerais'!$B$4:$B$1003=Analítico!$B76),-(Analítico!AI$1&gt;='Gastos Gerais'!$D$4:$D$1003),-(Analítico!AI$1&lt;='Gastos Gerais'!$E$4:$E$1003),-('Gastos Gerais'!$C$4:$C$1003))</f>
        <v>0</v>
      </c>
      <c r="AJ76" s="152">
        <f>SUMPRODUCT(-('Gastos Gerais'!$B$4:$B$1003=Analítico!$B76),-(Analítico!AJ$1&gt;='Gastos Gerais'!$D$4:$D$1003),-(Analítico!AJ$1&lt;='Gastos Gerais'!$E$4:$E$1003),-('Gastos Gerais'!$C$4:$C$1003))</f>
        <v>0</v>
      </c>
      <c r="AK76" s="152">
        <f>SUMPRODUCT(-('Gastos Gerais'!$B$4:$B$1003=Analítico!$B76),-(Analítico!AK$1&gt;='Gastos Gerais'!$D$4:$D$1003),-(Analítico!AK$1&lt;='Gastos Gerais'!$E$4:$E$1003),-('Gastos Gerais'!$C$4:$C$1003))</f>
        <v>0</v>
      </c>
      <c r="AL76" s="152">
        <f>SUMPRODUCT(-('Gastos Gerais'!$B$4:$B$1003=Analítico!$B76),-(Analítico!AL$1&gt;='Gastos Gerais'!$D$4:$D$1003),-(Analítico!AL$1&lt;='Gastos Gerais'!$E$4:$E$1003),-('Gastos Gerais'!$C$4:$C$1003))</f>
        <v>0</v>
      </c>
      <c r="AM76" s="147">
        <f t="shared" si="23"/>
        <v>2400</v>
      </c>
      <c r="AN76" s="159">
        <f t="shared" ca="1" si="24"/>
        <v>2.5460485761607133E-4</v>
      </c>
      <c r="AX76" s="251"/>
      <c r="AY76" s="251"/>
    </row>
    <row r="77" spans="1:51" s="101" customFormat="1" ht="23.25" customHeight="1">
      <c r="A77" s="220" t="s">
        <v>128</v>
      </c>
      <c r="B77" s="223" t="s">
        <v>280</v>
      </c>
      <c r="C77" s="152">
        <f>SUMPRODUCT(-('Gastos Gerais'!$B$4:$B$1003=Analítico!$B77),-(Analítico!C$1&gt;='Gastos Gerais'!$D$4:$D$1003),-(Analítico!C$1&lt;='Gastos Gerais'!$E$4:$E$1003),-('Gastos Gerais'!$C$4:$C$1003))</f>
        <v>0</v>
      </c>
      <c r="D77" s="152">
        <f>SUMPRODUCT(-('Gastos Gerais'!$B$4:$B$1003=Analítico!$B77),-(Analítico!D$1&gt;='Gastos Gerais'!$D$4:$D$1003),-(Analítico!D$1&lt;='Gastos Gerais'!$E$4:$E$1003),-('Gastos Gerais'!$C$4:$C$1003))</f>
        <v>0</v>
      </c>
      <c r="E77" s="152">
        <f>SUMPRODUCT(-('Gastos Gerais'!$B$4:$B$1003=Analítico!$B77),-(Analítico!E$1&gt;='Gastos Gerais'!$D$4:$D$1003),-(Analítico!E$1&lt;='Gastos Gerais'!$E$4:$E$1003),-('Gastos Gerais'!$C$4:$C$1003))</f>
        <v>0</v>
      </c>
      <c r="F77" s="152">
        <f>SUMPRODUCT(-('Gastos Gerais'!$B$4:$B$1003=Analítico!$B77),-(Analítico!F$1&gt;='Gastos Gerais'!$D$4:$D$1003),-(Analítico!F$1&lt;='Gastos Gerais'!$E$4:$E$1003),-('Gastos Gerais'!$C$4:$C$1003))</f>
        <v>0</v>
      </c>
      <c r="G77" s="152">
        <f>SUMPRODUCT(-('Gastos Gerais'!$B$4:$B$1003=Analítico!$B77),-(Analítico!G$1&gt;='Gastos Gerais'!$D$4:$D$1003),-(Analítico!G$1&lt;='Gastos Gerais'!$E$4:$E$1003),-('Gastos Gerais'!$C$4:$C$1003))</f>
        <v>0</v>
      </c>
      <c r="H77" s="152">
        <f>SUMPRODUCT(-('Gastos Gerais'!$B$4:$B$1003=Analítico!$B77),-(Analítico!H$1&gt;='Gastos Gerais'!$D$4:$D$1003),-(Analítico!H$1&lt;='Gastos Gerais'!$E$4:$E$1003),-('Gastos Gerais'!$C$4:$C$1003))</f>
        <v>0</v>
      </c>
      <c r="I77" s="152">
        <f>SUMPRODUCT(-('Gastos Gerais'!$B$4:$B$1003=Analítico!$B77),-(Analítico!I$1&gt;='Gastos Gerais'!$D$4:$D$1003),-(Analítico!I$1&lt;='Gastos Gerais'!$E$4:$E$1003),-('Gastos Gerais'!$C$4:$C$1003))</f>
        <v>0</v>
      </c>
      <c r="J77" s="152">
        <f>SUMPRODUCT(-('Gastos Gerais'!$B$4:$B$1003=Analítico!$B77),-(Analítico!J$1&gt;='Gastos Gerais'!$D$4:$D$1003),-(Analítico!J$1&lt;='Gastos Gerais'!$E$4:$E$1003),-('Gastos Gerais'!$C$4:$C$1003))</f>
        <v>0</v>
      </c>
      <c r="K77" s="152">
        <f>SUMPRODUCT(-('Gastos Gerais'!$B$4:$B$1003=Analítico!$B77),-(Analítico!K$1&gt;='Gastos Gerais'!$D$4:$D$1003),-(Analítico!K$1&lt;='Gastos Gerais'!$E$4:$E$1003),-('Gastos Gerais'!$C$4:$C$1003))</f>
        <v>0</v>
      </c>
      <c r="L77" s="152">
        <f>SUMPRODUCT(-('Gastos Gerais'!$B$4:$B$1003=Analítico!$B77),-(Analítico!L$1&gt;='Gastos Gerais'!$D$4:$D$1003),-(Analítico!L$1&lt;='Gastos Gerais'!$E$4:$E$1003),-('Gastos Gerais'!$C$4:$C$1003))</f>
        <v>0</v>
      </c>
      <c r="M77" s="152">
        <f>SUMPRODUCT(-('Gastos Gerais'!$B$4:$B$1003=Analítico!$B77),-(Analítico!M$1&gt;='Gastos Gerais'!$D$4:$D$1003),-(Analítico!M$1&lt;='Gastos Gerais'!$E$4:$E$1003),-('Gastos Gerais'!$C$4:$C$1003))</f>
        <v>0</v>
      </c>
      <c r="N77" s="152">
        <f>SUMPRODUCT(-('Gastos Gerais'!$B$4:$B$1003=Analítico!$B77),-(Analítico!N$1&gt;='Gastos Gerais'!$D$4:$D$1003),-(Analítico!N$1&lt;='Gastos Gerais'!$E$4:$E$1003),-('Gastos Gerais'!$C$4:$C$1003))</f>
        <v>0</v>
      </c>
      <c r="O77" s="152">
        <f>SUMPRODUCT(-('Gastos Gerais'!$B$4:$B$1003=Analítico!$B77),-(Analítico!O$1&gt;='Gastos Gerais'!$D$4:$D$1003),-(Analítico!O$1&lt;='Gastos Gerais'!$E$4:$E$1003),-('Gastos Gerais'!$C$4:$C$1003))</f>
        <v>0</v>
      </c>
      <c r="P77" s="152">
        <f>SUMPRODUCT(-('Gastos Gerais'!$B$4:$B$1003=Analítico!$B77),-(Analítico!P$1&gt;='Gastos Gerais'!$D$4:$D$1003),-(Analítico!P$1&lt;='Gastos Gerais'!$E$4:$E$1003),-('Gastos Gerais'!$C$4:$C$1003))</f>
        <v>0</v>
      </c>
      <c r="Q77" s="152">
        <f>SUMPRODUCT(-('Gastos Gerais'!$B$4:$B$1003=Analítico!$B77),-(Analítico!Q$1&gt;='Gastos Gerais'!$D$4:$D$1003),-(Analítico!Q$1&lt;='Gastos Gerais'!$E$4:$E$1003),-('Gastos Gerais'!$C$4:$C$1003))</f>
        <v>0</v>
      </c>
      <c r="R77" s="152">
        <f>SUMPRODUCT(-('Gastos Gerais'!$B$4:$B$1003=Analítico!$B77),-(Analítico!R$1&gt;='Gastos Gerais'!$D$4:$D$1003),-(Analítico!R$1&lt;='Gastos Gerais'!$E$4:$E$1003),-('Gastos Gerais'!$C$4:$C$1003))</f>
        <v>0</v>
      </c>
      <c r="S77" s="152">
        <f>SUMPRODUCT(-('Gastos Gerais'!$B$4:$B$1003=Analítico!$B77),-(Analítico!S$1&gt;='Gastos Gerais'!$D$4:$D$1003),-(Analítico!S$1&lt;='Gastos Gerais'!$E$4:$E$1003),-('Gastos Gerais'!$C$4:$C$1003))</f>
        <v>0</v>
      </c>
      <c r="T77" s="152">
        <f>SUMPRODUCT(-('Gastos Gerais'!$B$4:$B$1003=Analítico!$B77),-(Analítico!T$1&gt;='Gastos Gerais'!$D$4:$D$1003),-(Analítico!T$1&lt;='Gastos Gerais'!$E$4:$E$1003),-('Gastos Gerais'!$C$4:$C$1003))</f>
        <v>0</v>
      </c>
      <c r="U77" s="152">
        <f>SUMPRODUCT(-('Gastos Gerais'!$B$4:$B$1003=Analítico!$B77),-(Analítico!U$1&gt;='Gastos Gerais'!$D$4:$D$1003),-(Analítico!U$1&lt;='Gastos Gerais'!$E$4:$E$1003),-('Gastos Gerais'!$C$4:$C$1003))</f>
        <v>0</v>
      </c>
      <c r="V77" s="152">
        <f>SUMPRODUCT(-('Gastos Gerais'!$B$4:$B$1003=Analítico!$B77),-(Analítico!V$1&gt;='Gastos Gerais'!$D$4:$D$1003),-(Analítico!V$1&lt;='Gastos Gerais'!$E$4:$E$1003),-('Gastos Gerais'!$C$4:$C$1003))</f>
        <v>0</v>
      </c>
      <c r="W77" s="152">
        <f>SUMPRODUCT(-('Gastos Gerais'!$B$4:$B$1003=Analítico!$B77),-(Analítico!W$1&gt;='Gastos Gerais'!$D$4:$D$1003),-(Analítico!W$1&lt;='Gastos Gerais'!$E$4:$E$1003),-('Gastos Gerais'!$C$4:$C$1003))</f>
        <v>0</v>
      </c>
      <c r="X77" s="152">
        <f>SUMPRODUCT(-('Gastos Gerais'!$B$4:$B$1003=Analítico!$B77),-(Analítico!X$1&gt;='Gastos Gerais'!$D$4:$D$1003),-(Analítico!X$1&lt;='Gastos Gerais'!$E$4:$E$1003),-('Gastos Gerais'!$C$4:$C$1003))</f>
        <v>0</v>
      </c>
      <c r="Y77" s="152">
        <f>SUMPRODUCT(-('Gastos Gerais'!$B$4:$B$1003=Analítico!$B77),-(Analítico!Y$1&gt;='Gastos Gerais'!$D$4:$D$1003),-(Analítico!Y$1&lt;='Gastos Gerais'!$E$4:$E$1003),-('Gastos Gerais'!$C$4:$C$1003))</f>
        <v>0</v>
      </c>
      <c r="Z77" s="152">
        <f>SUMPRODUCT(-('Gastos Gerais'!$B$4:$B$1003=Analítico!$B77),-(Analítico!Z$1&gt;='Gastos Gerais'!$D$4:$D$1003),-(Analítico!Z$1&lt;='Gastos Gerais'!$E$4:$E$1003),-('Gastos Gerais'!$C$4:$C$1003))</f>
        <v>0</v>
      </c>
      <c r="AA77" s="152">
        <f>SUMPRODUCT(-('Gastos Gerais'!$B$4:$B$1003=Analítico!$B77),-(Analítico!AA$1&gt;='Gastos Gerais'!$D$4:$D$1003),-(Analítico!AA$1&lt;='Gastos Gerais'!$E$4:$E$1003),-('Gastos Gerais'!$C$4:$C$1003))</f>
        <v>0</v>
      </c>
      <c r="AB77" s="152">
        <f>SUMPRODUCT(-('Gastos Gerais'!$B$4:$B$1003=Analítico!$B77),-(Analítico!AB$1&gt;='Gastos Gerais'!$D$4:$D$1003),-(Analítico!AB$1&lt;='Gastos Gerais'!$E$4:$E$1003),-('Gastos Gerais'!$C$4:$C$1003))</f>
        <v>0</v>
      </c>
      <c r="AC77" s="152">
        <f>SUMPRODUCT(-('Gastos Gerais'!$B$4:$B$1003=Analítico!$B77),-(Analítico!AC$1&gt;='Gastos Gerais'!$D$4:$D$1003),-(Analítico!AC$1&lt;='Gastos Gerais'!$E$4:$E$1003),-('Gastos Gerais'!$C$4:$C$1003))</f>
        <v>0</v>
      </c>
      <c r="AD77" s="152">
        <f>SUMPRODUCT(-('Gastos Gerais'!$B$4:$B$1003=Analítico!$B77),-(Analítico!AD$1&gt;='Gastos Gerais'!$D$4:$D$1003),-(Analítico!AD$1&lt;='Gastos Gerais'!$E$4:$E$1003),-('Gastos Gerais'!$C$4:$C$1003))</f>
        <v>0</v>
      </c>
      <c r="AE77" s="152">
        <f>SUMPRODUCT(-('Gastos Gerais'!$B$4:$B$1003=Analítico!$B77),-(Analítico!AE$1&gt;='Gastos Gerais'!$D$4:$D$1003),-(Analítico!AE$1&lt;='Gastos Gerais'!$E$4:$E$1003),-('Gastos Gerais'!$C$4:$C$1003))</f>
        <v>0</v>
      </c>
      <c r="AF77" s="152">
        <f>SUMPRODUCT(-('Gastos Gerais'!$B$4:$B$1003=Analítico!$B77),-(Analítico!AF$1&gt;='Gastos Gerais'!$D$4:$D$1003),-(Analítico!AF$1&lt;='Gastos Gerais'!$E$4:$E$1003),-('Gastos Gerais'!$C$4:$C$1003))</f>
        <v>0</v>
      </c>
      <c r="AG77" s="152">
        <f>SUMPRODUCT(-('Gastos Gerais'!$B$4:$B$1003=Analítico!$B77),-(Analítico!AG$1&gt;='Gastos Gerais'!$D$4:$D$1003),-(Analítico!AG$1&lt;='Gastos Gerais'!$E$4:$E$1003),-('Gastos Gerais'!$C$4:$C$1003))</f>
        <v>0</v>
      </c>
      <c r="AH77" s="152">
        <f>SUMPRODUCT(-('Gastos Gerais'!$B$4:$B$1003=Analítico!$B77),-(Analítico!AH$1&gt;='Gastos Gerais'!$D$4:$D$1003),-(Analítico!AH$1&lt;='Gastos Gerais'!$E$4:$E$1003),-('Gastos Gerais'!$C$4:$C$1003))</f>
        <v>0</v>
      </c>
      <c r="AI77" s="152">
        <f>SUMPRODUCT(-('Gastos Gerais'!$B$4:$B$1003=Analítico!$B77),-(Analítico!AI$1&gt;='Gastos Gerais'!$D$4:$D$1003),-(Analítico!AI$1&lt;='Gastos Gerais'!$E$4:$E$1003),-('Gastos Gerais'!$C$4:$C$1003))</f>
        <v>0</v>
      </c>
      <c r="AJ77" s="152">
        <f>SUMPRODUCT(-('Gastos Gerais'!$B$4:$B$1003=Analítico!$B77),-(Analítico!AJ$1&gt;='Gastos Gerais'!$D$4:$D$1003),-(Analítico!AJ$1&lt;='Gastos Gerais'!$E$4:$E$1003),-('Gastos Gerais'!$C$4:$C$1003))</f>
        <v>0</v>
      </c>
      <c r="AK77" s="152">
        <f>SUMPRODUCT(-('Gastos Gerais'!$B$4:$B$1003=Analítico!$B77),-(Analítico!AK$1&gt;='Gastos Gerais'!$D$4:$D$1003),-(Analítico!AK$1&lt;='Gastos Gerais'!$E$4:$E$1003),-('Gastos Gerais'!$C$4:$C$1003))</f>
        <v>0</v>
      </c>
      <c r="AL77" s="152">
        <f>SUMPRODUCT(-('Gastos Gerais'!$B$4:$B$1003=Analítico!$B77),-(Analítico!AL$1&gt;='Gastos Gerais'!$D$4:$D$1003),-(Analítico!AL$1&lt;='Gastos Gerais'!$E$4:$E$1003),-('Gastos Gerais'!$C$4:$C$1003))</f>
        <v>0</v>
      </c>
      <c r="AM77" s="147">
        <f t="shared" si="23"/>
        <v>0</v>
      </c>
      <c r="AN77" s="159">
        <f t="shared" ca="1" si="24"/>
        <v>0</v>
      </c>
      <c r="AX77" s="251"/>
      <c r="AY77" s="251"/>
    </row>
    <row r="78" spans="1:51" s="101" customFormat="1" ht="23.25" customHeight="1">
      <c r="A78" s="220" t="s">
        <v>129</v>
      </c>
      <c r="B78" s="223" t="s">
        <v>68</v>
      </c>
      <c r="C78" s="152">
        <f>SUMPRODUCT(-('Gastos Gerais'!$B$4:$B$1003=Analítico!$B78),-(Analítico!C$1&gt;='Gastos Gerais'!$D$4:$D$1003),-(Analítico!C$1&lt;='Gastos Gerais'!$E$4:$E$1003),-('Gastos Gerais'!$C$4:$C$1003))</f>
        <v>0</v>
      </c>
      <c r="D78" s="152">
        <f>SUMPRODUCT(-('Gastos Gerais'!$B$4:$B$1003=Analítico!$B78),-(Analítico!D$1&gt;='Gastos Gerais'!$D$4:$D$1003),-(Analítico!D$1&lt;='Gastos Gerais'!$E$4:$E$1003),-('Gastos Gerais'!$C$4:$C$1003))</f>
        <v>0</v>
      </c>
      <c r="E78" s="152">
        <f>SUMPRODUCT(-('Gastos Gerais'!$B$4:$B$1003=Analítico!$B78),-(Analítico!E$1&gt;='Gastos Gerais'!$D$4:$D$1003),-(Analítico!E$1&lt;='Gastos Gerais'!$E$4:$E$1003),-('Gastos Gerais'!$C$4:$C$1003))</f>
        <v>0</v>
      </c>
      <c r="F78" s="152">
        <f>SUMPRODUCT(-('Gastos Gerais'!$B$4:$B$1003=Analítico!$B78),-(Analítico!F$1&gt;='Gastos Gerais'!$D$4:$D$1003),-(Analítico!F$1&lt;='Gastos Gerais'!$E$4:$E$1003),-('Gastos Gerais'!$C$4:$C$1003))</f>
        <v>0</v>
      </c>
      <c r="G78" s="152">
        <f>SUMPRODUCT(-('Gastos Gerais'!$B$4:$B$1003=Analítico!$B78),-(Analítico!G$1&gt;='Gastos Gerais'!$D$4:$D$1003),-(Analítico!G$1&lt;='Gastos Gerais'!$E$4:$E$1003),-('Gastos Gerais'!$C$4:$C$1003))</f>
        <v>0</v>
      </c>
      <c r="H78" s="152">
        <f>SUMPRODUCT(-('Gastos Gerais'!$B$4:$B$1003=Analítico!$B78),-(Analítico!H$1&gt;='Gastos Gerais'!$D$4:$D$1003),-(Analítico!H$1&lt;='Gastos Gerais'!$E$4:$E$1003),-('Gastos Gerais'!$C$4:$C$1003))</f>
        <v>0</v>
      </c>
      <c r="I78" s="152">
        <f>SUMPRODUCT(-('Gastos Gerais'!$B$4:$B$1003=Analítico!$B78),-(Analítico!I$1&gt;='Gastos Gerais'!$D$4:$D$1003),-(Analítico!I$1&lt;='Gastos Gerais'!$E$4:$E$1003),-('Gastos Gerais'!$C$4:$C$1003))</f>
        <v>0</v>
      </c>
      <c r="J78" s="152">
        <f>SUMPRODUCT(-('Gastos Gerais'!$B$4:$B$1003=Analítico!$B78),-(Analítico!J$1&gt;='Gastos Gerais'!$D$4:$D$1003),-(Analítico!J$1&lt;='Gastos Gerais'!$E$4:$E$1003),-('Gastos Gerais'!$C$4:$C$1003))</f>
        <v>0</v>
      </c>
      <c r="K78" s="152">
        <f>SUMPRODUCT(-('Gastos Gerais'!$B$4:$B$1003=Analítico!$B78),-(Analítico!K$1&gt;='Gastos Gerais'!$D$4:$D$1003),-(Analítico!K$1&lt;='Gastos Gerais'!$E$4:$E$1003),-('Gastos Gerais'!$C$4:$C$1003))</f>
        <v>0</v>
      </c>
      <c r="L78" s="152">
        <f>SUMPRODUCT(-('Gastos Gerais'!$B$4:$B$1003=Analítico!$B78),-(Analítico!L$1&gt;='Gastos Gerais'!$D$4:$D$1003),-(Analítico!L$1&lt;='Gastos Gerais'!$E$4:$E$1003),-('Gastos Gerais'!$C$4:$C$1003))</f>
        <v>0</v>
      </c>
      <c r="M78" s="152">
        <f>SUMPRODUCT(-('Gastos Gerais'!$B$4:$B$1003=Analítico!$B78),-(Analítico!M$1&gt;='Gastos Gerais'!$D$4:$D$1003),-(Analítico!M$1&lt;='Gastos Gerais'!$E$4:$E$1003),-('Gastos Gerais'!$C$4:$C$1003))</f>
        <v>0</v>
      </c>
      <c r="N78" s="152">
        <f>SUMPRODUCT(-('Gastos Gerais'!$B$4:$B$1003=Analítico!$B78),-(Analítico!N$1&gt;='Gastos Gerais'!$D$4:$D$1003),-(Analítico!N$1&lt;='Gastos Gerais'!$E$4:$E$1003),-('Gastos Gerais'!$C$4:$C$1003))</f>
        <v>0</v>
      </c>
      <c r="O78" s="152">
        <f>SUMPRODUCT(-('Gastos Gerais'!$B$4:$B$1003=Analítico!$B78),-(Analítico!O$1&gt;='Gastos Gerais'!$D$4:$D$1003),-(Analítico!O$1&lt;='Gastos Gerais'!$E$4:$E$1003),-('Gastos Gerais'!$C$4:$C$1003))</f>
        <v>0</v>
      </c>
      <c r="P78" s="152">
        <f>SUMPRODUCT(-('Gastos Gerais'!$B$4:$B$1003=Analítico!$B78),-(Analítico!P$1&gt;='Gastos Gerais'!$D$4:$D$1003),-(Analítico!P$1&lt;='Gastos Gerais'!$E$4:$E$1003),-('Gastos Gerais'!$C$4:$C$1003))</f>
        <v>0</v>
      </c>
      <c r="Q78" s="152">
        <f>SUMPRODUCT(-('Gastos Gerais'!$B$4:$B$1003=Analítico!$B78),-(Analítico!Q$1&gt;='Gastos Gerais'!$D$4:$D$1003),-(Analítico!Q$1&lt;='Gastos Gerais'!$E$4:$E$1003),-('Gastos Gerais'!$C$4:$C$1003))</f>
        <v>0</v>
      </c>
      <c r="R78" s="152">
        <f>SUMPRODUCT(-('Gastos Gerais'!$B$4:$B$1003=Analítico!$B78),-(Analítico!R$1&gt;='Gastos Gerais'!$D$4:$D$1003),-(Analítico!R$1&lt;='Gastos Gerais'!$E$4:$E$1003),-('Gastos Gerais'!$C$4:$C$1003))</f>
        <v>0</v>
      </c>
      <c r="S78" s="152">
        <f>SUMPRODUCT(-('Gastos Gerais'!$B$4:$B$1003=Analítico!$B78),-(Analítico!S$1&gt;='Gastos Gerais'!$D$4:$D$1003),-(Analítico!S$1&lt;='Gastos Gerais'!$E$4:$E$1003),-('Gastos Gerais'!$C$4:$C$1003))</f>
        <v>0</v>
      </c>
      <c r="T78" s="152">
        <f>SUMPRODUCT(-('Gastos Gerais'!$B$4:$B$1003=Analítico!$B78),-(Analítico!T$1&gt;='Gastos Gerais'!$D$4:$D$1003),-(Analítico!T$1&lt;='Gastos Gerais'!$E$4:$E$1003),-('Gastos Gerais'!$C$4:$C$1003))</f>
        <v>0</v>
      </c>
      <c r="U78" s="152">
        <f>SUMPRODUCT(-('Gastos Gerais'!$B$4:$B$1003=Analítico!$B78),-(Analítico!U$1&gt;='Gastos Gerais'!$D$4:$D$1003),-(Analítico!U$1&lt;='Gastos Gerais'!$E$4:$E$1003),-('Gastos Gerais'!$C$4:$C$1003))</f>
        <v>0</v>
      </c>
      <c r="V78" s="152">
        <f>SUMPRODUCT(-('Gastos Gerais'!$B$4:$B$1003=Analítico!$B78),-(Analítico!V$1&gt;='Gastos Gerais'!$D$4:$D$1003),-(Analítico!V$1&lt;='Gastos Gerais'!$E$4:$E$1003),-('Gastos Gerais'!$C$4:$C$1003))</f>
        <v>0</v>
      </c>
      <c r="W78" s="152">
        <f>SUMPRODUCT(-('Gastos Gerais'!$B$4:$B$1003=Analítico!$B78),-(Analítico!W$1&gt;='Gastos Gerais'!$D$4:$D$1003),-(Analítico!W$1&lt;='Gastos Gerais'!$E$4:$E$1003),-('Gastos Gerais'!$C$4:$C$1003))</f>
        <v>0</v>
      </c>
      <c r="X78" s="152">
        <f>SUMPRODUCT(-('Gastos Gerais'!$B$4:$B$1003=Analítico!$B78),-(Analítico!X$1&gt;='Gastos Gerais'!$D$4:$D$1003),-(Analítico!X$1&lt;='Gastos Gerais'!$E$4:$E$1003),-('Gastos Gerais'!$C$4:$C$1003))</f>
        <v>0</v>
      </c>
      <c r="Y78" s="152">
        <f>SUMPRODUCT(-('Gastos Gerais'!$B$4:$B$1003=Analítico!$B78),-(Analítico!Y$1&gt;='Gastos Gerais'!$D$4:$D$1003),-(Analítico!Y$1&lt;='Gastos Gerais'!$E$4:$E$1003),-('Gastos Gerais'!$C$4:$C$1003))</f>
        <v>0</v>
      </c>
      <c r="Z78" s="152">
        <f>SUMPRODUCT(-('Gastos Gerais'!$B$4:$B$1003=Analítico!$B78),-(Analítico!Z$1&gt;='Gastos Gerais'!$D$4:$D$1003),-(Analítico!Z$1&lt;='Gastos Gerais'!$E$4:$E$1003),-('Gastos Gerais'!$C$4:$C$1003))</f>
        <v>0</v>
      </c>
      <c r="AA78" s="152">
        <f>SUMPRODUCT(-('Gastos Gerais'!$B$4:$B$1003=Analítico!$B78),-(Analítico!AA$1&gt;='Gastos Gerais'!$D$4:$D$1003),-(Analítico!AA$1&lt;='Gastos Gerais'!$E$4:$E$1003),-('Gastos Gerais'!$C$4:$C$1003))</f>
        <v>0</v>
      </c>
      <c r="AB78" s="152">
        <f>SUMPRODUCT(-('Gastos Gerais'!$B$4:$B$1003=Analítico!$B78),-(Analítico!AB$1&gt;='Gastos Gerais'!$D$4:$D$1003),-(Analítico!AB$1&lt;='Gastos Gerais'!$E$4:$E$1003),-('Gastos Gerais'!$C$4:$C$1003))</f>
        <v>0</v>
      </c>
      <c r="AC78" s="152">
        <f>SUMPRODUCT(-('Gastos Gerais'!$B$4:$B$1003=Analítico!$B78),-(Analítico!AC$1&gt;='Gastos Gerais'!$D$4:$D$1003),-(Analítico!AC$1&lt;='Gastos Gerais'!$E$4:$E$1003),-('Gastos Gerais'!$C$4:$C$1003))</f>
        <v>0</v>
      </c>
      <c r="AD78" s="152">
        <f>SUMPRODUCT(-('Gastos Gerais'!$B$4:$B$1003=Analítico!$B78),-(Analítico!AD$1&gt;='Gastos Gerais'!$D$4:$D$1003),-(Analítico!AD$1&lt;='Gastos Gerais'!$E$4:$E$1003),-('Gastos Gerais'!$C$4:$C$1003))</f>
        <v>0</v>
      </c>
      <c r="AE78" s="152">
        <f>SUMPRODUCT(-('Gastos Gerais'!$B$4:$B$1003=Analítico!$B78),-(Analítico!AE$1&gt;='Gastos Gerais'!$D$4:$D$1003),-(Analítico!AE$1&lt;='Gastos Gerais'!$E$4:$E$1003),-('Gastos Gerais'!$C$4:$C$1003))</f>
        <v>0</v>
      </c>
      <c r="AF78" s="152">
        <f>SUMPRODUCT(-('Gastos Gerais'!$B$4:$B$1003=Analítico!$B78),-(Analítico!AF$1&gt;='Gastos Gerais'!$D$4:$D$1003),-(Analítico!AF$1&lt;='Gastos Gerais'!$E$4:$E$1003),-('Gastos Gerais'!$C$4:$C$1003))</f>
        <v>0</v>
      </c>
      <c r="AG78" s="152">
        <f>SUMPRODUCT(-('Gastos Gerais'!$B$4:$B$1003=Analítico!$B78),-(Analítico!AG$1&gt;='Gastos Gerais'!$D$4:$D$1003),-(Analítico!AG$1&lt;='Gastos Gerais'!$E$4:$E$1003),-('Gastos Gerais'!$C$4:$C$1003))</f>
        <v>0</v>
      </c>
      <c r="AH78" s="152">
        <f>SUMPRODUCT(-('Gastos Gerais'!$B$4:$B$1003=Analítico!$B78),-(Analítico!AH$1&gt;='Gastos Gerais'!$D$4:$D$1003),-(Analítico!AH$1&lt;='Gastos Gerais'!$E$4:$E$1003),-('Gastos Gerais'!$C$4:$C$1003))</f>
        <v>0</v>
      </c>
      <c r="AI78" s="152">
        <f>SUMPRODUCT(-('Gastos Gerais'!$B$4:$B$1003=Analítico!$B78),-(Analítico!AI$1&gt;='Gastos Gerais'!$D$4:$D$1003),-(Analítico!AI$1&lt;='Gastos Gerais'!$E$4:$E$1003),-('Gastos Gerais'!$C$4:$C$1003))</f>
        <v>0</v>
      </c>
      <c r="AJ78" s="152">
        <f>SUMPRODUCT(-('Gastos Gerais'!$B$4:$B$1003=Analítico!$B78),-(Analítico!AJ$1&gt;='Gastos Gerais'!$D$4:$D$1003),-(Analítico!AJ$1&lt;='Gastos Gerais'!$E$4:$E$1003),-('Gastos Gerais'!$C$4:$C$1003))</f>
        <v>0</v>
      </c>
      <c r="AK78" s="152">
        <f>SUMPRODUCT(-('Gastos Gerais'!$B$4:$B$1003=Analítico!$B78),-(Analítico!AK$1&gt;='Gastos Gerais'!$D$4:$D$1003),-(Analítico!AK$1&lt;='Gastos Gerais'!$E$4:$E$1003),-('Gastos Gerais'!$C$4:$C$1003))</f>
        <v>0</v>
      </c>
      <c r="AL78" s="152">
        <f>SUMPRODUCT(-('Gastos Gerais'!$B$4:$B$1003=Analítico!$B78),-(Analítico!AL$1&gt;='Gastos Gerais'!$D$4:$D$1003),-(Analítico!AL$1&lt;='Gastos Gerais'!$E$4:$E$1003),-('Gastos Gerais'!$C$4:$C$1003))</f>
        <v>0</v>
      </c>
      <c r="AM78" s="147">
        <f t="shared" si="23"/>
        <v>0</v>
      </c>
      <c r="AN78" s="159">
        <f t="shared" ca="1" si="24"/>
        <v>0</v>
      </c>
      <c r="AX78" s="251"/>
      <c r="AY78" s="251"/>
    </row>
    <row r="79" spans="1:51" s="101" customFormat="1" ht="23.25" customHeight="1">
      <c r="A79" s="220" t="s">
        <v>144</v>
      </c>
      <c r="B79" s="223" t="s">
        <v>357</v>
      </c>
      <c r="C79" s="152">
        <f>SUMPRODUCT(-('Gastos Gerais'!$B$4:$B$1003=Analítico!$B79),-(Analítico!C$1&gt;='Gastos Gerais'!$D$4:$D$1003),-(Analítico!C$1&lt;='Gastos Gerais'!$E$4:$E$1003),-('Gastos Gerais'!$C$4:$C$1003))</f>
        <v>1200</v>
      </c>
      <c r="D79" s="152">
        <f>SUMPRODUCT(-('Gastos Gerais'!$B$4:$B$1003=Analítico!$B79),-(Analítico!D$1&gt;='Gastos Gerais'!$D$4:$D$1003),-(Analítico!D$1&lt;='Gastos Gerais'!$E$4:$E$1003),-('Gastos Gerais'!$C$4:$C$1003))</f>
        <v>1200</v>
      </c>
      <c r="E79" s="152">
        <f>SUMPRODUCT(-('Gastos Gerais'!$B$4:$B$1003=Analítico!$B79),-(Analítico!E$1&gt;='Gastos Gerais'!$D$4:$D$1003),-(Analítico!E$1&lt;='Gastos Gerais'!$E$4:$E$1003),-('Gastos Gerais'!$C$4:$C$1003))</f>
        <v>1200</v>
      </c>
      <c r="F79" s="152">
        <f>SUMPRODUCT(-('Gastos Gerais'!$B$4:$B$1003=Analítico!$B79),-(Analítico!F$1&gt;='Gastos Gerais'!$D$4:$D$1003),-(Analítico!F$1&lt;='Gastos Gerais'!$E$4:$E$1003),-('Gastos Gerais'!$C$4:$C$1003))</f>
        <v>1200</v>
      </c>
      <c r="G79" s="152">
        <f>SUMPRODUCT(-('Gastos Gerais'!$B$4:$B$1003=Analítico!$B79),-(Analítico!G$1&gt;='Gastos Gerais'!$D$4:$D$1003),-(Analítico!G$1&lt;='Gastos Gerais'!$E$4:$E$1003),-('Gastos Gerais'!$C$4:$C$1003))</f>
        <v>1200</v>
      </c>
      <c r="H79" s="152">
        <f>SUMPRODUCT(-('Gastos Gerais'!$B$4:$B$1003=Analítico!$B79),-(Analítico!H$1&gt;='Gastos Gerais'!$D$4:$D$1003),-(Analítico!H$1&lt;='Gastos Gerais'!$E$4:$E$1003),-('Gastos Gerais'!$C$4:$C$1003))</f>
        <v>1200</v>
      </c>
      <c r="I79" s="152">
        <f>SUMPRODUCT(-('Gastos Gerais'!$B$4:$B$1003=Analítico!$B79),-(Analítico!I$1&gt;='Gastos Gerais'!$D$4:$D$1003),-(Analítico!I$1&lt;='Gastos Gerais'!$E$4:$E$1003),-('Gastos Gerais'!$C$4:$C$1003))</f>
        <v>1200</v>
      </c>
      <c r="J79" s="152">
        <f>SUMPRODUCT(-('Gastos Gerais'!$B$4:$B$1003=Analítico!$B79),-(Analítico!J$1&gt;='Gastos Gerais'!$D$4:$D$1003),-(Analítico!J$1&lt;='Gastos Gerais'!$E$4:$E$1003),-('Gastos Gerais'!$C$4:$C$1003))</f>
        <v>0</v>
      </c>
      <c r="K79" s="152">
        <f>SUMPRODUCT(-('Gastos Gerais'!$B$4:$B$1003=Analítico!$B79),-(Analítico!K$1&gt;='Gastos Gerais'!$D$4:$D$1003),-(Analítico!K$1&lt;='Gastos Gerais'!$E$4:$E$1003),-('Gastos Gerais'!$C$4:$C$1003))</f>
        <v>0</v>
      </c>
      <c r="L79" s="152">
        <f>SUMPRODUCT(-('Gastos Gerais'!$B$4:$B$1003=Analítico!$B79),-(Analítico!L$1&gt;='Gastos Gerais'!$D$4:$D$1003),-(Analítico!L$1&lt;='Gastos Gerais'!$E$4:$E$1003),-('Gastos Gerais'!$C$4:$C$1003))</f>
        <v>0</v>
      </c>
      <c r="M79" s="152">
        <f>SUMPRODUCT(-('Gastos Gerais'!$B$4:$B$1003=Analítico!$B79),-(Analítico!M$1&gt;='Gastos Gerais'!$D$4:$D$1003),-(Analítico!M$1&lt;='Gastos Gerais'!$E$4:$E$1003),-('Gastos Gerais'!$C$4:$C$1003))</f>
        <v>0</v>
      </c>
      <c r="N79" s="152">
        <f>SUMPRODUCT(-('Gastos Gerais'!$B$4:$B$1003=Analítico!$B79),-(Analítico!N$1&gt;='Gastos Gerais'!$D$4:$D$1003),-(Analítico!N$1&lt;='Gastos Gerais'!$E$4:$E$1003),-('Gastos Gerais'!$C$4:$C$1003))</f>
        <v>0</v>
      </c>
      <c r="O79" s="152">
        <f>SUMPRODUCT(-('Gastos Gerais'!$B$4:$B$1003=Analítico!$B79),-(Analítico!O$1&gt;='Gastos Gerais'!$D$4:$D$1003),-(Analítico!O$1&lt;='Gastos Gerais'!$E$4:$E$1003),-('Gastos Gerais'!$C$4:$C$1003))</f>
        <v>0</v>
      </c>
      <c r="P79" s="152">
        <f>SUMPRODUCT(-('Gastos Gerais'!$B$4:$B$1003=Analítico!$B79),-(Analítico!P$1&gt;='Gastos Gerais'!$D$4:$D$1003),-(Analítico!P$1&lt;='Gastos Gerais'!$E$4:$E$1003),-('Gastos Gerais'!$C$4:$C$1003))</f>
        <v>0</v>
      </c>
      <c r="Q79" s="152">
        <f>SUMPRODUCT(-('Gastos Gerais'!$B$4:$B$1003=Analítico!$B79),-(Analítico!Q$1&gt;='Gastos Gerais'!$D$4:$D$1003),-(Analítico!Q$1&lt;='Gastos Gerais'!$E$4:$E$1003),-('Gastos Gerais'!$C$4:$C$1003))</f>
        <v>0</v>
      </c>
      <c r="R79" s="152">
        <f>SUMPRODUCT(-('Gastos Gerais'!$B$4:$B$1003=Analítico!$B79),-(Analítico!R$1&gt;='Gastos Gerais'!$D$4:$D$1003),-(Analítico!R$1&lt;='Gastos Gerais'!$E$4:$E$1003),-('Gastos Gerais'!$C$4:$C$1003))</f>
        <v>0</v>
      </c>
      <c r="S79" s="152">
        <f>SUMPRODUCT(-('Gastos Gerais'!$B$4:$B$1003=Analítico!$B79),-(Analítico!S$1&gt;='Gastos Gerais'!$D$4:$D$1003),-(Analítico!S$1&lt;='Gastos Gerais'!$E$4:$E$1003),-('Gastos Gerais'!$C$4:$C$1003))</f>
        <v>0</v>
      </c>
      <c r="T79" s="152">
        <f>SUMPRODUCT(-('Gastos Gerais'!$B$4:$B$1003=Analítico!$B79),-(Analítico!T$1&gt;='Gastos Gerais'!$D$4:$D$1003),-(Analítico!T$1&lt;='Gastos Gerais'!$E$4:$E$1003),-('Gastos Gerais'!$C$4:$C$1003))</f>
        <v>0</v>
      </c>
      <c r="U79" s="152">
        <f>SUMPRODUCT(-('Gastos Gerais'!$B$4:$B$1003=Analítico!$B79),-(Analítico!U$1&gt;='Gastos Gerais'!$D$4:$D$1003),-(Analítico!U$1&lt;='Gastos Gerais'!$E$4:$E$1003),-('Gastos Gerais'!$C$4:$C$1003))</f>
        <v>0</v>
      </c>
      <c r="V79" s="152">
        <f>SUMPRODUCT(-('Gastos Gerais'!$B$4:$B$1003=Analítico!$B79),-(Analítico!V$1&gt;='Gastos Gerais'!$D$4:$D$1003),-(Analítico!V$1&lt;='Gastos Gerais'!$E$4:$E$1003),-('Gastos Gerais'!$C$4:$C$1003))</f>
        <v>0</v>
      </c>
      <c r="W79" s="152">
        <f>SUMPRODUCT(-('Gastos Gerais'!$B$4:$B$1003=Analítico!$B79),-(Analítico!W$1&gt;='Gastos Gerais'!$D$4:$D$1003),-(Analítico!W$1&lt;='Gastos Gerais'!$E$4:$E$1003),-('Gastos Gerais'!$C$4:$C$1003))</f>
        <v>0</v>
      </c>
      <c r="X79" s="152">
        <f>SUMPRODUCT(-('Gastos Gerais'!$B$4:$B$1003=Analítico!$B79),-(Analítico!X$1&gt;='Gastos Gerais'!$D$4:$D$1003),-(Analítico!X$1&lt;='Gastos Gerais'!$E$4:$E$1003),-('Gastos Gerais'!$C$4:$C$1003))</f>
        <v>0</v>
      </c>
      <c r="Y79" s="152">
        <f>SUMPRODUCT(-('Gastos Gerais'!$B$4:$B$1003=Analítico!$B79),-(Analítico!Y$1&gt;='Gastos Gerais'!$D$4:$D$1003),-(Analítico!Y$1&lt;='Gastos Gerais'!$E$4:$E$1003),-('Gastos Gerais'!$C$4:$C$1003))</f>
        <v>0</v>
      </c>
      <c r="Z79" s="152">
        <f>SUMPRODUCT(-('Gastos Gerais'!$B$4:$B$1003=Analítico!$B79),-(Analítico!Z$1&gt;='Gastos Gerais'!$D$4:$D$1003),-(Analítico!Z$1&lt;='Gastos Gerais'!$E$4:$E$1003),-('Gastos Gerais'!$C$4:$C$1003))</f>
        <v>0</v>
      </c>
      <c r="AA79" s="152">
        <f>SUMPRODUCT(-('Gastos Gerais'!$B$4:$B$1003=Analítico!$B79),-(Analítico!AA$1&gt;='Gastos Gerais'!$D$4:$D$1003),-(Analítico!AA$1&lt;='Gastos Gerais'!$E$4:$E$1003),-('Gastos Gerais'!$C$4:$C$1003))</f>
        <v>0</v>
      </c>
      <c r="AB79" s="152">
        <f>SUMPRODUCT(-('Gastos Gerais'!$B$4:$B$1003=Analítico!$B79),-(Analítico!AB$1&gt;='Gastos Gerais'!$D$4:$D$1003),-(Analítico!AB$1&lt;='Gastos Gerais'!$E$4:$E$1003),-('Gastos Gerais'!$C$4:$C$1003))</f>
        <v>0</v>
      </c>
      <c r="AC79" s="152">
        <f>SUMPRODUCT(-('Gastos Gerais'!$B$4:$B$1003=Analítico!$B79),-(Analítico!AC$1&gt;='Gastos Gerais'!$D$4:$D$1003),-(Analítico!AC$1&lt;='Gastos Gerais'!$E$4:$E$1003),-('Gastos Gerais'!$C$4:$C$1003))</f>
        <v>0</v>
      </c>
      <c r="AD79" s="152">
        <f>SUMPRODUCT(-('Gastos Gerais'!$B$4:$B$1003=Analítico!$B79),-(Analítico!AD$1&gt;='Gastos Gerais'!$D$4:$D$1003),-(Analítico!AD$1&lt;='Gastos Gerais'!$E$4:$E$1003),-('Gastos Gerais'!$C$4:$C$1003))</f>
        <v>0</v>
      </c>
      <c r="AE79" s="152">
        <f>SUMPRODUCT(-('Gastos Gerais'!$B$4:$B$1003=Analítico!$B79),-(Analítico!AE$1&gt;='Gastos Gerais'!$D$4:$D$1003),-(Analítico!AE$1&lt;='Gastos Gerais'!$E$4:$E$1003),-('Gastos Gerais'!$C$4:$C$1003))</f>
        <v>0</v>
      </c>
      <c r="AF79" s="152">
        <f>SUMPRODUCT(-('Gastos Gerais'!$B$4:$B$1003=Analítico!$B79),-(Analítico!AF$1&gt;='Gastos Gerais'!$D$4:$D$1003),-(Analítico!AF$1&lt;='Gastos Gerais'!$E$4:$E$1003),-('Gastos Gerais'!$C$4:$C$1003))</f>
        <v>0</v>
      </c>
      <c r="AG79" s="152">
        <f>SUMPRODUCT(-('Gastos Gerais'!$B$4:$B$1003=Analítico!$B79),-(Analítico!AG$1&gt;='Gastos Gerais'!$D$4:$D$1003),-(Analítico!AG$1&lt;='Gastos Gerais'!$E$4:$E$1003),-('Gastos Gerais'!$C$4:$C$1003))</f>
        <v>0</v>
      </c>
      <c r="AH79" s="152">
        <f>SUMPRODUCT(-('Gastos Gerais'!$B$4:$B$1003=Analítico!$B79),-(Analítico!AH$1&gt;='Gastos Gerais'!$D$4:$D$1003),-(Analítico!AH$1&lt;='Gastos Gerais'!$E$4:$E$1003),-('Gastos Gerais'!$C$4:$C$1003))</f>
        <v>0</v>
      </c>
      <c r="AI79" s="152">
        <f>SUMPRODUCT(-('Gastos Gerais'!$B$4:$B$1003=Analítico!$B79),-(Analítico!AI$1&gt;='Gastos Gerais'!$D$4:$D$1003),-(Analítico!AI$1&lt;='Gastos Gerais'!$E$4:$E$1003),-('Gastos Gerais'!$C$4:$C$1003))</f>
        <v>0</v>
      </c>
      <c r="AJ79" s="152">
        <f>SUMPRODUCT(-('Gastos Gerais'!$B$4:$B$1003=Analítico!$B79),-(Analítico!AJ$1&gt;='Gastos Gerais'!$D$4:$D$1003),-(Analítico!AJ$1&lt;='Gastos Gerais'!$E$4:$E$1003),-('Gastos Gerais'!$C$4:$C$1003))</f>
        <v>0</v>
      </c>
      <c r="AK79" s="152">
        <f>SUMPRODUCT(-('Gastos Gerais'!$B$4:$B$1003=Analítico!$B79),-(Analítico!AK$1&gt;='Gastos Gerais'!$D$4:$D$1003),-(Analítico!AK$1&lt;='Gastos Gerais'!$E$4:$E$1003),-('Gastos Gerais'!$C$4:$C$1003))</f>
        <v>0</v>
      </c>
      <c r="AL79" s="152">
        <f>SUMPRODUCT(-('Gastos Gerais'!$B$4:$B$1003=Analítico!$B79),-(Analítico!AL$1&gt;='Gastos Gerais'!$D$4:$D$1003),-(Analítico!AL$1&lt;='Gastos Gerais'!$E$4:$E$1003),-('Gastos Gerais'!$C$4:$C$1003))</f>
        <v>0</v>
      </c>
      <c r="AM79" s="147">
        <f t="shared" si="23"/>
        <v>8400</v>
      </c>
      <c r="AN79" s="159">
        <f t="shared" ca="1" si="24"/>
        <v>8.9111700165624965E-4</v>
      </c>
      <c r="AX79" s="251"/>
      <c r="AY79" s="251"/>
    </row>
    <row r="80" spans="1:51" s="101" customFormat="1" ht="23.25" customHeight="1">
      <c r="A80" s="220" t="s">
        <v>142</v>
      </c>
      <c r="B80" s="223" t="s">
        <v>86</v>
      </c>
      <c r="C80" s="152">
        <f>SUMPRODUCT(-('Gastos Gerais'!$B$4:$B$1003=Analítico!$B80),-(Analítico!C$1&gt;='Gastos Gerais'!$D$4:$D$1003),-(Analítico!C$1&lt;='Gastos Gerais'!$E$4:$E$1003),-('Gastos Gerais'!$C$4:$C$1003))</f>
        <v>0</v>
      </c>
      <c r="D80" s="152">
        <f>SUMPRODUCT(-('Gastos Gerais'!$B$4:$B$1003=Analítico!$B80),-(Analítico!D$1&gt;='Gastos Gerais'!$D$4:$D$1003),-(Analítico!D$1&lt;='Gastos Gerais'!$E$4:$E$1003),-('Gastos Gerais'!$C$4:$C$1003))</f>
        <v>0</v>
      </c>
      <c r="E80" s="152">
        <f>SUMPRODUCT(-('Gastos Gerais'!$B$4:$B$1003=Analítico!$B80),-(Analítico!E$1&gt;='Gastos Gerais'!$D$4:$D$1003),-(Analítico!E$1&lt;='Gastos Gerais'!$E$4:$E$1003),-('Gastos Gerais'!$C$4:$C$1003))</f>
        <v>0</v>
      </c>
      <c r="F80" s="152">
        <f>SUMPRODUCT(-('Gastos Gerais'!$B$4:$B$1003=Analítico!$B80),-(Analítico!F$1&gt;='Gastos Gerais'!$D$4:$D$1003),-(Analítico!F$1&lt;='Gastos Gerais'!$E$4:$E$1003),-('Gastos Gerais'!$C$4:$C$1003))</f>
        <v>0</v>
      </c>
      <c r="G80" s="152">
        <f>SUMPRODUCT(-('Gastos Gerais'!$B$4:$B$1003=Analítico!$B80),-(Analítico!G$1&gt;='Gastos Gerais'!$D$4:$D$1003),-(Analítico!G$1&lt;='Gastos Gerais'!$E$4:$E$1003),-('Gastos Gerais'!$C$4:$C$1003))</f>
        <v>0</v>
      </c>
      <c r="H80" s="152">
        <f>SUMPRODUCT(-('Gastos Gerais'!$B$4:$B$1003=Analítico!$B80),-(Analítico!H$1&gt;='Gastos Gerais'!$D$4:$D$1003),-(Analítico!H$1&lt;='Gastos Gerais'!$E$4:$E$1003),-('Gastos Gerais'!$C$4:$C$1003))</f>
        <v>0</v>
      </c>
      <c r="I80" s="152">
        <f>SUMPRODUCT(-('Gastos Gerais'!$B$4:$B$1003=Analítico!$B80),-(Analítico!I$1&gt;='Gastos Gerais'!$D$4:$D$1003),-(Analítico!I$1&lt;='Gastos Gerais'!$E$4:$E$1003),-('Gastos Gerais'!$C$4:$C$1003))</f>
        <v>0</v>
      </c>
      <c r="J80" s="152">
        <f>SUMPRODUCT(-('Gastos Gerais'!$B$4:$B$1003=Analítico!$B80),-(Analítico!J$1&gt;='Gastos Gerais'!$D$4:$D$1003),-(Analítico!J$1&lt;='Gastos Gerais'!$E$4:$E$1003),-('Gastos Gerais'!$C$4:$C$1003))</f>
        <v>0</v>
      </c>
      <c r="K80" s="152">
        <f>SUMPRODUCT(-('Gastos Gerais'!$B$4:$B$1003=Analítico!$B80),-(Analítico!K$1&gt;='Gastos Gerais'!$D$4:$D$1003),-(Analítico!K$1&lt;='Gastos Gerais'!$E$4:$E$1003),-('Gastos Gerais'!$C$4:$C$1003))</f>
        <v>0</v>
      </c>
      <c r="L80" s="152">
        <f>SUMPRODUCT(-('Gastos Gerais'!$B$4:$B$1003=Analítico!$B80),-(Analítico!L$1&gt;='Gastos Gerais'!$D$4:$D$1003),-(Analítico!L$1&lt;='Gastos Gerais'!$E$4:$E$1003),-('Gastos Gerais'!$C$4:$C$1003))</f>
        <v>0</v>
      </c>
      <c r="M80" s="152">
        <f>SUMPRODUCT(-('Gastos Gerais'!$B$4:$B$1003=Analítico!$B80),-(Analítico!M$1&gt;='Gastos Gerais'!$D$4:$D$1003),-(Analítico!M$1&lt;='Gastos Gerais'!$E$4:$E$1003),-('Gastos Gerais'!$C$4:$C$1003))</f>
        <v>0</v>
      </c>
      <c r="N80" s="152">
        <f>SUMPRODUCT(-('Gastos Gerais'!$B$4:$B$1003=Analítico!$B80),-(Analítico!N$1&gt;='Gastos Gerais'!$D$4:$D$1003),-(Analítico!N$1&lt;='Gastos Gerais'!$E$4:$E$1003),-('Gastos Gerais'!$C$4:$C$1003))</f>
        <v>0</v>
      </c>
      <c r="O80" s="152">
        <f>SUMPRODUCT(-('Gastos Gerais'!$B$4:$B$1003=Analítico!$B80),-(Analítico!O$1&gt;='Gastos Gerais'!$D$4:$D$1003),-(Analítico!O$1&lt;='Gastos Gerais'!$E$4:$E$1003),-('Gastos Gerais'!$C$4:$C$1003))</f>
        <v>0</v>
      </c>
      <c r="P80" s="152">
        <f>SUMPRODUCT(-('Gastos Gerais'!$B$4:$B$1003=Analítico!$B80),-(Analítico!P$1&gt;='Gastos Gerais'!$D$4:$D$1003),-(Analítico!P$1&lt;='Gastos Gerais'!$E$4:$E$1003),-('Gastos Gerais'!$C$4:$C$1003))</f>
        <v>0</v>
      </c>
      <c r="Q80" s="152">
        <f>SUMPRODUCT(-('Gastos Gerais'!$B$4:$B$1003=Analítico!$B80),-(Analítico!Q$1&gt;='Gastos Gerais'!$D$4:$D$1003),-(Analítico!Q$1&lt;='Gastos Gerais'!$E$4:$E$1003),-('Gastos Gerais'!$C$4:$C$1003))</f>
        <v>0</v>
      </c>
      <c r="R80" s="152">
        <f>SUMPRODUCT(-('Gastos Gerais'!$B$4:$B$1003=Analítico!$B80),-(Analítico!R$1&gt;='Gastos Gerais'!$D$4:$D$1003),-(Analítico!R$1&lt;='Gastos Gerais'!$E$4:$E$1003),-('Gastos Gerais'!$C$4:$C$1003))</f>
        <v>0</v>
      </c>
      <c r="S80" s="152">
        <f>SUMPRODUCT(-('Gastos Gerais'!$B$4:$B$1003=Analítico!$B80),-(Analítico!S$1&gt;='Gastos Gerais'!$D$4:$D$1003),-(Analítico!S$1&lt;='Gastos Gerais'!$E$4:$E$1003),-('Gastos Gerais'!$C$4:$C$1003))</f>
        <v>0</v>
      </c>
      <c r="T80" s="152">
        <f>SUMPRODUCT(-('Gastos Gerais'!$B$4:$B$1003=Analítico!$B80),-(Analítico!T$1&gt;='Gastos Gerais'!$D$4:$D$1003),-(Analítico!T$1&lt;='Gastos Gerais'!$E$4:$E$1003),-('Gastos Gerais'!$C$4:$C$1003))</f>
        <v>0</v>
      </c>
      <c r="U80" s="152">
        <f>SUMPRODUCT(-('Gastos Gerais'!$B$4:$B$1003=Analítico!$B80),-(Analítico!U$1&gt;='Gastos Gerais'!$D$4:$D$1003),-(Analítico!U$1&lt;='Gastos Gerais'!$E$4:$E$1003),-('Gastos Gerais'!$C$4:$C$1003))</f>
        <v>0</v>
      </c>
      <c r="V80" s="152">
        <f>SUMPRODUCT(-('Gastos Gerais'!$B$4:$B$1003=Analítico!$B80),-(Analítico!V$1&gt;='Gastos Gerais'!$D$4:$D$1003),-(Analítico!V$1&lt;='Gastos Gerais'!$E$4:$E$1003),-('Gastos Gerais'!$C$4:$C$1003))</f>
        <v>0</v>
      </c>
      <c r="W80" s="152">
        <f>SUMPRODUCT(-('Gastos Gerais'!$B$4:$B$1003=Analítico!$B80),-(Analítico!W$1&gt;='Gastos Gerais'!$D$4:$D$1003),-(Analítico!W$1&lt;='Gastos Gerais'!$E$4:$E$1003),-('Gastos Gerais'!$C$4:$C$1003))</f>
        <v>0</v>
      </c>
      <c r="X80" s="152">
        <f>SUMPRODUCT(-('Gastos Gerais'!$B$4:$B$1003=Analítico!$B80),-(Analítico!X$1&gt;='Gastos Gerais'!$D$4:$D$1003),-(Analítico!X$1&lt;='Gastos Gerais'!$E$4:$E$1003),-('Gastos Gerais'!$C$4:$C$1003))</f>
        <v>0</v>
      </c>
      <c r="Y80" s="152">
        <f>SUMPRODUCT(-('Gastos Gerais'!$B$4:$B$1003=Analítico!$B80),-(Analítico!Y$1&gt;='Gastos Gerais'!$D$4:$D$1003),-(Analítico!Y$1&lt;='Gastos Gerais'!$E$4:$E$1003),-('Gastos Gerais'!$C$4:$C$1003))</f>
        <v>0</v>
      </c>
      <c r="Z80" s="152">
        <f>SUMPRODUCT(-('Gastos Gerais'!$B$4:$B$1003=Analítico!$B80),-(Analítico!Z$1&gt;='Gastos Gerais'!$D$4:$D$1003),-(Analítico!Z$1&lt;='Gastos Gerais'!$E$4:$E$1003),-('Gastos Gerais'!$C$4:$C$1003))</f>
        <v>0</v>
      </c>
      <c r="AA80" s="152">
        <f>SUMPRODUCT(-('Gastos Gerais'!$B$4:$B$1003=Analítico!$B80),-(Analítico!AA$1&gt;='Gastos Gerais'!$D$4:$D$1003),-(Analítico!AA$1&lt;='Gastos Gerais'!$E$4:$E$1003),-('Gastos Gerais'!$C$4:$C$1003))</f>
        <v>0</v>
      </c>
      <c r="AB80" s="152">
        <f>SUMPRODUCT(-('Gastos Gerais'!$B$4:$B$1003=Analítico!$B80),-(Analítico!AB$1&gt;='Gastos Gerais'!$D$4:$D$1003),-(Analítico!AB$1&lt;='Gastos Gerais'!$E$4:$E$1003),-('Gastos Gerais'!$C$4:$C$1003))</f>
        <v>0</v>
      </c>
      <c r="AC80" s="152">
        <f>SUMPRODUCT(-('Gastos Gerais'!$B$4:$B$1003=Analítico!$B80),-(Analítico!AC$1&gt;='Gastos Gerais'!$D$4:$D$1003),-(Analítico!AC$1&lt;='Gastos Gerais'!$E$4:$E$1003),-('Gastos Gerais'!$C$4:$C$1003))</f>
        <v>0</v>
      </c>
      <c r="AD80" s="152">
        <f>SUMPRODUCT(-('Gastos Gerais'!$B$4:$B$1003=Analítico!$B80),-(Analítico!AD$1&gt;='Gastos Gerais'!$D$4:$D$1003),-(Analítico!AD$1&lt;='Gastos Gerais'!$E$4:$E$1003),-('Gastos Gerais'!$C$4:$C$1003))</f>
        <v>0</v>
      </c>
      <c r="AE80" s="152">
        <f>SUMPRODUCT(-('Gastos Gerais'!$B$4:$B$1003=Analítico!$B80),-(Analítico!AE$1&gt;='Gastos Gerais'!$D$4:$D$1003),-(Analítico!AE$1&lt;='Gastos Gerais'!$E$4:$E$1003),-('Gastos Gerais'!$C$4:$C$1003))</f>
        <v>0</v>
      </c>
      <c r="AF80" s="152">
        <f>SUMPRODUCT(-('Gastos Gerais'!$B$4:$B$1003=Analítico!$B80),-(Analítico!AF$1&gt;='Gastos Gerais'!$D$4:$D$1003),-(Analítico!AF$1&lt;='Gastos Gerais'!$E$4:$E$1003),-('Gastos Gerais'!$C$4:$C$1003))</f>
        <v>0</v>
      </c>
      <c r="AG80" s="152">
        <f>SUMPRODUCT(-('Gastos Gerais'!$B$4:$B$1003=Analítico!$B80),-(Analítico!AG$1&gt;='Gastos Gerais'!$D$4:$D$1003),-(Analítico!AG$1&lt;='Gastos Gerais'!$E$4:$E$1003),-('Gastos Gerais'!$C$4:$C$1003))</f>
        <v>0</v>
      </c>
      <c r="AH80" s="152">
        <f>SUMPRODUCT(-('Gastos Gerais'!$B$4:$B$1003=Analítico!$B80),-(Analítico!AH$1&gt;='Gastos Gerais'!$D$4:$D$1003),-(Analítico!AH$1&lt;='Gastos Gerais'!$E$4:$E$1003),-('Gastos Gerais'!$C$4:$C$1003))</f>
        <v>0</v>
      </c>
      <c r="AI80" s="152">
        <f>SUMPRODUCT(-('Gastos Gerais'!$B$4:$B$1003=Analítico!$B80),-(Analítico!AI$1&gt;='Gastos Gerais'!$D$4:$D$1003),-(Analítico!AI$1&lt;='Gastos Gerais'!$E$4:$E$1003),-('Gastos Gerais'!$C$4:$C$1003))</f>
        <v>0</v>
      </c>
      <c r="AJ80" s="152">
        <f>SUMPRODUCT(-('Gastos Gerais'!$B$4:$B$1003=Analítico!$B80),-(Analítico!AJ$1&gt;='Gastos Gerais'!$D$4:$D$1003),-(Analítico!AJ$1&lt;='Gastos Gerais'!$E$4:$E$1003),-('Gastos Gerais'!$C$4:$C$1003))</f>
        <v>0</v>
      </c>
      <c r="AK80" s="152">
        <f>SUMPRODUCT(-('Gastos Gerais'!$B$4:$B$1003=Analítico!$B80),-(Analítico!AK$1&gt;='Gastos Gerais'!$D$4:$D$1003),-(Analítico!AK$1&lt;='Gastos Gerais'!$E$4:$E$1003),-('Gastos Gerais'!$C$4:$C$1003))</f>
        <v>0</v>
      </c>
      <c r="AL80" s="152">
        <f>SUMPRODUCT(-('Gastos Gerais'!$B$4:$B$1003=Analítico!$B80),-(Analítico!AL$1&gt;='Gastos Gerais'!$D$4:$D$1003),-(Analítico!AL$1&lt;='Gastos Gerais'!$E$4:$E$1003),-('Gastos Gerais'!$C$4:$C$1003))</f>
        <v>0</v>
      </c>
      <c r="AM80" s="147">
        <f t="shared" si="23"/>
        <v>0</v>
      </c>
      <c r="AN80" s="159">
        <f t="shared" ca="1" si="24"/>
        <v>0</v>
      </c>
      <c r="AX80" s="251"/>
      <c r="AY80" s="251"/>
    </row>
    <row r="81" spans="1:51" s="101" customFormat="1" ht="23.25" customHeight="1">
      <c r="A81" s="220" t="s">
        <v>181</v>
      </c>
      <c r="B81" s="223" t="s">
        <v>200</v>
      </c>
      <c r="C81" s="152">
        <f>SUMPRODUCT(-('Gastos Gerais'!$B$4:$B$1003=Analítico!$B81),-(Analítico!C$1&gt;='Gastos Gerais'!$D$4:$D$1003),-(Analítico!C$1&lt;='Gastos Gerais'!$E$4:$E$1003),-('Gastos Gerais'!$C$4:$C$1003))</f>
        <v>0</v>
      </c>
      <c r="D81" s="152">
        <f>SUMPRODUCT(-('Gastos Gerais'!$B$4:$B$1003=Analítico!$B81),-(Analítico!D$1&gt;='Gastos Gerais'!$D$4:$D$1003),-(Analítico!D$1&lt;='Gastos Gerais'!$E$4:$E$1003),-('Gastos Gerais'!$C$4:$C$1003))</f>
        <v>0</v>
      </c>
      <c r="E81" s="152">
        <f>SUMPRODUCT(-('Gastos Gerais'!$B$4:$B$1003=Analítico!$B81),-(Analítico!E$1&gt;='Gastos Gerais'!$D$4:$D$1003),-(Analítico!E$1&lt;='Gastos Gerais'!$E$4:$E$1003),-('Gastos Gerais'!$C$4:$C$1003))</f>
        <v>0</v>
      </c>
      <c r="F81" s="152">
        <f>SUMPRODUCT(-('Gastos Gerais'!$B$4:$B$1003=Analítico!$B81),-(Analítico!F$1&gt;='Gastos Gerais'!$D$4:$D$1003),-(Analítico!F$1&lt;='Gastos Gerais'!$E$4:$E$1003),-('Gastos Gerais'!$C$4:$C$1003))</f>
        <v>0</v>
      </c>
      <c r="G81" s="152">
        <f>SUMPRODUCT(-('Gastos Gerais'!$B$4:$B$1003=Analítico!$B81),-(Analítico!G$1&gt;='Gastos Gerais'!$D$4:$D$1003),-(Analítico!G$1&lt;='Gastos Gerais'!$E$4:$E$1003),-('Gastos Gerais'!$C$4:$C$1003))</f>
        <v>0</v>
      </c>
      <c r="H81" s="152">
        <f>SUMPRODUCT(-('Gastos Gerais'!$B$4:$B$1003=Analítico!$B81),-(Analítico!H$1&gt;='Gastos Gerais'!$D$4:$D$1003),-(Analítico!H$1&lt;='Gastos Gerais'!$E$4:$E$1003),-('Gastos Gerais'!$C$4:$C$1003))</f>
        <v>0</v>
      </c>
      <c r="I81" s="152">
        <f>SUMPRODUCT(-('Gastos Gerais'!$B$4:$B$1003=Analítico!$B81),-(Analítico!I$1&gt;='Gastos Gerais'!$D$4:$D$1003),-(Analítico!I$1&lt;='Gastos Gerais'!$E$4:$E$1003),-('Gastos Gerais'!$C$4:$C$1003))</f>
        <v>0</v>
      </c>
      <c r="J81" s="152">
        <f>SUMPRODUCT(-('Gastos Gerais'!$B$4:$B$1003=Analítico!$B81),-(Analítico!J$1&gt;='Gastos Gerais'!$D$4:$D$1003),-(Analítico!J$1&lt;='Gastos Gerais'!$E$4:$E$1003),-('Gastos Gerais'!$C$4:$C$1003))</f>
        <v>0</v>
      </c>
      <c r="K81" s="152">
        <f>SUMPRODUCT(-('Gastos Gerais'!$B$4:$B$1003=Analítico!$B81),-(Analítico!K$1&gt;='Gastos Gerais'!$D$4:$D$1003),-(Analítico!K$1&lt;='Gastos Gerais'!$E$4:$E$1003),-('Gastos Gerais'!$C$4:$C$1003))</f>
        <v>0</v>
      </c>
      <c r="L81" s="152">
        <f>SUMPRODUCT(-('Gastos Gerais'!$B$4:$B$1003=Analítico!$B81),-(Analítico!L$1&gt;='Gastos Gerais'!$D$4:$D$1003),-(Analítico!L$1&lt;='Gastos Gerais'!$E$4:$E$1003),-('Gastos Gerais'!$C$4:$C$1003))</f>
        <v>0</v>
      </c>
      <c r="M81" s="152">
        <f>SUMPRODUCT(-('Gastos Gerais'!$B$4:$B$1003=Analítico!$B81),-(Analítico!M$1&gt;='Gastos Gerais'!$D$4:$D$1003),-(Analítico!M$1&lt;='Gastos Gerais'!$E$4:$E$1003),-('Gastos Gerais'!$C$4:$C$1003))</f>
        <v>0</v>
      </c>
      <c r="N81" s="152">
        <f>SUMPRODUCT(-('Gastos Gerais'!$B$4:$B$1003=Analítico!$B81),-(Analítico!N$1&gt;='Gastos Gerais'!$D$4:$D$1003),-(Analítico!N$1&lt;='Gastos Gerais'!$E$4:$E$1003),-('Gastos Gerais'!$C$4:$C$1003))</f>
        <v>0</v>
      </c>
      <c r="O81" s="152">
        <f>SUMPRODUCT(-('Gastos Gerais'!$B$4:$B$1003=Analítico!$B81),-(Analítico!O$1&gt;='Gastos Gerais'!$D$4:$D$1003),-(Analítico!O$1&lt;='Gastos Gerais'!$E$4:$E$1003),-('Gastos Gerais'!$C$4:$C$1003))</f>
        <v>0</v>
      </c>
      <c r="P81" s="152">
        <f>SUMPRODUCT(-('Gastos Gerais'!$B$4:$B$1003=Analítico!$B81),-(Analítico!P$1&gt;='Gastos Gerais'!$D$4:$D$1003),-(Analítico!P$1&lt;='Gastos Gerais'!$E$4:$E$1003),-('Gastos Gerais'!$C$4:$C$1003))</f>
        <v>0</v>
      </c>
      <c r="Q81" s="152">
        <f>SUMPRODUCT(-('Gastos Gerais'!$B$4:$B$1003=Analítico!$B81),-(Analítico!Q$1&gt;='Gastos Gerais'!$D$4:$D$1003),-(Analítico!Q$1&lt;='Gastos Gerais'!$E$4:$E$1003),-('Gastos Gerais'!$C$4:$C$1003))</f>
        <v>0</v>
      </c>
      <c r="R81" s="152">
        <f>SUMPRODUCT(-('Gastos Gerais'!$B$4:$B$1003=Analítico!$B81),-(Analítico!R$1&gt;='Gastos Gerais'!$D$4:$D$1003),-(Analítico!R$1&lt;='Gastos Gerais'!$E$4:$E$1003),-('Gastos Gerais'!$C$4:$C$1003))</f>
        <v>0</v>
      </c>
      <c r="S81" s="152">
        <f>SUMPRODUCT(-('Gastos Gerais'!$B$4:$B$1003=Analítico!$B81),-(Analítico!S$1&gt;='Gastos Gerais'!$D$4:$D$1003),-(Analítico!S$1&lt;='Gastos Gerais'!$E$4:$E$1003),-('Gastos Gerais'!$C$4:$C$1003))</f>
        <v>0</v>
      </c>
      <c r="T81" s="152">
        <f>SUMPRODUCT(-('Gastos Gerais'!$B$4:$B$1003=Analítico!$B81),-(Analítico!T$1&gt;='Gastos Gerais'!$D$4:$D$1003),-(Analítico!T$1&lt;='Gastos Gerais'!$E$4:$E$1003),-('Gastos Gerais'!$C$4:$C$1003))</f>
        <v>0</v>
      </c>
      <c r="U81" s="152">
        <f>SUMPRODUCT(-('Gastos Gerais'!$B$4:$B$1003=Analítico!$B81),-(Analítico!U$1&gt;='Gastos Gerais'!$D$4:$D$1003),-(Analítico!U$1&lt;='Gastos Gerais'!$E$4:$E$1003),-('Gastos Gerais'!$C$4:$C$1003))</f>
        <v>0</v>
      </c>
      <c r="V81" s="152">
        <f>SUMPRODUCT(-('Gastos Gerais'!$B$4:$B$1003=Analítico!$B81),-(Analítico!V$1&gt;='Gastos Gerais'!$D$4:$D$1003),-(Analítico!V$1&lt;='Gastos Gerais'!$E$4:$E$1003),-('Gastos Gerais'!$C$4:$C$1003))</f>
        <v>0</v>
      </c>
      <c r="W81" s="152">
        <f>SUMPRODUCT(-('Gastos Gerais'!$B$4:$B$1003=Analítico!$B81),-(Analítico!W$1&gt;='Gastos Gerais'!$D$4:$D$1003),-(Analítico!W$1&lt;='Gastos Gerais'!$E$4:$E$1003),-('Gastos Gerais'!$C$4:$C$1003))</f>
        <v>0</v>
      </c>
      <c r="X81" s="152">
        <f>SUMPRODUCT(-('Gastos Gerais'!$B$4:$B$1003=Analítico!$B81),-(Analítico!X$1&gt;='Gastos Gerais'!$D$4:$D$1003),-(Analítico!X$1&lt;='Gastos Gerais'!$E$4:$E$1003),-('Gastos Gerais'!$C$4:$C$1003))</f>
        <v>0</v>
      </c>
      <c r="Y81" s="152">
        <f>SUMPRODUCT(-('Gastos Gerais'!$B$4:$B$1003=Analítico!$B81),-(Analítico!Y$1&gt;='Gastos Gerais'!$D$4:$D$1003),-(Analítico!Y$1&lt;='Gastos Gerais'!$E$4:$E$1003),-('Gastos Gerais'!$C$4:$C$1003))</f>
        <v>0</v>
      </c>
      <c r="Z81" s="152">
        <f>SUMPRODUCT(-('Gastos Gerais'!$B$4:$B$1003=Analítico!$B81),-(Analítico!Z$1&gt;='Gastos Gerais'!$D$4:$D$1003),-(Analítico!Z$1&lt;='Gastos Gerais'!$E$4:$E$1003),-('Gastos Gerais'!$C$4:$C$1003))</f>
        <v>0</v>
      </c>
      <c r="AA81" s="152">
        <f>SUMPRODUCT(-('Gastos Gerais'!$B$4:$B$1003=Analítico!$B81),-(Analítico!AA$1&gt;='Gastos Gerais'!$D$4:$D$1003),-(Analítico!AA$1&lt;='Gastos Gerais'!$E$4:$E$1003),-('Gastos Gerais'!$C$4:$C$1003))</f>
        <v>0</v>
      </c>
      <c r="AB81" s="152">
        <f>SUMPRODUCT(-('Gastos Gerais'!$B$4:$B$1003=Analítico!$B81),-(Analítico!AB$1&gt;='Gastos Gerais'!$D$4:$D$1003),-(Analítico!AB$1&lt;='Gastos Gerais'!$E$4:$E$1003),-('Gastos Gerais'!$C$4:$C$1003))</f>
        <v>0</v>
      </c>
      <c r="AC81" s="152">
        <f>SUMPRODUCT(-('Gastos Gerais'!$B$4:$B$1003=Analítico!$B81),-(Analítico!AC$1&gt;='Gastos Gerais'!$D$4:$D$1003),-(Analítico!AC$1&lt;='Gastos Gerais'!$E$4:$E$1003),-('Gastos Gerais'!$C$4:$C$1003))</f>
        <v>0</v>
      </c>
      <c r="AD81" s="152">
        <f>SUMPRODUCT(-('Gastos Gerais'!$B$4:$B$1003=Analítico!$B81),-(Analítico!AD$1&gt;='Gastos Gerais'!$D$4:$D$1003),-(Analítico!AD$1&lt;='Gastos Gerais'!$E$4:$E$1003),-('Gastos Gerais'!$C$4:$C$1003))</f>
        <v>0</v>
      </c>
      <c r="AE81" s="152">
        <f>SUMPRODUCT(-('Gastos Gerais'!$B$4:$B$1003=Analítico!$B81),-(Analítico!AE$1&gt;='Gastos Gerais'!$D$4:$D$1003),-(Analítico!AE$1&lt;='Gastos Gerais'!$E$4:$E$1003),-('Gastos Gerais'!$C$4:$C$1003))</f>
        <v>0</v>
      </c>
      <c r="AF81" s="152">
        <f>SUMPRODUCT(-('Gastos Gerais'!$B$4:$B$1003=Analítico!$B81),-(Analítico!AF$1&gt;='Gastos Gerais'!$D$4:$D$1003),-(Analítico!AF$1&lt;='Gastos Gerais'!$E$4:$E$1003),-('Gastos Gerais'!$C$4:$C$1003))</f>
        <v>0</v>
      </c>
      <c r="AG81" s="152">
        <f>SUMPRODUCT(-('Gastos Gerais'!$B$4:$B$1003=Analítico!$B81),-(Analítico!AG$1&gt;='Gastos Gerais'!$D$4:$D$1003),-(Analítico!AG$1&lt;='Gastos Gerais'!$E$4:$E$1003),-('Gastos Gerais'!$C$4:$C$1003))</f>
        <v>0</v>
      </c>
      <c r="AH81" s="152">
        <f>SUMPRODUCT(-('Gastos Gerais'!$B$4:$B$1003=Analítico!$B81),-(Analítico!AH$1&gt;='Gastos Gerais'!$D$4:$D$1003),-(Analítico!AH$1&lt;='Gastos Gerais'!$E$4:$E$1003),-('Gastos Gerais'!$C$4:$C$1003))</f>
        <v>0</v>
      </c>
      <c r="AI81" s="152">
        <f>SUMPRODUCT(-('Gastos Gerais'!$B$4:$B$1003=Analítico!$B81),-(Analítico!AI$1&gt;='Gastos Gerais'!$D$4:$D$1003),-(Analítico!AI$1&lt;='Gastos Gerais'!$E$4:$E$1003),-('Gastos Gerais'!$C$4:$C$1003))</f>
        <v>0</v>
      </c>
      <c r="AJ81" s="152">
        <f>SUMPRODUCT(-('Gastos Gerais'!$B$4:$B$1003=Analítico!$B81),-(Analítico!AJ$1&gt;='Gastos Gerais'!$D$4:$D$1003),-(Analítico!AJ$1&lt;='Gastos Gerais'!$E$4:$E$1003),-('Gastos Gerais'!$C$4:$C$1003))</f>
        <v>0</v>
      </c>
      <c r="AK81" s="152">
        <f>SUMPRODUCT(-('Gastos Gerais'!$B$4:$B$1003=Analítico!$B81),-(Analítico!AK$1&gt;='Gastos Gerais'!$D$4:$D$1003),-(Analítico!AK$1&lt;='Gastos Gerais'!$E$4:$E$1003),-('Gastos Gerais'!$C$4:$C$1003))</f>
        <v>0</v>
      </c>
      <c r="AL81" s="152">
        <f>SUMPRODUCT(-('Gastos Gerais'!$B$4:$B$1003=Analítico!$B81),-(Analítico!AL$1&gt;='Gastos Gerais'!$D$4:$D$1003),-(Analítico!AL$1&lt;='Gastos Gerais'!$E$4:$E$1003),-('Gastos Gerais'!$C$4:$C$1003))</f>
        <v>0</v>
      </c>
      <c r="AM81" s="147">
        <f t="shared" si="23"/>
        <v>0</v>
      </c>
      <c r="AN81" s="159">
        <f t="shared" ca="1" si="24"/>
        <v>0</v>
      </c>
      <c r="AX81" s="251"/>
      <c r="AY81" s="251"/>
    </row>
    <row r="82" spans="1:51" s="101" customFormat="1" ht="23.25" customHeight="1">
      <c r="A82" s="220" t="s">
        <v>182</v>
      </c>
      <c r="B82" s="223" t="s">
        <v>71</v>
      </c>
      <c r="C82" s="152">
        <f>SUMPRODUCT(-('Gastos Gerais'!$B$4:$B$1003=Analítico!$B82),-(Analítico!C$1&gt;='Gastos Gerais'!$D$4:$D$1003),-(Analítico!C$1&lt;='Gastos Gerais'!$E$4:$E$1003),-('Gastos Gerais'!$C$4:$C$1003))</f>
        <v>0</v>
      </c>
      <c r="D82" s="152">
        <f>SUMPRODUCT(-('Gastos Gerais'!$B$4:$B$1003=Analítico!$B82),-(Analítico!D$1&gt;='Gastos Gerais'!$D$4:$D$1003),-(Analítico!D$1&lt;='Gastos Gerais'!$E$4:$E$1003),-('Gastos Gerais'!$C$4:$C$1003))</f>
        <v>500</v>
      </c>
      <c r="E82" s="152">
        <f>SUMPRODUCT(-('Gastos Gerais'!$B$4:$B$1003=Analítico!$B82),-(Analítico!E$1&gt;='Gastos Gerais'!$D$4:$D$1003),-(Analítico!E$1&lt;='Gastos Gerais'!$E$4:$E$1003),-('Gastos Gerais'!$C$4:$C$1003))</f>
        <v>0</v>
      </c>
      <c r="F82" s="152">
        <f>SUMPRODUCT(-('Gastos Gerais'!$B$4:$B$1003=Analítico!$B82),-(Analítico!F$1&gt;='Gastos Gerais'!$D$4:$D$1003),-(Analítico!F$1&lt;='Gastos Gerais'!$E$4:$E$1003),-('Gastos Gerais'!$C$4:$C$1003))</f>
        <v>0</v>
      </c>
      <c r="G82" s="152">
        <f>SUMPRODUCT(-('Gastos Gerais'!$B$4:$B$1003=Analítico!$B82),-(Analítico!G$1&gt;='Gastos Gerais'!$D$4:$D$1003),-(Analítico!G$1&lt;='Gastos Gerais'!$E$4:$E$1003),-('Gastos Gerais'!$C$4:$C$1003))</f>
        <v>0</v>
      </c>
      <c r="H82" s="152">
        <f>SUMPRODUCT(-('Gastos Gerais'!$B$4:$B$1003=Analítico!$B82),-(Analítico!H$1&gt;='Gastos Gerais'!$D$4:$D$1003),-(Analítico!H$1&lt;='Gastos Gerais'!$E$4:$E$1003),-('Gastos Gerais'!$C$4:$C$1003))</f>
        <v>0</v>
      </c>
      <c r="I82" s="152">
        <f>SUMPRODUCT(-('Gastos Gerais'!$B$4:$B$1003=Analítico!$B82),-(Analítico!I$1&gt;='Gastos Gerais'!$D$4:$D$1003),-(Analítico!I$1&lt;='Gastos Gerais'!$E$4:$E$1003),-('Gastos Gerais'!$C$4:$C$1003))</f>
        <v>0</v>
      </c>
      <c r="J82" s="152">
        <f>SUMPRODUCT(-('Gastos Gerais'!$B$4:$B$1003=Analítico!$B82),-(Analítico!J$1&gt;='Gastos Gerais'!$D$4:$D$1003),-(Analítico!J$1&lt;='Gastos Gerais'!$E$4:$E$1003),-('Gastos Gerais'!$C$4:$C$1003))</f>
        <v>0</v>
      </c>
      <c r="K82" s="152">
        <f>SUMPRODUCT(-('Gastos Gerais'!$B$4:$B$1003=Analítico!$B82),-(Analítico!K$1&gt;='Gastos Gerais'!$D$4:$D$1003),-(Analítico!K$1&lt;='Gastos Gerais'!$E$4:$E$1003),-('Gastos Gerais'!$C$4:$C$1003))</f>
        <v>0</v>
      </c>
      <c r="L82" s="152">
        <f>SUMPRODUCT(-('Gastos Gerais'!$B$4:$B$1003=Analítico!$B82),-(Analítico!L$1&gt;='Gastos Gerais'!$D$4:$D$1003),-(Analítico!L$1&lt;='Gastos Gerais'!$E$4:$E$1003),-('Gastos Gerais'!$C$4:$C$1003))</f>
        <v>0</v>
      </c>
      <c r="M82" s="152">
        <f>SUMPRODUCT(-('Gastos Gerais'!$B$4:$B$1003=Analítico!$B82),-(Analítico!M$1&gt;='Gastos Gerais'!$D$4:$D$1003),-(Analítico!M$1&lt;='Gastos Gerais'!$E$4:$E$1003),-('Gastos Gerais'!$C$4:$C$1003))</f>
        <v>0</v>
      </c>
      <c r="N82" s="152">
        <f>SUMPRODUCT(-('Gastos Gerais'!$B$4:$B$1003=Analítico!$B82),-(Analítico!N$1&gt;='Gastos Gerais'!$D$4:$D$1003),-(Analítico!N$1&lt;='Gastos Gerais'!$E$4:$E$1003),-('Gastos Gerais'!$C$4:$C$1003))</f>
        <v>0</v>
      </c>
      <c r="O82" s="152">
        <f>SUMPRODUCT(-('Gastos Gerais'!$B$4:$B$1003=Analítico!$B82),-(Analítico!O$1&gt;='Gastos Gerais'!$D$4:$D$1003),-(Analítico!O$1&lt;='Gastos Gerais'!$E$4:$E$1003),-('Gastos Gerais'!$C$4:$C$1003))</f>
        <v>0</v>
      </c>
      <c r="P82" s="152">
        <f>SUMPRODUCT(-('Gastos Gerais'!$B$4:$B$1003=Analítico!$B82),-(Analítico!P$1&gt;='Gastos Gerais'!$D$4:$D$1003),-(Analítico!P$1&lt;='Gastos Gerais'!$E$4:$E$1003),-('Gastos Gerais'!$C$4:$C$1003))</f>
        <v>0</v>
      </c>
      <c r="Q82" s="152">
        <f>SUMPRODUCT(-('Gastos Gerais'!$B$4:$B$1003=Analítico!$B82),-(Analítico!Q$1&gt;='Gastos Gerais'!$D$4:$D$1003),-(Analítico!Q$1&lt;='Gastos Gerais'!$E$4:$E$1003),-('Gastos Gerais'!$C$4:$C$1003))</f>
        <v>0</v>
      </c>
      <c r="R82" s="152">
        <f>SUMPRODUCT(-('Gastos Gerais'!$B$4:$B$1003=Analítico!$B82),-(Analítico!R$1&gt;='Gastos Gerais'!$D$4:$D$1003),-(Analítico!R$1&lt;='Gastos Gerais'!$E$4:$E$1003),-('Gastos Gerais'!$C$4:$C$1003))</f>
        <v>0</v>
      </c>
      <c r="S82" s="152">
        <f>SUMPRODUCT(-('Gastos Gerais'!$B$4:$B$1003=Analítico!$B82),-(Analítico!S$1&gt;='Gastos Gerais'!$D$4:$D$1003),-(Analítico!S$1&lt;='Gastos Gerais'!$E$4:$E$1003),-('Gastos Gerais'!$C$4:$C$1003))</f>
        <v>0</v>
      </c>
      <c r="T82" s="152">
        <f>SUMPRODUCT(-('Gastos Gerais'!$B$4:$B$1003=Analítico!$B82),-(Analítico!T$1&gt;='Gastos Gerais'!$D$4:$D$1003),-(Analítico!T$1&lt;='Gastos Gerais'!$E$4:$E$1003),-('Gastos Gerais'!$C$4:$C$1003))</f>
        <v>0</v>
      </c>
      <c r="U82" s="152">
        <f>SUMPRODUCT(-('Gastos Gerais'!$B$4:$B$1003=Analítico!$B82),-(Analítico!U$1&gt;='Gastos Gerais'!$D$4:$D$1003),-(Analítico!U$1&lt;='Gastos Gerais'!$E$4:$E$1003),-('Gastos Gerais'!$C$4:$C$1003))</f>
        <v>0</v>
      </c>
      <c r="V82" s="152">
        <f>SUMPRODUCT(-('Gastos Gerais'!$B$4:$B$1003=Analítico!$B82),-(Analítico!V$1&gt;='Gastos Gerais'!$D$4:$D$1003),-(Analítico!V$1&lt;='Gastos Gerais'!$E$4:$E$1003),-('Gastos Gerais'!$C$4:$C$1003))</f>
        <v>0</v>
      </c>
      <c r="W82" s="152">
        <f>SUMPRODUCT(-('Gastos Gerais'!$B$4:$B$1003=Analítico!$B82),-(Analítico!W$1&gt;='Gastos Gerais'!$D$4:$D$1003),-(Analítico!W$1&lt;='Gastos Gerais'!$E$4:$E$1003),-('Gastos Gerais'!$C$4:$C$1003))</f>
        <v>0</v>
      </c>
      <c r="X82" s="152">
        <f>SUMPRODUCT(-('Gastos Gerais'!$B$4:$B$1003=Analítico!$B82),-(Analítico!X$1&gt;='Gastos Gerais'!$D$4:$D$1003),-(Analítico!X$1&lt;='Gastos Gerais'!$E$4:$E$1003),-('Gastos Gerais'!$C$4:$C$1003))</f>
        <v>0</v>
      </c>
      <c r="Y82" s="152">
        <f>SUMPRODUCT(-('Gastos Gerais'!$B$4:$B$1003=Analítico!$B82),-(Analítico!Y$1&gt;='Gastos Gerais'!$D$4:$D$1003),-(Analítico!Y$1&lt;='Gastos Gerais'!$E$4:$E$1003),-('Gastos Gerais'!$C$4:$C$1003))</f>
        <v>0</v>
      </c>
      <c r="Z82" s="152">
        <f>SUMPRODUCT(-('Gastos Gerais'!$B$4:$B$1003=Analítico!$B82),-(Analítico!Z$1&gt;='Gastos Gerais'!$D$4:$D$1003),-(Analítico!Z$1&lt;='Gastos Gerais'!$E$4:$E$1003),-('Gastos Gerais'!$C$4:$C$1003))</f>
        <v>0</v>
      </c>
      <c r="AA82" s="152">
        <f>SUMPRODUCT(-('Gastos Gerais'!$B$4:$B$1003=Analítico!$B82),-(Analítico!AA$1&gt;='Gastos Gerais'!$D$4:$D$1003),-(Analítico!AA$1&lt;='Gastos Gerais'!$E$4:$E$1003),-('Gastos Gerais'!$C$4:$C$1003))</f>
        <v>0</v>
      </c>
      <c r="AB82" s="152">
        <f>SUMPRODUCT(-('Gastos Gerais'!$B$4:$B$1003=Analítico!$B82),-(Analítico!AB$1&gt;='Gastos Gerais'!$D$4:$D$1003),-(Analítico!AB$1&lt;='Gastos Gerais'!$E$4:$E$1003),-('Gastos Gerais'!$C$4:$C$1003))</f>
        <v>0</v>
      </c>
      <c r="AC82" s="152">
        <f>SUMPRODUCT(-('Gastos Gerais'!$B$4:$B$1003=Analítico!$B82),-(Analítico!AC$1&gt;='Gastos Gerais'!$D$4:$D$1003),-(Analítico!AC$1&lt;='Gastos Gerais'!$E$4:$E$1003),-('Gastos Gerais'!$C$4:$C$1003))</f>
        <v>0</v>
      </c>
      <c r="AD82" s="152">
        <f>SUMPRODUCT(-('Gastos Gerais'!$B$4:$B$1003=Analítico!$B82),-(Analítico!AD$1&gt;='Gastos Gerais'!$D$4:$D$1003),-(Analítico!AD$1&lt;='Gastos Gerais'!$E$4:$E$1003),-('Gastos Gerais'!$C$4:$C$1003))</f>
        <v>0</v>
      </c>
      <c r="AE82" s="152">
        <f>SUMPRODUCT(-('Gastos Gerais'!$B$4:$B$1003=Analítico!$B82),-(Analítico!AE$1&gt;='Gastos Gerais'!$D$4:$D$1003),-(Analítico!AE$1&lt;='Gastos Gerais'!$E$4:$E$1003),-('Gastos Gerais'!$C$4:$C$1003))</f>
        <v>0</v>
      </c>
      <c r="AF82" s="152">
        <f>SUMPRODUCT(-('Gastos Gerais'!$B$4:$B$1003=Analítico!$B82),-(Analítico!AF$1&gt;='Gastos Gerais'!$D$4:$D$1003),-(Analítico!AF$1&lt;='Gastos Gerais'!$E$4:$E$1003),-('Gastos Gerais'!$C$4:$C$1003))</f>
        <v>0</v>
      </c>
      <c r="AG82" s="152">
        <f>SUMPRODUCT(-('Gastos Gerais'!$B$4:$B$1003=Analítico!$B82),-(Analítico!AG$1&gt;='Gastos Gerais'!$D$4:$D$1003),-(Analítico!AG$1&lt;='Gastos Gerais'!$E$4:$E$1003),-('Gastos Gerais'!$C$4:$C$1003))</f>
        <v>0</v>
      </c>
      <c r="AH82" s="152">
        <f>SUMPRODUCT(-('Gastos Gerais'!$B$4:$B$1003=Analítico!$B82),-(Analítico!AH$1&gt;='Gastos Gerais'!$D$4:$D$1003),-(Analítico!AH$1&lt;='Gastos Gerais'!$E$4:$E$1003),-('Gastos Gerais'!$C$4:$C$1003))</f>
        <v>0</v>
      </c>
      <c r="AI82" s="152">
        <f>SUMPRODUCT(-('Gastos Gerais'!$B$4:$B$1003=Analítico!$B82),-(Analítico!AI$1&gt;='Gastos Gerais'!$D$4:$D$1003),-(Analítico!AI$1&lt;='Gastos Gerais'!$E$4:$E$1003),-('Gastos Gerais'!$C$4:$C$1003))</f>
        <v>0</v>
      </c>
      <c r="AJ82" s="152">
        <f>SUMPRODUCT(-('Gastos Gerais'!$B$4:$B$1003=Analítico!$B82),-(Analítico!AJ$1&gt;='Gastos Gerais'!$D$4:$D$1003),-(Analítico!AJ$1&lt;='Gastos Gerais'!$E$4:$E$1003),-('Gastos Gerais'!$C$4:$C$1003))</f>
        <v>0</v>
      </c>
      <c r="AK82" s="152">
        <f>SUMPRODUCT(-('Gastos Gerais'!$B$4:$B$1003=Analítico!$B82),-(Analítico!AK$1&gt;='Gastos Gerais'!$D$4:$D$1003),-(Analítico!AK$1&lt;='Gastos Gerais'!$E$4:$E$1003),-('Gastos Gerais'!$C$4:$C$1003))</f>
        <v>0</v>
      </c>
      <c r="AL82" s="152">
        <f>SUMPRODUCT(-('Gastos Gerais'!$B$4:$B$1003=Analítico!$B82),-(Analítico!AL$1&gt;='Gastos Gerais'!$D$4:$D$1003),-(Analítico!AL$1&lt;='Gastos Gerais'!$E$4:$E$1003),-('Gastos Gerais'!$C$4:$C$1003))</f>
        <v>0</v>
      </c>
      <c r="AM82" s="147">
        <f t="shared" si="23"/>
        <v>500</v>
      </c>
      <c r="AN82" s="159">
        <f t="shared" ca="1" si="24"/>
        <v>5.3042678670014858E-5</v>
      </c>
      <c r="AX82" s="251"/>
      <c r="AY82" s="251"/>
    </row>
    <row r="83" spans="1:51" s="101" customFormat="1" ht="23.25" customHeight="1">
      <c r="A83" s="220" t="s">
        <v>183</v>
      </c>
      <c r="B83" s="223" t="s">
        <v>69</v>
      </c>
      <c r="C83" s="152">
        <f>SUMPRODUCT(-('Gastos Gerais'!$B$4:$B$1003=Analítico!$B83),-(Analítico!C$1&gt;='Gastos Gerais'!$D$4:$D$1003),-(Analítico!C$1&lt;='Gastos Gerais'!$E$4:$E$1003),-('Gastos Gerais'!$C$4:$C$1003))</f>
        <v>0</v>
      </c>
      <c r="D83" s="152">
        <f>SUMPRODUCT(-('Gastos Gerais'!$B$4:$B$1003=Analítico!$B83),-(Analítico!D$1&gt;='Gastos Gerais'!$D$4:$D$1003),-(Analítico!D$1&lt;='Gastos Gerais'!$E$4:$E$1003),-('Gastos Gerais'!$C$4:$C$1003))</f>
        <v>0</v>
      </c>
      <c r="E83" s="152">
        <f>SUMPRODUCT(-('Gastos Gerais'!$B$4:$B$1003=Analítico!$B83),-(Analítico!E$1&gt;='Gastos Gerais'!$D$4:$D$1003),-(Analítico!E$1&lt;='Gastos Gerais'!$E$4:$E$1003),-('Gastos Gerais'!$C$4:$C$1003))</f>
        <v>0</v>
      </c>
      <c r="F83" s="152">
        <f>SUMPRODUCT(-('Gastos Gerais'!$B$4:$B$1003=Analítico!$B83),-(Analítico!F$1&gt;='Gastos Gerais'!$D$4:$D$1003),-(Analítico!F$1&lt;='Gastos Gerais'!$E$4:$E$1003),-('Gastos Gerais'!$C$4:$C$1003))</f>
        <v>0</v>
      </c>
      <c r="G83" s="152">
        <f>SUMPRODUCT(-('Gastos Gerais'!$B$4:$B$1003=Analítico!$B83),-(Analítico!G$1&gt;='Gastos Gerais'!$D$4:$D$1003),-(Analítico!G$1&lt;='Gastos Gerais'!$E$4:$E$1003),-('Gastos Gerais'!$C$4:$C$1003))</f>
        <v>0</v>
      </c>
      <c r="H83" s="152">
        <f>SUMPRODUCT(-('Gastos Gerais'!$B$4:$B$1003=Analítico!$B83),-(Analítico!H$1&gt;='Gastos Gerais'!$D$4:$D$1003),-(Analítico!H$1&lt;='Gastos Gerais'!$E$4:$E$1003),-('Gastos Gerais'!$C$4:$C$1003))</f>
        <v>0</v>
      </c>
      <c r="I83" s="152">
        <f>SUMPRODUCT(-('Gastos Gerais'!$B$4:$B$1003=Analítico!$B83),-(Analítico!I$1&gt;='Gastos Gerais'!$D$4:$D$1003),-(Analítico!I$1&lt;='Gastos Gerais'!$E$4:$E$1003),-('Gastos Gerais'!$C$4:$C$1003))</f>
        <v>0</v>
      </c>
      <c r="J83" s="152">
        <f>SUMPRODUCT(-('Gastos Gerais'!$B$4:$B$1003=Analítico!$B83),-(Analítico!J$1&gt;='Gastos Gerais'!$D$4:$D$1003),-(Analítico!J$1&lt;='Gastos Gerais'!$E$4:$E$1003),-('Gastos Gerais'!$C$4:$C$1003))</f>
        <v>0</v>
      </c>
      <c r="K83" s="152">
        <f>SUMPRODUCT(-('Gastos Gerais'!$B$4:$B$1003=Analítico!$B83),-(Analítico!K$1&gt;='Gastos Gerais'!$D$4:$D$1003),-(Analítico!K$1&lt;='Gastos Gerais'!$E$4:$E$1003),-('Gastos Gerais'!$C$4:$C$1003))</f>
        <v>0</v>
      </c>
      <c r="L83" s="152">
        <f>SUMPRODUCT(-('Gastos Gerais'!$B$4:$B$1003=Analítico!$B83),-(Analítico!L$1&gt;='Gastos Gerais'!$D$4:$D$1003),-(Analítico!L$1&lt;='Gastos Gerais'!$E$4:$E$1003),-('Gastos Gerais'!$C$4:$C$1003))</f>
        <v>0</v>
      </c>
      <c r="M83" s="152">
        <f>SUMPRODUCT(-('Gastos Gerais'!$B$4:$B$1003=Analítico!$B83),-(Analítico!M$1&gt;='Gastos Gerais'!$D$4:$D$1003),-(Analítico!M$1&lt;='Gastos Gerais'!$E$4:$E$1003),-('Gastos Gerais'!$C$4:$C$1003))</f>
        <v>0</v>
      </c>
      <c r="N83" s="152">
        <f>SUMPRODUCT(-('Gastos Gerais'!$B$4:$B$1003=Analítico!$B83),-(Analítico!N$1&gt;='Gastos Gerais'!$D$4:$D$1003),-(Analítico!N$1&lt;='Gastos Gerais'!$E$4:$E$1003),-('Gastos Gerais'!$C$4:$C$1003))</f>
        <v>0</v>
      </c>
      <c r="O83" s="152">
        <f>SUMPRODUCT(-('Gastos Gerais'!$B$4:$B$1003=Analítico!$B83),-(Analítico!O$1&gt;='Gastos Gerais'!$D$4:$D$1003),-(Analítico!O$1&lt;='Gastos Gerais'!$E$4:$E$1003),-('Gastos Gerais'!$C$4:$C$1003))</f>
        <v>0</v>
      </c>
      <c r="P83" s="152">
        <f>SUMPRODUCT(-('Gastos Gerais'!$B$4:$B$1003=Analítico!$B83),-(Analítico!P$1&gt;='Gastos Gerais'!$D$4:$D$1003),-(Analítico!P$1&lt;='Gastos Gerais'!$E$4:$E$1003),-('Gastos Gerais'!$C$4:$C$1003))</f>
        <v>0</v>
      </c>
      <c r="Q83" s="152">
        <f>SUMPRODUCT(-('Gastos Gerais'!$B$4:$B$1003=Analítico!$B83),-(Analítico!Q$1&gt;='Gastos Gerais'!$D$4:$D$1003),-(Analítico!Q$1&lt;='Gastos Gerais'!$E$4:$E$1003),-('Gastos Gerais'!$C$4:$C$1003))</f>
        <v>0</v>
      </c>
      <c r="R83" s="152">
        <f>SUMPRODUCT(-('Gastos Gerais'!$B$4:$B$1003=Analítico!$B83),-(Analítico!R$1&gt;='Gastos Gerais'!$D$4:$D$1003),-(Analítico!R$1&lt;='Gastos Gerais'!$E$4:$E$1003),-('Gastos Gerais'!$C$4:$C$1003))</f>
        <v>0</v>
      </c>
      <c r="S83" s="152">
        <f>SUMPRODUCT(-('Gastos Gerais'!$B$4:$B$1003=Analítico!$B83),-(Analítico!S$1&gt;='Gastos Gerais'!$D$4:$D$1003),-(Analítico!S$1&lt;='Gastos Gerais'!$E$4:$E$1003),-('Gastos Gerais'!$C$4:$C$1003))</f>
        <v>0</v>
      </c>
      <c r="T83" s="152">
        <f>SUMPRODUCT(-('Gastos Gerais'!$B$4:$B$1003=Analítico!$B83),-(Analítico!T$1&gt;='Gastos Gerais'!$D$4:$D$1003),-(Analítico!T$1&lt;='Gastos Gerais'!$E$4:$E$1003),-('Gastos Gerais'!$C$4:$C$1003))</f>
        <v>0</v>
      </c>
      <c r="U83" s="152">
        <f>SUMPRODUCT(-('Gastos Gerais'!$B$4:$B$1003=Analítico!$B83),-(Analítico!U$1&gt;='Gastos Gerais'!$D$4:$D$1003),-(Analítico!U$1&lt;='Gastos Gerais'!$E$4:$E$1003),-('Gastos Gerais'!$C$4:$C$1003))</f>
        <v>0</v>
      </c>
      <c r="V83" s="152">
        <f>SUMPRODUCT(-('Gastos Gerais'!$B$4:$B$1003=Analítico!$B83),-(Analítico!V$1&gt;='Gastos Gerais'!$D$4:$D$1003),-(Analítico!V$1&lt;='Gastos Gerais'!$E$4:$E$1003),-('Gastos Gerais'!$C$4:$C$1003))</f>
        <v>0</v>
      </c>
      <c r="W83" s="152">
        <f>SUMPRODUCT(-('Gastos Gerais'!$B$4:$B$1003=Analítico!$B83),-(Analítico!W$1&gt;='Gastos Gerais'!$D$4:$D$1003),-(Analítico!W$1&lt;='Gastos Gerais'!$E$4:$E$1003),-('Gastos Gerais'!$C$4:$C$1003))</f>
        <v>0</v>
      </c>
      <c r="X83" s="152">
        <f>SUMPRODUCT(-('Gastos Gerais'!$B$4:$B$1003=Analítico!$B83),-(Analítico!X$1&gt;='Gastos Gerais'!$D$4:$D$1003),-(Analítico!X$1&lt;='Gastos Gerais'!$E$4:$E$1003),-('Gastos Gerais'!$C$4:$C$1003))</f>
        <v>0</v>
      </c>
      <c r="Y83" s="152">
        <f>SUMPRODUCT(-('Gastos Gerais'!$B$4:$B$1003=Analítico!$B83),-(Analítico!Y$1&gt;='Gastos Gerais'!$D$4:$D$1003),-(Analítico!Y$1&lt;='Gastos Gerais'!$E$4:$E$1003),-('Gastos Gerais'!$C$4:$C$1003))</f>
        <v>0</v>
      </c>
      <c r="Z83" s="152">
        <f>SUMPRODUCT(-('Gastos Gerais'!$B$4:$B$1003=Analítico!$B83),-(Analítico!Z$1&gt;='Gastos Gerais'!$D$4:$D$1003),-(Analítico!Z$1&lt;='Gastos Gerais'!$E$4:$E$1003),-('Gastos Gerais'!$C$4:$C$1003))</f>
        <v>0</v>
      </c>
      <c r="AA83" s="152">
        <f>SUMPRODUCT(-('Gastos Gerais'!$B$4:$B$1003=Analítico!$B83),-(Analítico!AA$1&gt;='Gastos Gerais'!$D$4:$D$1003),-(Analítico!AA$1&lt;='Gastos Gerais'!$E$4:$E$1003),-('Gastos Gerais'!$C$4:$C$1003))</f>
        <v>0</v>
      </c>
      <c r="AB83" s="152">
        <f>SUMPRODUCT(-('Gastos Gerais'!$B$4:$B$1003=Analítico!$B83),-(Analítico!AB$1&gt;='Gastos Gerais'!$D$4:$D$1003),-(Analítico!AB$1&lt;='Gastos Gerais'!$E$4:$E$1003),-('Gastos Gerais'!$C$4:$C$1003))</f>
        <v>0</v>
      </c>
      <c r="AC83" s="152">
        <f>SUMPRODUCT(-('Gastos Gerais'!$B$4:$B$1003=Analítico!$B83),-(Analítico!AC$1&gt;='Gastos Gerais'!$D$4:$D$1003),-(Analítico!AC$1&lt;='Gastos Gerais'!$E$4:$E$1003),-('Gastos Gerais'!$C$4:$C$1003))</f>
        <v>0</v>
      </c>
      <c r="AD83" s="152">
        <f>SUMPRODUCT(-('Gastos Gerais'!$B$4:$B$1003=Analítico!$B83),-(Analítico!AD$1&gt;='Gastos Gerais'!$D$4:$D$1003),-(Analítico!AD$1&lt;='Gastos Gerais'!$E$4:$E$1003),-('Gastos Gerais'!$C$4:$C$1003))</f>
        <v>0</v>
      </c>
      <c r="AE83" s="152">
        <f>SUMPRODUCT(-('Gastos Gerais'!$B$4:$B$1003=Analítico!$B83),-(Analítico!AE$1&gt;='Gastos Gerais'!$D$4:$D$1003),-(Analítico!AE$1&lt;='Gastos Gerais'!$E$4:$E$1003),-('Gastos Gerais'!$C$4:$C$1003))</f>
        <v>0</v>
      </c>
      <c r="AF83" s="152">
        <f>SUMPRODUCT(-('Gastos Gerais'!$B$4:$B$1003=Analítico!$B83),-(Analítico!AF$1&gt;='Gastos Gerais'!$D$4:$D$1003),-(Analítico!AF$1&lt;='Gastos Gerais'!$E$4:$E$1003),-('Gastos Gerais'!$C$4:$C$1003))</f>
        <v>0</v>
      </c>
      <c r="AG83" s="152">
        <f>SUMPRODUCT(-('Gastos Gerais'!$B$4:$B$1003=Analítico!$B83),-(Analítico!AG$1&gt;='Gastos Gerais'!$D$4:$D$1003),-(Analítico!AG$1&lt;='Gastos Gerais'!$E$4:$E$1003),-('Gastos Gerais'!$C$4:$C$1003))</f>
        <v>0</v>
      </c>
      <c r="AH83" s="152">
        <f>SUMPRODUCT(-('Gastos Gerais'!$B$4:$B$1003=Analítico!$B83),-(Analítico!AH$1&gt;='Gastos Gerais'!$D$4:$D$1003),-(Analítico!AH$1&lt;='Gastos Gerais'!$E$4:$E$1003),-('Gastos Gerais'!$C$4:$C$1003))</f>
        <v>0</v>
      </c>
      <c r="AI83" s="152">
        <f>SUMPRODUCT(-('Gastos Gerais'!$B$4:$B$1003=Analítico!$B83),-(Analítico!AI$1&gt;='Gastos Gerais'!$D$4:$D$1003),-(Analítico!AI$1&lt;='Gastos Gerais'!$E$4:$E$1003),-('Gastos Gerais'!$C$4:$C$1003))</f>
        <v>0</v>
      </c>
      <c r="AJ83" s="152">
        <f>SUMPRODUCT(-('Gastos Gerais'!$B$4:$B$1003=Analítico!$B83),-(Analítico!AJ$1&gt;='Gastos Gerais'!$D$4:$D$1003),-(Analítico!AJ$1&lt;='Gastos Gerais'!$E$4:$E$1003),-('Gastos Gerais'!$C$4:$C$1003))</f>
        <v>0</v>
      </c>
      <c r="AK83" s="152">
        <f>SUMPRODUCT(-('Gastos Gerais'!$B$4:$B$1003=Analítico!$B83),-(Analítico!AK$1&gt;='Gastos Gerais'!$D$4:$D$1003),-(Analítico!AK$1&lt;='Gastos Gerais'!$E$4:$E$1003),-('Gastos Gerais'!$C$4:$C$1003))</f>
        <v>0</v>
      </c>
      <c r="AL83" s="152">
        <f>SUMPRODUCT(-('Gastos Gerais'!$B$4:$B$1003=Analítico!$B83),-(Analítico!AL$1&gt;='Gastos Gerais'!$D$4:$D$1003),-(Analítico!AL$1&lt;='Gastos Gerais'!$E$4:$E$1003),-('Gastos Gerais'!$C$4:$C$1003))</f>
        <v>0</v>
      </c>
      <c r="AM83" s="147">
        <f t="shared" si="23"/>
        <v>0</v>
      </c>
      <c r="AN83" s="159">
        <f t="shared" ca="1" si="24"/>
        <v>0</v>
      </c>
      <c r="AX83" s="251"/>
      <c r="AY83" s="251"/>
    </row>
    <row r="84" spans="1:51" s="101" customFormat="1" ht="23.25" customHeight="1">
      <c r="A84" s="220" t="s">
        <v>184</v>
      </c>
      <c r="B84" s="223" t="s">
        <v>188</v>
      </c>
      <c r="C84" s="152">
        <f>SUMPRODUCT(-('Gastos Gerais'!$B$4:$B$1003=Analítico!$B84),-(Analítico!C$1&gt;='Gastos Gerais'!$D$4:$D$1003),-(Analítico!C$1&lt;='Gastos Gerais'!$E$4:$E$1003),-('Gastos Gerais'!$C$4:$C$1003))</f>
        <v>0</v>
      </c>
      <c r="D84" s="152">
        <f>SUMPRODUCT(-('Gastos Gerais'!$B$4:$B$1003=Analítico!$B84),-(Analítico!D$1&gt;='Gastos Gerais'!$D$4:$D$1003),-(Analítico!D$1&lt;='Gastos Gerais'!$E$4:$E$1003),-('Gastos Gerais'!$C$4:$C$1003))</f>
        <v>0</v>
      </c>
      <c r="E84" s="152">
        <f>SUMPRODUCT(-('Gastos Gerais'!$B$4:$B$1003=Analítico!$B84),-(Analítico!E$1&gt;='Gastos Gerais'!$D$4:$D$1003),-(Analítico!E$1&lt;='Gastos Gerais'!$E$4:$E$1003),-('Gastos Gerais'!$C$4:$C$1003))</f>
        <v>0</v>
      </c>
      <c r="F84" s="152">
        <f>SUMPRODUCT(-('Gastos Gerais'!$B$4:$B$1003=Analítico!$B84),-(Analítico!F$1&gt;='Gastos Gerais'!$D$4:$D$1003),-(Analítico!F$1&lt;='Gastos Gerais'!$E$4:$E$1003),-('Gastos Gerais'!$C$4:$C$1003))</f>
        <v>0</v>
      </c>
      <c r="G84" s="152">
        <f>SUMPRODUCT(-('Gastos Gerais'!$B$4:$B$1003=Analítico!$B84),-(Analítico!G$1&gt;='Gastos Gerais'!$D$4:$D$1003),-(Analítico!G$1&lt;='Gastos Gerais'!$E$4:$E$1003),-('Gastos Gerais'!$C$4:$C$1003))</f>
        <v>0</v>
      </c>
      <c r="H84" s="152">
        <f>SUMPRODUCT(-('Gastos Gerais'!$B$4:$B$1003=Analítico!$B84),-(Analítico!H$1&gt;='Gastos Gerais'!$D$4:$D$1003),-(Analítico!H$1&lt;='Gastos Gerais'!$E$4:$E$1003),-('Gastos Gerais'!$C$4:$C$1003))</f>
        <v>0</v>
      </c>
      <c r="I84" s="152">
        <f>SUMPRODUCT(-('Gastos Gerais'!$B$4:$B$1003=Analítico!$B84),-(Analítico!I$1&gt;='Gastos Gerais'!$D$4:$D$1003),-(Analítico!I$1&lt;='Gastos Gerais'!$E$4:$E$1003),-('Gastos Gerais'!$C$4:$C$1003))</f>
        <v>0</v>
      </c>
      <c r="J84" s="152">
        <f>SUMPRODUCT(-('Gastos Gerais'!$B$4:$B$1003=Analítico!$B84),-(Analítico!J$1&gt;='Gastos Gerais'!$D$4:$D$1003),-(Analítico!J$1&lt;='Gastos Gerais'!$E$4:$E$1003),-('Gastos Gerais'!$C$4:$C$1003))</f>
        <v>0</v>
      </c>
      <c r="K84" s="152">
        <f>SUMPRODUCT(-('Gastos Gerais'!$B$4:$B$1003=Analítico!$B84),-(Analítico!K$1&gt;='Gastos Gerais'!$D$4:$D$1003),-(Analítico!K$1&lt;='Gastos Gerais'!$E$4:$E$1003),-('Gastos Gerais'!$C$4:$C$1003))</f>
        <v>0</v>
      </c>
      <c r="L84" s="152">
        <f>SUMPRODUCT(-('Gastos Gerais'!$B$4:$B$1003=Analítico!$B84),-(Analítico!L$1&gt;='Gastos Gerais'!$D$4:$D$1003),-(Analítico!L$1&lt;='Gastos Gerais'!$E$4:$E$1003),-('Gastos Gerais'!$C$4:$C$1003))</f>
        <v>0</v>
      </c>
      <c r="M84" s="152">
        <f>SUMPRODUCT(-('Gastos Gerais'!$B$4:$B$1003=Analítico!$B84),-(Analítico!M$1&gt;='Gastos Gerais'!$D$4:$D$1003),-(Analítico!M$1&lt;='Gastos Gerais'!$E$4:$E$1003),-('Gastos Gerais'!$C$4:$C$1003))</f>
        <v>0</v>
      </c>
      <c r="N84" s="152">
        <f>SUMPRODUCT(-('Gastos Gerais'!$B$4:$B$1003=Analítico!$B84),-(Analítico!N$1&gt;='Gastos Gerais'!$D$4:$D$1003),-(Analítico!N$1&lt;='Gastos Gerais'!$E$4:$E$1003),-('Gastos Gerais'!$C$4:$C$1003))</f>
        <v>0</v>
      </c>
      <c r="O84" s="152">
        <f>SUMPRODUCT(-('Gastos Gerais'!$B$4:$B$1003=Analítico!$B84),-(Analítico!O$1&gt;='Gastos Gerais'!$D$4:$D$1003),-(Analítico!O$1&lt;='Gastos Gerais'!$E$4:$E$1003),-('Gastos Gerais'!$C$4:$C$1003))</f>
        <v>0</v>
      </c>
      <c r="P84" s="152">
        <f>SUMPRODUCT(-('Gastos Gerais'!$B$4:$B$1003=Analítico!$B84),-(Analítico!P$1&gt;='Gastos Gerais'!$D$4:$D$1003),-(Analítico!P$1&lt;='Gastos Gerais'!$E$4:$E$1003),-('Gastos Gerais'!$C$4:$C$1003))</f>
        <v>0</v>
      </c>
      <c r="Q84" s="152">
        <f>SUMPRODUCT(-('Gastos Gerais'!$B$4:$B$1003=Analítico!$B84),-(Analítico!Q$1&gt;='Gastos Gerais'!$D$4:$D$1003),-(Analítico!Q$1&lt;='Gastos Gerais'!$E$4:$E$1003),-('Gastos Gerais'!$C$4:$C$1003))</f>
        <v>0</v>
      </c>
      <c r="R84" s="152">
        <f>SUMPRODUCT(-('Gastos Gerais'!$B$4:$B$1003=Analítico!$B84),-(Analítico!R$1&gt;='Gastos Gerais'!$D$4:$D$1003),-(Analítico!R$1&lt;='Gastos Gerais'!$E$4:$E$1003),-('Gastos Gerais'!$C$4:$C$1003))</f>
        <v>0</v>
      </c>
      <c r="S84" s="152">
        <f>SUMPRODUCT(-('Gastos Gerais'!$B$4:$B$1003=Analítico!$B84),-(Analítico!S$1&gt;='Gastos Gerais'!$D$4:$D$1003),-(Analítico!S$1&lt;='Gastos Gerais'!$E$4:$E$1003),-('Gastos Gerais'!$C$4:$C$1003))</f>
        <v>0</v>
      </c>
      <c r="T84" s="152">
        <f>SUMPRODUCT(-('Gastos Gerais'!$B$4:$B$1003=Analítico!$B84),-(Analítico!T$1&gt;='Gastos Gerais'!$D$4:$D$1003),-(Analítico!T$1&lt;='Gastos Gerais'!$E$4:$E$1003),-('Gastos Gerais'!$C$4:$C$1003))</f>
        <v>0</v>
      </c>
      <c r="U84" s="152">
        <f>SUMPRODUCT(-('Gastos Gerais'!$B$4:$B$1003=Analítico!$B84),-(Analítico!U$1&gt;='Gastos Gerais'!$D$4:$D$1003),-(Analítico!U$1&lt;='Gastos Gerais'!$E$4:$E$1003),-('Gastos Gerais'!$C$4:$C$1003))</f>
        <v>0</v>
      </c>
      <c r="V84" s="152">
        <f>SUMPRODUCT(-('Gastos Gerais'!$B$4:$B$1003=Analítico!$B84),-(Analítico!V$1&gt;='Gastos Gerais'!$D$4:$D$1003),-(Analítico!V$1&lt;='Gastos Gerais'!$E$4:$E$1003),-('Gastos Gerais'!$C$4:$C$1003))</f>
        <v>0</v>
      </c>
      <c r="W84" s="152">
        <f>SUMPRODUCT(-('Gastos Gerais'!$B$4:$B$1003=Analítico!$B84),-(Analítico!W$1&gt;='Gastos Gerais'!$D$4:$D$1003),-(Analítico!W$1&lt;='Gastos Gerais'!$E$4:$E$1003),-('Gastos Gerais'!$C$4:$C$1003))</f>
        <v>0</v>
      </c>
      <c r="X84" s="152">
        <f>SUMPRODUCT(-('Gastos Gerais'!$B$4:$B$1003=Analítico!$B84),-(Analítico!X$1&gt;='Gastos Gerais'!$D$4:$D$1003),-(Analítico!X$1&lt;='Gastos Gerais'!$E$4:$E$1003),-('Gastos Gerais'!$C$4:$C$1003))</f>
        <v>0</v>
      </c>
      <c r="Y84" s="152">
        <f>SUMPRODUCT(-('Gastos Gerais'!$B$4:$B$1003=Analítico!$B84),-(Analítico!Y$1&gt;='Gastos Gerais'!$D$4:$D$1003),-(Analítico!Y$1&lt;='Gastos Gerais'!$E$4:$E$1003),-('Gastos Gerais'!$C$4:$C$1003))</f>
        <v>0</v>
      </c>
      <c r="Z84" s="152">
        <f>SUMPRODUCT(-('Gastos Gerais'!$B$4:$B$1003=Analítico!$B84),-(Analítico!Z$1&gt;='Gastos Gerais'!$D$4:$D$1003),-(Analítico!Z$1&lt;='Gastos Gerais'!$E$4:$E$1003),-('Gastos Gerais'!$C$4:$C$1003))</f>
        <v>0</v>
      </c>
      <c r="AA84" s="152">
        <f>SUMPRODUCT(-('Gastos Gerais'!$B$4:$B$1003=Analítico!$B84),-(Analítico!AA$1&gt;='Gastos Gerais'!$D$4:$D$1003),-(Analítico!AA$1&lt;='Gastos Gerais'!$E$4:$E$1003),-('Gastos Gerais'!$C$4:$C$1003))</f>
        <v>0</v>
      </c>
      <c r="AB84" s="152">
        <f>SUMPRODUCT(-('Gastos Gerais'!$B$4:$B$1003=Analítico!$B84),-(Analítico!AB$1&gt;='Gastos Gerais'!$D$4:$D$1003),-(Analítico!AB$1&lt;='Gastos Gerais'!$E$4:$E$1003),-('Gastos Gerais'!$C$4:$C$1003))</f>
        <v>0</v>
      </c>
      <c r="AC84" s="152">
        <f>SUMPRODUCT(-('Gastos Gerais'!$B$4:$B$1003=Analítico!$B84),-(Analítico!AC$1&gt;='Gastos Gerais'!$D$4:$D$1003),-(Analítico!AC$1&lt;='Gastos Gerais'!$E$4:$E$1003),-('Gastos Gerais'!$C$4:$C$1003))</f>
        <v>0</v>
      </c>
      <c r="AD84" s="152">
        <f>SUMPRODUCT(-('Gastos Gerais'!$B$4:$B$1003=Analítico!$B84),-(Analítico!AD$1&gt;='Gastos Gerais'!$D$4:$D$1003),-(Analítico!AD$1&lt;='Gastos Gerais'!$E$4:$E$1003),-('Gastos Gerais'!$C$4:$C$1003))</f>
        <v>0</v>
      </c>
      <c r="AE84" s="152">
        <f>SUMPRODUCT(-('Gastos Gerais'!$B$4:$B$1003=Analítico!$B84),-(Analítico!AE$1&gt;='Gastos Gerais'!$D$4:$D$1003),-(Analítico!AE$1&lt;='Gastos Gerais'!$E$4:$E$1003),-('Gastos Gerais'!$C$4:$C$1003))</f>
        <v>0</v>
      </c>
      <c r="AF84" s="152">
        <f>SUMPRODUCT(-('Gastos Gerais'!$B$4:$B$1003=Analítico!$B84),-(Analítico!AF$1&gt;='Gastos Gerais'!$D$4:$D$1003),-(Analítico!AF$1&lt;='Gastos Gerais'!$E$4:$E$1003),-('Gastos Gerais'!$C$4:$C$1003))</f>
        <v>0</v>
      </c>
      <c r="AG84" s="152">
        <f>SUMPRODUCT(-('Gastos Gerais'!$B$4:$B$1003=Analítico!$B84),-(Analítico!AG$1&gt;='Gastos Gerais'!$D$4:$D$1003),-(Analítico!AG$1&lt;='Gastos Gerais'!$E$4:$E$1003),-('Gastos Gerais'!$C$4:$C$1003))</f>
        <v>0</v>
      </c>
      <c r="AH84" s="152">
        <f>SUMPRODUCT(-('Gastos Gerais'!$B$4:$B$1003=Analítico!$B84),-(Analítico!AH$1&gt;='Gastos Gerais'!$D$4:$D$1003),-(Analítico!AH$1&lt;='Gastos Gerais'!$E$4:$E$1003),-('Gastos Gerais'!$C$4:$C$1003))</f>
        <v>0</v>
      </c>
      <c r="AI84" s="152">
        <f>SUMPRODUCT(-('Gastos Gerais'!$B$4:$B$1003=Analítico!$B84),-(Analítico!AI$1&gt;='Gastos Gerais'!$D$4:$D$1003),-(Analítico!AI$1&lt;='Gastos Gerais'!$E$4:$E$1003),-('Gastos Gerais'!$C$4:$C$1003))</f>
        <v>0</v>
      </c>
      <c r="AJ84" s="152">
        <f>SUMPRODUCT(-('Gastos Gerais'!$B$4:$B$1003=Analítico!$B84),-(Analítico!AJ$1&gt;='Gastos Gerais'!$D$4:$D$1003),-(Analítico!AJ$1&lt;='Gastos Gerais'!$E$4:$E$1003),-('Gastos Gerais'!$C$4:$C$1003))</f>
        <v>0</v>
      </c>
      <c r="AK84" s="152">
        <f>SUMPRODUCT(-('Gastos Gerais'!$B$4:$B$1003=Analítico!$B84),-(Analítico!AK$1&gt;='Gastos Gerais'!$D$4:$D$1003),-(Analítico!AK$1&lt;='Gastos Gerais'!$E$4:$E$1003),-('Gastos Gerais'!$C$4:$C$1003))</f>
        <v>0</v>
      </c>
      <c r="AL84" s="152">
        <f>SUMPRODUCT(-('Gastos Gerais'!$B$4:$B$1003=Analítico!$B84),-(Analítico!AL$1&gt;='Gastos Gerais'!$D$4:$D$1003),-(Analítico!AL$1&lt;='Gastos Gerais'!$E$4:$E$1003),-('Gastos Gerais'!$C$4:$C$1003))</f>
        <v>0</v>
      </c>
      <c r="AM84" s="147">
        <f t="shared" si="23"/>
        <v>0</v>
      </c>
      <c r="AN84" s="159">
        <f t="shared" ca="1" si="24"/>
        <v>0</v>
      </c>
      <c r="AX84" s="251"/>
      <c r="AY84" s="251"/>
    </row>
    <row r="85" spans="1:51" s="101" customFormat="1" ht="23.25" customHeight="1">
      <c r="A85" s="220" t="s">
        <v>221</v>
      </c>
      <c r="B85" s="223" t="s">
        <v>78</v>
      </c>
      <c r="C85" s="152">
        <f>SUMPRODUCT(-('Gastos Gerais'!$B$4:$B$1003=Analítico!$B85),-(Analítico!C$1&gt;='Gastos Gerais'!$D$4:$D$1003),-(Analítico!C$1&lt;='Gastos Gerais'!$E$4:$E$1003),-('Gastos Gerais'!$C$4:$C$1003))</f>
        <v>1200</v>
      </c>
      <c r="D85" s="152">
        <f>SUMPRODUCT(-('Gastos Gerais'!$B$4:$B$1003=Analítico!$B85),-(Analítico!D$1&gt;='Gastos Gerais'!$D$4:$D$1003),-(Analítico!D$1&lt;='Gastos Gerais'!$E$4:$E$1003),-('Gastos Gerais'!$C$4:$C$1003))</f>
        <v>1200</v>
      </c>
      <c r="E85" s="152">
        <f>SUMPRODUCT(-('Gastos Gerais'!$B$4:$B$1003=Analítico!$B85),-(Analítico!E$1&gt;='Gastos Gerais'!$D$4:$D$1003),-(Analítico!E$1&lt;='Gastos Gerais'!$E$4:$E$1003),-('Gastos Gerais'!$C$4:$C$1003))</f>
        <v>1200</v>
      </c>
      <c r="F85" s="152">
        <f>SUMPRODUCT(-('Gastos Gerais'!$B$4:$B$1003=Analítico!$B85),-(Analítico!F$1&gt;='Gastos Gerais'!$D$4:$D$1003),-(Analítico!F$1&lt;='Gastos Gerais'!$E$4:$E$1003),-('Gastos Gerais'!$C$4:$C$1003))</f>
        <v>1200</v>
      </c>
      <c r="G85" s="152">
        <f>SUMPRODUCT(-('Gastos Gerais'!$B$4:$B$1003=Analítico!$B85),-(Analítico!G$1&gt;='Gastos Gerais'!$D$4:$D$1003),-(Analítico!G$1&lt;='Gastos Gerais'!$E$4:$E$1003),-('Gastos Gerais'!$C$4:$C$1003))</f>
        <v>1200</v>
      </c>
      <c r="H85" s="152">
        <f>SUMPRODUCT(-('Gastos Gerais'!$B$4:$B$1003=Analítico!$B85),-(Analítico!H$1&gt;='Gastos Gerais'!$D$4:$D$1003),-(Analítico!H$1&lt;='Gastos Gerais'!$E$4:$E$1003),-('Gastos Gerais'!$C$4:$C$1003))</f>
        <v>1200</v>
      </c>
      <c r="I85" s="152">
        <f>SUMPRODUCT(-('Gastos Gerais'!$B$4:$B$1003=Analítico!$B85),-(Analítico!I$1&gt;='Gastos Gerais'!$D$4:$D$1003),-(Analítico!I$1&lt;='Gastos Gerais'!$E$4:$E$1003),-('Gastos Gerais'!$C$4:$C$1003))</f>
        <v>1200</v>
      </c>
      <c r="J85" s="152">
        <f>SUMPRODUCT(-('Gastos Gerais'!$B$4:$B$1003=Analítico!$B85),-(Analítico!J$1&gt;='Gastos Gerais'!$D$4:$D$1003),-(Analítico!J$1&lt;='Gastos Gerais'!$E$4:$E$1003),-('Gastos Gerais'!$C$4:$C$1003))</f>
        <v>0</v>
      </c>
      <c r="K85" s="152">
        <f>SUMPRODUCT(-('Gastos Gerais'!$B$4:$B$1003=Analítico!$B85),-(Analítico!K$1&gt;='Gastos Gerais'!$D$4:$D$1003),-(Analítico!K$1&lt;='Gastos Gerais'!$E$4:$E$1003),-('Gastos Gerais'!$C$4:$C$1003))</f>
        <v>0</v>
      </c>
      <c r="L85" s="152">
        <f>SUMPRODUCT(-('Gastos Gerais'!$B$4:$B$1003=Analítico!$B85),-(Analítico!L$1&gt;='Gastos Gerais'!$D$4:$D$1003),-(Analítico!L$1&lt;='Gastos Gerais'!$E$4:$E$1003),-('Gastos Gerais'!$C$4:$C$1003))</f>
        <v>0</v>
      </c>
      <c r="M85" s="152">
        <f>SUMPRODUCT(-('Gastos Gerais'!$B$4:$B$1003=Analítico!$B85),-(Analítico!M$1&gt;='Gastos Gerais'!$D$4:$D$1003),-(Analítico!M$1&lt;='Gastos Gerais'!$E$4:$E$1003),-('Gastos Gerais'!$C$4:$C$1003))</f>
        <v>0</v>
      </c>
      <c r="N85" s="152">
        <f>SUMPRODUCT(-('Gastos Gerais'!$B$4:$B$1003=Analítico!$B85),-(Analítico!N$1&gt;='Gastos Gerais'!$D$4:$D$1003),-(Analítico!N$1&lt;='Gastos Gerais'!$E$4:$E$1003),-('Gastos Gerais'!$C$4:$C$1003))</f>
        <v>0</v>
      </c>
      <c r="O85" s="152">
        <f>SUMPRODUCT(-('Gastos Gerais'!$B$4:$B$1003=Analítico!$B85),-(Analítico!O$1&gt;='Gastos Gerais'!$D$4:$D$1003),-(Analítico!O$1&lt;='Gastos Gerais'!$E$4:$E$1003),-('Gastos Gerais'!$C$4:$C$1003))</f>
        <v>0</v>
      </c>
      <c r="P85" s="152">
        <f>SUMPRODUCT(-('Gastos Gerais'!$B$4:$B$1003=Analítico!$B85),-(Analítico!P$1&gt;='Gastos Gerais'!$D$4:$D$1003),-(Analítico!P$1&lt;='Gastos Gerais'!$E$4:$E$1003),-('Gastos Gerais'!$C$4:$C$1003))</f>
        <v>0</v>
      </c>
      <c r="Q85" s="152">
        <f>SUMPRODUCT(-('Gastos Gerais'!$B$4:$B$1003=Analítico!$B85),-(Analítico!Q$1&gt;='Gastos Gerais'!$D$4:$D$1003),-(Analítico!Q$1&lt;='Gastos Gerais'!$E$4:$E$1003),-('Gastos Gerais'!$C$4:$C$1003))</f>
        <v>0</v>
      </c>
      <c r="R85" s="152">
        <f>SUMPRODUCT(-('Gastos Gerais'!$B$4:$B$1003=Analítico!$B85),-(Analítico!R$1&gt;='Gastos Gerais'!$D$4:$D$1003),-(Analítico!R$1&lt;='Gastos Gerais'!$E$4:$E$1003),-('Gastos Gerais'!$C$4:$C$1003))</f>
        <v>0</v>
      </c>
      <c r="S85" s="152">
        <f>SUMPRODUCT(-('Gastos Gerais'!$B$4:$B$1003=Analítico!$B85),-(Analítico!S$1&gt;='Gastos Gerais'!$D$4:$D$1003),-(Analítico!S$1&lt;='Gastos Gerais'!$E$4:$E$1003),-('Gastos Gerais'!$C$4:$C$1003))</f>
        <v>0</v>
      </c>
      <c r="T85" s="152">
        <f>SUMPRODUCT(-('Gastos Gerais'!$B$4:$B$1003=Analítico!$B85),-(Analítico!T$1&gt;='Gastos Gerais'!$D$4:$D$1003),-(Analítico!T$1&lt;='Gastos Gerais'!$E$4:$E$1003),-('Gastos Gerais'!$C$4:$C$1003))</f>
        <v>0</v>
      </c>
      <c r="U85" s="152">
        <f>SUMPRODUCT(-('Gastos Gerais'!$B$4:$B$1003=Analítico!$B85),-(Analítico!U$1&gt;='Gastos Gerais'!$D$4:$D$1003),-(Analítico!U$1&lt;='Gastos Gerais'!$E$4:$E$1003),-('Gastos Gerais'!$C$4:$C$1003))</f>
        <v>0</v>
      </c>
      <c r="V85" s="152">
        <f>SUMPRODUCT(-('Gastos Gerais'!$B$4:$B$1003=Analítico!$B85),-(Analítico!V$1&gt;='Gastos Gerais'!$D$4:$D$1003),-(Analítico!V$1&lt;='Gastos Gerais'!$E$4:$E$1003),-('Gastos Gerais'!$C$4:$C$1003))</f>
        <v>0</v>
      </c>
      <c r="W85" s="152">
        <f>SUMPRODUCT(-('Gastos Gerais'!$B$4:$B$1003=Analítico!$B85),-(Analítico!W$1&gt;='Gastos Gerais'!$D$4:$D$1003),-(Analítico!W$1&lt;='Gastos Gerais'!$E$4:$E$1003),-('Gastos Gerais'!$C$4:$C$1003))</f>
        <v>0</v>
      </c>
      <c r="X85" s="152">
        <f>SUMPRODUCT(-('Gastos Gerais'!$B$4:$B$1003=Analítico!$B85),-(Analítico!X$1&gt;='Gastos Gerais'!$D$4:$D$1003),-(Analítico!X$1&lt;='Gastos Gerais'!$E$4:$E$1003),-('Gastos Gerais'!$C$4:$C$1003))</f>
        <v>0</v>
      </c>
      <c r="Y85" s="152">
        <f>SUMPRODUCT(-('Gastos Gerais'!$B$4:$B$1003=Analítico!$B85),-(Analítico!Y$1&gt;='Gastos Gerais'!$D$4:$D$1003),-(Analítico!Y$1&lt;='Gastos Gerais'!$E$4:$E$1003),-('Gastos Gerais'!$C$4:$C$1003))</f>
        <v>0</v>
      </c>
      <c r="Z85" s="152">
        <f>SUMPRODUCT(-('Gastos Gerais'!$B$4:$B$1003=Analítico!$B85),-(Analítico!Z$1&gt;='Gastos Gerais'!$D$4:$D$1003),-(Analítico!Z$1&lt;='Gastos Gerais'!$E$4:$E$1003),-('Gastos Gerais'!$C$4:$C$1003))</f>
        <v>0</v>
      </c>
      <c r="AA85" s="152">
        <f>SUMPRODUCT(-('Gastos Gerais'!$B$4:$B$1003=Analítico!$B85),-(Analítico!AA$1&gt;='Gastos Gerais'!$D$4:$D$1003),-(Analítico!AA$1&lt;='Gastos Gerais'!$E$4:$E$1003),-('Gastos Gerais'!$C$4:$C$1003))</f>
        <v>0</v>
      </c>
      <c r="AB85" s="152">
        <f>SUMPRODUCT(-('Gastos Gerais'!$B$4:$B$1003=Analítico!$B85),-(Analítico!AB$1&gt;='Gastos Gerais'!$D$4:$D$1003),-(Analítico!AB$1&lt;='Gastos Gerais'!$E$4:$E$1003),-('Gastos Gerais'!$C$4:$C$1003))</f>
        <v>0</v>
      </c>
      <c r="AC85" s="152">
        <f>SUMPRODUCT(-('Gastos Gerais'!$B$4:$B$1003=Analítico!$B85),-(Analítico!AC$1&gt;='Gastos Gerais'!$D$4:$D$1003),-(Analítico!AC$1&lt;='Gastos Gerais'!$E$4:$E$1003),-('Gastos Gerais'!$C$4:$C$1003))</f>
        <v>0</v>
      </c>
      <c r="AD85" s="152">
        <f>SUMPRODUCT(-('Gastos Gerais'!$B$4:$B$1003=Analítico!$B85),-(Analítico!AD$1&gt;='Gastos Gerais'!$D$4:$D$1003),-(Analítico!AD$1&lt;='Gastos Gerais'!$E$4:$E$1003),-('Gastos Gerais'!$C$4:$C$1003))</f>
        <v>0</v>
      </c>
      <c r="AE85" s="152">
        <f>SUMPRODUCT(-('Gastos Gerais'!$B$4:$B$1003=Analítico!$B85),-(Analítico!AE$1&gt;='Gastos Gerais'!$D$4:$D$1003),-(Analítico!AE$1&lt;='Gastos Gerais'!$E$4:$E$1003),-('Gastos Gerais'!$C$4:$C$1003))</f>
        <v>0</v>
      </c>
      <c r="AF85" s="152">
        <f>SUMPRODUCT(-('Gastos Gerais'!$B$4:$B$1003=Analítico!$B85),-(Analítico!AF$1&gt;='Gastos Gerais'!$D$4:$D$1003),-(Analítico!AF$1&lt;='Gastos Gerais'!$E$4:$E$1003),-('Gastos Gerais'!$C$4:$C$1003))</f>
        <v>0</v>
      </c>
      <c r="AG85" s="152">
        <f>SUMPRODUCT(-('Gastos Gerais'!$B$4:$B$1003=Analítico!$B85),-(Analítico!AG$1&gt;='Gastos Gerais'!$D$4:$D$1003),-(Analítico!AG$1&lt;='Gastos Gerais'!$E$4:$E$1003),-('Gastos Gerais'!$C$4:$C$1003))</f>
        <v>0</v>
      </c>
      <c r="AH85" s="152">
        <f>SUMPRODUCT(-('Gastos Gerais'!$B$4:$B$1003=Analítico!$B85),-(Analítico!AH$1&gt;='Gastos Gerais'!$D$4:$D$1003),-(Analítico!AH$1&lt;='Gastos Gerais'!$E$4:$E$1003),-('Gastos Gerais'!$C$4:$C$1003))</f>
        <v>0</v>
      </c>
      <c r="AI85" s="152">
        <f>SUMPRODUCT(-('Gastos Gerais'!$B$4:$B$1003=Analítico!$B85),-(Analítico!AI$1&gt;='Gastos Gerais'!$D$4:$D$1003),-(Analítico!AI$1&lt;='Gastos Gerais'!$E$4:$E$1003),-('Gastos Gerais'!$C$4:$C$1003))</f>
        <v>0</v>
      </c>
      <c r="AJ85" s="152">
        <f>SUMPRODUCT(-('Gastos Gerais'!$B$4:$B$1003=Analítico!$B85),-(Analítico!AJ$1&gt;='Gastos Gerais'!$D$4:$D$1003),-(Analítico!AJ$1&lt;='Gastos Gerais'!$E$4:$E$1003),-('Gastos Gerais'!$C$4:$C$1003))</f>
        <v>0</v>
      </c>
      <c r="AK85" s="152">
        <f>SUMPRODUCT(-('Gastos Gerais'!$B$4:$B$1003=Analítico!$B85),-(Analítico!AK$1&gt;='Gastos Gerais'!$D$4:$D$1003),-(Analítico!AK$1&lt;='Gastos Gerais'!$E$4:$E$1003),-('Gastos Gerais'!$C$4:$C$1003))</f>
        <v>0</v>
      </c>
      <c r="AL85" s="152">
        <f>SUMPRODUCT(-('Gastos Gerais'!$B$4:$B$1003=Analítico!$B85),-(Analítico!AL$1&gt;='Gastos Gerais'!$D$4:$D$1003),-(Analítico!AL$1&lt;='Gastos Gerais'!$E$4:$E$1003),-('Gastos Gerais'!$C$4:$C$1003))</f>
        <v>0</v>
      </c>
      <c r="AM85" s="147">
        <f t="shared" si="23"/>
        <v>8400</v>
      </c>
      <c r="AN85" s="159">
        <f t="shared" ca="1" si="24"/>
        <v>8.9111700165624965E-4</v>
      </c>
      <c r="AX85" s="251"/>
      <c r="AY85" s="251"/>
    </row>
    <row r="86" spans="1:51" s="101" customFormat="1" ht="23.25" customHeight="1">
      <c r="A86" s="220" t="s">
        <v>222</v>
      </c>
      <c r="B86" s="223" t="s">
        <v>77</v>
      </c>
      <c r="C86" s="152">
        <f>SUMPRODUCT(-('Gastos Gerais'!$B$4:$B$1003=Analítico!$B86),-(Analítico!C$1&gt;='Gastos Gerais'!$D$4:$D$1003),-(Analítico!C$1&lt;='Gastos Gerais'!$E$4:$E$1003),-('Gastos Gerais'!$C$4:$C$1003))</f>
        <v>0</v>
      </c>
      <c r="D86" s="152">
        <f>SUMPRODUCT(-('Gastos Gerais'!$B$4:$B$1003=Analítico!$B86),-(Analítico!D$1&gt;='Gastos Gerais'!$D$4:$D$1003),-(Analítico!D$1&lt;='Gastos Gerais'!$E$4:$E$1003),-('Gastos Gerais'!$C$4:$C$1003))</f>
        <v>0</v>
      </c>
      <c r="E86" s="152">
        <f>SUMPRODUCT(-('Gastos Gerais'!$B$4:$B$1003=Analítico!$B86),-(Analítico!E$1&gt;='Gastos Gerais'!$D$4:$D$1003),-(Analítico!E$1&lt;='Gastos Gerais'!$E$4:$E$1003),-('Gastos Gerais'!$C$4:$C$1003))</f>
        <v>0</v>
      </c>
      <c r="F86" s="152">
        <f>SUMPRODUCT(-('Gastos Gerais'!$B$4:$B$1003=Analítico!$B86),-(Analítico!F$1&gt;='Gastos Gerais'!$D$4:$D$1003),-(Analítico!F$1&lt;='Gastos Gerais'!$E$4:$E$1003),-('Gastos Gerais'!$C$4:$C$1003))</f>
        <v>0</v>
      </c>
      <c r="G86" s="152">
        <f>SUMPRODUCT(-('Gastos Gerais'!$B$4:$B$1003=Analítico!$B86),-(Analítico!G$1&gt;='Gastos Gerais'!$D$4:$D$1003),-(Analítico!G$1&lt;='Gastos Gerais'!$E$4:$E$1003),-('Gastos Gerais'!$C$4:$C$1003))</f>
        <v>0</v>
      </c>
      <c r="H86" s="152">
        <f>SUMPRODUCT(-('Gastos Gerais'!$B$4:$B$1003=Analítico!$B86),-(Analítico!H$1&gt;='Gastos Gerais'!$D$4:$D$1003),-(Analítico!H$1&lt;='Gastos Gerais'!$E$4:$E$1003),-('Gastos Gerais'!$C$4:$C$1003))</f>
        <v>0</v>
      </c>
      <c r="I86" s="152">
        <f>SUMPRODUCT(-('Gastos Gerais'!$B$4:$B$1003=Analítico!$B86),-(Analítico!I$1&gt;='Gastos Gerais'!$D$4:$D$1003),-(Analítico!I$1&lt;='Gastos Gerais'!$E$4:$E$1003),-('Gastos Gerais'!$C$4:$C$1003))</f>
        <v>0</v>
      </c>
      <c r="J86" s="152">
        <f>SUMPRODUCT(-('Gastos Gerais'!$B$4:$B$1003=Analítico!$B86),-(Analítico!J$1&gt;='Gastos Gerais'!$D$4:$D$1003),-(Analítico!J$1&lt;='Gastos Gerais'!$E$4:$E$1003),-('Gastos Gerais'!$C$4:$C$1003))</f>
        <v>0</v>
      </c>
      <c r="K86" s="152">
        <f>SUMPRODUCT(-('Gastos Gerais'!$B$4:$B$1003=Analítico!$B86),-(Analítico!K$1&gt;='Gastos Gerais'!$D$4:$D$1003),-(Analítico!K$1&lt;='Gastos Gerais'!$E$4:$E$1003),-('Gastos Gerais'!$C$4:$C$1003))</f>
        <v>0</v>
      </c>
      <c r="L86" s="152">
        <f>SUMPRODUCT(-('Gastos Gerais'!$B$4:$B$1003=Analítico!$B86),-(Analítico!L$1&gt;='Gastos Gerais'!$D$4:$D$1003),-(Analítico!L$1&lt;='Gastos Gerais'!$E$4:$E$1003),-('Gastos Gerais'!$C$4:$C$1003))</f>
        <v>0</v>
      </c>
      <c r="M86" s="152">
        <f>SUMPRODUCT(-('Gastos Gerais'!$B$4:$B$1003=Analítico!$B86),-(Analítico!M$1&gt;='Gastos Gerais'!$D$4:$D$1003),-(Analítico!M$1&lt;='Gastos Gerais'!$E$4:$E$1003),-('Gastos Gerais'!$C$4:$C$1003))</f>
        <v>0</v>
      </c>
      <c r="N86" s="152">
        <f>SUMPRODUCT(-('Gastos Gerais'!$B$4:$B$1003=Analítico!$B86),-(Analítico!N$1&gt;='Gastos Gerais'!$D$4:$D$1003),-(Analítico!N$1&lt;='Gastos Gerais'!$E$4:$E$1003),-('Gastos Gerais'!$C$4:$C$1003))</f>
        <v>0</v>
      </c>
      <c r="O86" s="152">
        <f>SUMPRODUCT(-('Gastos Gerais'!$B$4:$B$1003=Analítico!$B86),-(Analítico!O$1&gt;='Gastos Gerais'!$D$4:$D$1003),-(Analítico!O$1&lt;='Gastos Gerais'!$E$4:$E$1003),-('Gastos Gerais'!$C$4:$C$1003))</f>
        <v>0</v>
      </c>
      <c r="P86" s="152">
        <f>SUMPRODUCT(-('Gastos Gerais'!$B$4:$B$1003=Analítico!$B86),-(Analítico!P$1&gt;='Gastos Gerais'!$D$4:$D$1003),-(Analítico!P$1&lt;='Gastos Gerais'!$E$4:$E$1003),-('Gastos Gerais'!$C$4:$C$1003))</f>
        <v>0</v>
      </c>
      <c r="Q86" s="152">
        <f>SUMPRODUCT(-('Gastos Gerais'!$B$4:$B$1003=Analítico!$B86),-(Analítico!Q$1&gt;='Gastos Gerais'!$D$4:$D$1003),-(Analítico!Q$1&lt;='Gastos Gerais'!$E$4:$E$1003),-('Gastos Gerais'!$C$4:$C$1003))</f>
        <v>0</v>
      </c>
      <c r="R86" s="152">
        <f>SUMPRODUCT(-('Gastos Gerais'!$B$4:$B$1003=Analítico!$B86),-(Analítico!R$1&gt;='Gastos Gerais'!$D$4:$D$1003),-(Analítico!R$1&lt;='Gastos Gerais'!$E$4:$E$1003),-('Gastos Gerais'!$C$4:$C$1003))</f>
        <v>0</v>
      </c>
      <c r="S86" s="152">
        <f>SUMPRODUCT(-('Gastos Gerais'!$B$4:$B$1003=Analítico!$B86),-(Analítico!S$1&gt;='Gastos Gerais'!$D$4:$D$1003),-(Analítico!S$1&lt;='Gastos Gerais'!$E$4:$E$1003),-('Gastos Gerais'!$C$4:$C$1003))</f>
        <v>0</v>
      </c>
      <c r="T86" s="152">
        <f>SUMPRODUCT(-('Gastos Gerais'!$B$4:$B$1003=Analítico!$B86),-(Analítico!T$1&gt;='Gastos Gerais'!$D$4:$D$1003),-(Analítico!T$1&lt;='Gastos Gerais'!$E$4:$E$1003),-('Gastos Gerais'!$C$4:$C$1003))</f>
        <v>0</v>
      </c>
      <c r="U86" s="152">
        <f>SUMPRODUCT(-('Gastos Gerais'!$B$4:$B$1003=Analítico!$B86),-(Analítico!U$1&gt;='Gastos Gerais'!$D$4:$D$1003),-(Analítico!U$1&lt;='Gastos Gerais'!$E$4:$E$1003),-('Gastos Gerais'!$C$4:$C$1003))</f>
        <v>0</v>
      </c>
      <c r="V86" s="152">
        <f>SUMPRODUCT(-('Gastos Gerais'!$B$4:$B$1003=Analítico!$B86),-(Analítico!V$1&gt;='Gastos Gerais'!$D$4:$D$1003),-(Analítico!V$1&lt;='Gastos Gerais'!$E$4:$E$1003),-('Gastos Gerais'!$C$4:$C$1003))</f>
        <v>0</v>
      </c>
      <c r="W86" s="152">
        <f>SUMPRODUCT(-('Gastos Gerais'!$B$4:$B$1003=Analítico!$B86),-(Analítico!W$1&gt;='Gastos Gerais'!$D$4:$D$1003),-(Analítico!W$1&lt;='Gastos Gerais'!$E$4:$E$1003),-('Gastos Gerais'!$C$4:$C$1003))</f>
        <v>0</v>
      </c>
      <c r="X86" s="152">
        <f>SUMPRODUCT(-('Gastos Gerais'!$B$4:$B$1003=Analítico!$B86),-(Analítico!X$1&gt;='Gastos Gerais'!$D$4:$D$1003),-(Analítico!X$1&lt;='Gastos Gerais'!$E$4:$E$1003),-('Gastos Gerais'!$C$4:$C$1003))</f>
        <v>0</v>
      </c>
      <c r="Y86" s="152">
        <f>SUMPRODUCT(-('Gastos Gerais'!$B$4:$B$1003=Analítico!$B86),-(Analítico!Y$1&gt;='Gastos Gerais'!$D$4:$D$1003),-(Analítico!Y$1&lt;='Gastos Gerais'!$E$4:$E$1003),-('Gastos Gerais'!$C$4:$C$1003))</f>
        <v>0</v>
      </c>
      <c r="Z86" s="152">
        <f>SUMPRODUCT(-('Gastos Gerais'!$B$4:$B$1003=Analítico!$B86),-(Analítico!Z$1&gt;='Gastos Gerais'!$D$4:$D$1003),-(Analítico!Z$1&lt;='Gastos Gerais'!$E$4:$E$1003),-('Gastos Gerais'!$C$4:$C$1003))</f>
        <v>0</v>
      </c>
      <c r="AA86" s="152">
        <f>SUMPRODUCT(-('Gastos Gerais'!$B$4:$B$1003=Analítico!$B86),-(Analítico!AA$1&gt;='Gastos Gerais'!$D$4:$D$1003),-(Analítico!AA$1&lt;='Gastos Gerais'!$E$4:$E$1003),-('Gastos Gerais'!$C$4:$C$1003))</f>
        <v>0</v>
      </c>
      <c r="AB86" s="152">
        <f>SUMPRODUCT(-('Gastos Gerais'!$B$4:$B$1003=Analítico!$B86),-(Analítico!AB$1&gt;='Gastos Gerais'!$D$4:$D$1003),-(Analítico!AB$1&lt;='Gastos Gerais'!$E$4:$E$1003),-('Gastos Gerais'!$C$4:$C$1003))</f>
        <v>0</v>
      </c>
      <c r="AC86" s="152">
        <f>SUMPRODUCT(-('Gastos Gerais'!$B$4:$B$1003=Analítico!$B86),-(Analítico!AC$1&gt;='Gastos Gerais'!$D$4:$D$1003),-(Analítico!AC$1&lt;='Gastos Gerais'!$E$4:$E$1003),-('Gastos Gerais'!$C$4:$C$1003))</f>
        <v>0</v>
      </c>
      <c r="AD86" s="152">
        <f>SUMPRODUCT(-('Gastos Gerais'!$B$4:$B$1003=Analítico!$B86),-(Analítico!AD$1&gt;='Gastos Gerais'!$D$4:$D$1003),-(Analítico!AD$1&lt;='Gastos Gerais'!$E$4:$E$1003),-('Gastos Gerais'!$C$4:$C$1003))</f>
        <v>0</v>
      </c>
      <c r="AE86" s="152">
        <f>SUMPRODUCT(-('Gastos Gerais'!$B$4:$B$1003=Analítico!$B86),-(Analítico!AE$1&gt;='Gastos Gerais'!$D$4:$D$1003),-(Analítico!AE$1&lt;='Gastos Gerais'!$E$4:$E$1003),-('Gastos Gerais'!$C$4:$C$1003))</f>
        <v>0</v>
      </c>
      <c r="AF86" s="152">
        <f>SUMPRODUCT(-('Gastos Gerais'!$B$4:$B$1003=Analítico!$B86),-(Analítico!AF$1&gt;='Gastos Gerais'!$D$4:$D$1003),-(Analítico!AF$1&lt;='Gastos Gerais'!$E$4:$E$1003),-('Gastos Gerais'!$C$4:$C$1003))</f>
        <v>0</v>
      </c>
      <c r="AG86" s="152">
        <f>SUMPRODUCT(-('Gastos Gerais'!$B$4:$B$1003=Analítico!$B86),-(Analítico!AG$1&gt;='Gastos Gerais'!$D$4:$D$1003),-(Analítico!AG$1&lt;='Gastos Gerais'!$E$4:$E$1003),-('Gastos Gerais'!$C$4:$C$1003))</f>
        <v>0</v>
      </c>
      <c r="AH86" s="152">
        <f>SUMPRODUCT(-('Gastos Gerais'!$B$4:$B$1003=Analítico!$B86),-(Analítico!AH$1&gt;='Gastos Gerais'!$D$4:$D$1003),-(Analítico!AH$1&lt;='Gastos Gerais'!$E$4:$E$1003),-('Gastos Gerais'!$C$4:$C$1003))</f>
        <v>0</v>
      </c>
      <c r="AI86" s="152">
        <f>SUMPRODUCT(-('Gastos Gerais'!$B$4:$B$1003=Analítico!$B86),-(Analítico!AI$1&gt;='Gastos Gerais'!$D$4:$D$1003),-(Analítico!AI$1&lt;='Gastos Gerais'!$E$4:$E$1003),-('Gastos Gerais'!$C$4:$C$1003))</f>
        <v>0</v>
      </c>
      <c r="AJ86" s="152">
        <f>SUMPRODUCT(-('Gastos Gerais'!$B$4:$B$1003=Analítico!$B86),-(Analítico!AJ$1&gt;='Gastos Gerais'!$D$4:$D$1003),-(Analítico!AJ$1&lt;='Gastos Gerais'!$E$4:$E$1003),-('Gastos Gerais'!$C$4:$C$1003))</f>
        <v>0</v>
      </c>
      <c r="AK86" s="152">
        <f>SUMPRODUCT(-('Gastos Gerais'!$B$4:$B$1003=Analítico!$B86),-(Analítico!AK$1&gt;='Gastos Gerais'!$D$4:$D$1003),-(Analítico!AK$1&lt;='Gastos Gerais'!$E$4:$E$1003),-('Gastos Gerais'!$C$4:$C$1003))</f>
        <v>0</v>
      </c>
      <c r="AL86" s="152">
        <f>SUMPRODUCT(-('Gastos Gerais'!$B$4:$B$1003=Analítico!$B86),-(Analítico!AL$1&gt;='Gastos Gerais'!$D$4:$D$1003),-(Analítico!AL$1&lt;='Gastos Gerais'!$E$4:$E$1003),-('Gastos Gerais'!$C$4:$C$1003))</f>
        <v>0</v>
      </c>
      <c r="AM86" s="147">
        <f t="shared" si="23"/>
        <v>0</v>
      </c>
      <c r="AN86" s="159">
        <f t="shared" ca="1" si="24"/>
        <v>0</v>
      </c>
      <c r="AX86" s="251"/>
      <c r="AY86" s="251"/>
    </row>
    <row r="87" spans="1:51" s="101" customFormat="1" ht="23.25" customHeight="1">
      <c r="A87" s="220" t="s">
        <v>223</v>
      </c>
      <c r="B87" s="223" t="s">
        <v>89</v>
      </c>
      <c r="C87" s="152">
        <f>SUMPRODUCT(-('Gastos Gerais'!$B$4:$B$1003=Analítico!$B87),-(Analítico!C$1&gt;='Gastos Gerais'!$D$4:$D$1003),-(Analítico!C$1&lt;='Gastos Gerais'!$E$4:$E$1003),-('Gastos Gerais'!$C$4:$C$1003))</f>
        <v>300</v>
      </c>
      <c r="D87" s="152">
        <f>SUMPRODUCT(-('Gastos Gerais'!$B$4:$B$1003=Analítico!$B87),-(Analítico!D$1&gt;='Gastos Gerais'!$D$4:$D$1003),-(Analítico!D$1&lt;='Gastos Gerais'!$E$4:$E$1003),-('Gastos Gerais'!$C$4:$C$1003))</f>
        <v>300</v>
      </c>
      <c r="E87" s="152">
        <f>SUMPRODUCT(-('Gastos Gerais'!$B$4:$B$1003=Analítico!$B87),-(Analítico!E$1&gt;='Gastos Gerais'!$D$4:$D$1003),-(Analítico!E$1&lt;='Gastos Gerais'!$E$4:$E$1003),-('Gastos Gerais'!$C$4:$C$1003))</f>
        <v>300</v>
      </c>
      <c r="F87" s="152">
        <f>SUMPRODUCT(-('Gastos Gerais'!$B$4:$B$1003=Analítico!$B87),-(Analítico!F$1&gt;='Gastos Gerais'!$D$4:$D$1003),-(Analítico!F$1&lt;='Gastos Gerais'!$E$4:$E$1003),-('Gastos Gerais'!$C$4:$C$1003))</f>
        <v>300</v>
      </c>
      <c r="G87" s="152">
        <f>SUMPRODUCT(-('Gastos Gerais'!$B$4:$B$1003=Analítico!$B87),-(Analítico!G$1&gt;='Gastos Gerais'!$D$4:$D$1003),-(Analítico!G$1&lt;='Gastos Gerais'!$E$4:$E$1003),-('Gastos Gerais'!$C$4:$C$1003))</f>
        <v>300</v>
      </c>
      <c r="H87" s="152">
        <f>SUMPRODUCT(-('Gastos Gerais'!$B$4:$B$1003=Analítico!$B87),-(Analítico!H$1&gt;='Gastos Gerais'!$D$4:$D$1003),-(Analítico!H$1&lt;='Gastos Gerais'!$E$4:$E$1003),-('Gastos Gerais'!$C$4:$C$1003))</f>
        <v>300</v>
      </c>
      <c r="I87" s="152">
        <f>SUMPRODUCT(-('Gastos Gerais'!$B$4:$B$1003=Analítico!$B87),-(Analítico!I$1&gt;='Gastos Gerais'!$D$4:$D$1003),-(Analítico!I$1&lt;='Gastos Gerais'!$E$4:$E$1003),-('Gastos Gerais'!$C$4:$C$1003))</f>
        <v>300</v>
      </c>
      <c r="J87" s="152">
        <f>SUMPRODUCT(-('Gastos Gerais'!$B$4:$B$1003=Analítico!$B87),-(Analítico!J$1&gt;='Gastos Gerais'!$D$4:$D$1003),-(Analítico!J$1&lt;='Gastos Gerais'!$E$4:$E$1003),-('Gastos Gerais'!$C$4:$C$1003))</f>
        <v>0</v>
      </c>
      <c r="K87" s="152">
        <f>SUMPRODUCT(-('Gastos Gerais'!$B$4:$B$1003=Analítico!$B87),-(Analítico!K$1&gt;='Gastos Gerais'!$D$4:$D$1003),-(Analítico!K$1&lt;='Gastos Gerais'!$E$4:$E$1003),-('Gastos Gerais'!$C$4:$C$1003))</f>
        <v>0</v>
      </c>
      <c r="L87" s="152">
        <f>SUMPRODUCT(-('Gastos Gerais'!$B$4:$B$1003=Analítico!$B87),-(Analítico!L$1&gt;='Gastos Gerais'!$D$4:$D$1003),-(Analítico!L$1&lt;='Gastos Gerais'!$E$4:$E$1003),-('Gastos Gerais'!$C$4:$C$1003))</f>
        <v>0</v>
      </c>
      <c r="M87" s="152">
        <f>SUMPRODUCT(-('Gastos Gerais'!$B$4:$B$1003=Analítico!$B87),-(Analítico!M$1&gt;='Gastos Gerais'!$D$4:$D$1003),-(Analítico!M$1&lt;='Gastos Gerais'!$E$4:$E$1003),-('Gastos Gerais'!$C$4:$C$1003))</f>
        <v>0</v>
      </c>
      <c r="N87" s="152">
        <f>SUMPRODUCT(-('Gastos Gerais'!$B$4:$B$1003=Analítico!$B87),-(Analítico!N$1&gt;='Gastos Gerais'!$D$4:$D$1003),-(Analítico!N$1&lt;='Gastos Gerais'!$E$4:$E$1003),-('Gastos Gerais'!$C$4:$C$1003))</f>
        <v>0</v>
      </c>
      <c r="O87" s="152">
        <f>SUMPRODUCT(-('Gastos Gerais'!$B$4:$B$1003=Analítico!$B87),-(Analítico!O$1&gt;='Gastos Gerais'!$D$4:$D$1003),-(Analítico!O$1&lt;='Gastos Gerais'!$E$4:$E$1003),-('Gastos Gerais'!$C$4:$C$1003))</f>
        <v>0</v>
      </c>
      <c r="P87" s="152">
        <f>SUMPRODUCT(-('Gastos Gerais'!$B$4:$B$1003=Analítico!$B87),-(Analítico!P$1&gt;='Gastos Gerais'!$D$4:$D$1003),-(Analítico!P$1&lt;='Gastos Gerais'!$E$4:$E$1003),-('Gastos Gerais'!$C$4:$C$1003))</f>
        <v>0</v>
      </c>
      <c r="Q87" s="152">
        <f>SUMPRODUCT(-('Gastos Gerais'!$B$4:$B$1003=Analítico!$B87),-(Analítico!Q$1&gt;='Gastos Gerais'!$D$4:$D$1003),-(Analítico!Q$1&lt;='Gastos Gerais'!$E$4:$E$1003),-('Gastos Gerais'!$C$4:$C$1003))</f>
        <v>0</v>
      </c>
      <c r="R87" s="152">
        <f>SUMPRODUCT(-('Gastos Gerais'!$B$4:$B$1003=Analítico!$B87),-(Analítico!R$1&gt;='Gastos Gerais'!$D$4:$D$1003),-(Analítico!R$1&lt;='Gastos Gerais'!$E$4:$E$1003),-('Gastos Gerais'!$C$4:$C$1003))</f>
        <v>0</v>
      </c>
      <c r="S87" s="152">
        <f>SUMPRODUCT(-('Gastos Gerais'!$B$4:$B$1003=Analítico!$B87),-(Analítico!S$1&gt;='Gastos Gerais'!$D$4:$D$1003),-(Analítico!S$1&lt;='Gastos Gerais'!$E$4:$E$1003),-('Gastos Gerais'!$C$4:$C$1003))</f>
        <v>0</v>
      </c>
      <c r="T87" s="152">
        <f>SUMPRODUCT(-('Gastos Gerais'!$B$4:$B$1003=Analítico!$B87),-(Analítico!T$1&gt;='Gastos Gerais'!$D$4:$D$1003),-(Analítico!T$1&lt;='Gastos Gerais'!$E$4:$E$1003),-('Gastos Gerais'!$C$4:$C$1003))</f>
        <v>0</v>
      </c>
      <c r="U87" s="152">
        <f>SUMPRODUCT(-('Gastos Gerais'!$B$4:$B$1003=Analítico!$B87),-(Analítico!U$1&gt;='Gastos Gerais'!$D$4:$D$1003),-(Analítico!U$1&lt;='Gastos Gerais'!$E$4:$E$1003),-('Gastos Gerais'!$C$4:$C$1003))</f>
        <v>0</v>
      </c>
      <c r="V87" s="152">
        <f>SUMPRODUCT(-('Gastos Gerais'!$B$4:$B$1003=Analítico!$B87),-(Analítico!V$1&gt;='Gastos Gerais'!$D$4:$D$1003),-(Analítico!V$1&lt;='Gastos Gerais'!$E$4:$E$1003),-('Gastos Gerais'!$C$4:$C$1003))</f>
        <v>0</v>
      </c>
      <c r="W87" s="152">
        <f>SUMPRODUCT(-('Gastos Gerais'!$B$4:$B$1003=Analítico!$B87),-(Analítico!W$1&gt;='Gastos Gerais'!$D$4:$D$1003),-(Analítico!W$1&lt;='Gastos Gerais'!$E$4:$E$1003),-('Gastos Gerais'!$C$4:$C$1003))</f>
        <v>0</v>
      </c>
      <c r="X87" s="152">
        <f>SUMPRODUCT(-('Gastos Gerais'!$B$4:$B$1003=Analítico!$B87),-(Analítico!X$1&gt;='Gastos Gerais'!$D$4:$D$1003),-(Analítico!X$1&lt;='Gastos Gerais'!$E$4:$E$1003),-('Gastos Gerais'!$C$4:$C$1003))</f>
        <v>0</v>
      </c>
      <c r="Y87" s="152">
        <f>SUMPRODUCT(-('Gastos Gerais'!$B$4:$B$1003=Analítico!$B87),-(Analítico!Y$1&gt;='Gastos Gerais'!$D$4:$D$1003),-(Analítico!Y$1&lt;='Gastos Gerais'!$E$4:$E$1003),-('Gastos Gerais'!$C$4:$C$1003))</f>
        <v>0</v>
      </c>
      <c r="Z87" s="152">
        <f>SUMPRODUCT(-('Gastos Gerais'!$B$4:$B$1003=Analítico!$B87),-(Analítico!Z$1&gt;='Gastos Gerais'!$D$4:$D$1003),-(Analítico!Z$1&lt;='Gastos Gerais'!$E$4:$E$1003),-('Gastos Gerais'!$C$4:$C$1003))</f>
        <v>0</v>
      </c>
      <c r="AA87" s="152">
        <f>SUMPRODUCT(-('Gastos Gerais'!$B$4:$B$1003=Analítico!$B87),-(Analítico!AA$1&gt;='Gastos Gerais'!$D$4:$D$1003),-(Analítico!AA$1&lt;='Gastos Gerais'!$E$4:$E$1003),-('Gastos Gerais'!$C$4:$C$1003))</f>
        <v>0</v>
      </c>
      <c r="AB87" s="152">
        <f>SUMPRODUCT(-('Gastos Gerais'!$B$4:$B$1003=Analítico!$B87),-(Analítico!AB$1&gt;='Gastos Gerais'!$D$4:$D$1003),-(Analítico!AB$1&lt;='Gastos Gerais'!$E$4:$E$1003),-('Gastos Gerais'!$C$4:$C$1003))</f>
        <v>0</v>
      </c>
      <c r="AC87" s="152">
        <f>SUMPRODUCT(-('Gastos Gerais'!$B$4:$B$1003=Analítico!$B87),-(Analítico!AC$1&gt;='Gastos Gerais'!$D$4:$D$1003),-(Analítico!AC$1&lt;='Gastos Gerais'!$E$4:$E$1003),-('Gastos Gerais'!$C$4:$C$1003))</f>
        <v>0</v>
      </c>
      <c r="AD87" s="152">
        <f>SUMPRODUCT(-('Gastos Gerais'!$B$4:$B$1003=Analítico!$B87),-(Analítico!AD$1&gt;='Gastos Gerais'!$D$4:$D$1003),-(Analítico!AD$1&lt;='Gastos Gerais'!$E$4:$E$1003),-('Gastos Gerais'!$C$4:$C$1003))</f>
        <v>0</v>
      </c>
      <c r="AE87" s="152">
        <f>SUMPRODUCT(-('Gastos Gerais'!$B$4:$B$1003=Analítico!$B87),-(Analítico!AE$1&gt;='Gastos Gerais'!$D$4:$D$1003),-(Analítico!AE$1&lt;='Gastos Gerais'!$E$4:$E$1003),-('Gastos Gerais'!$C$4:$C$1003))</f>
        <v>0</v>
      </c>
      <c r="AF87" s="152">
        <f>SUMPRODUCT(-('Gastos Gerais'!$B$4:$B$1003=Analítico!$B87),-(Analítico!AF$1&gt;='Gastos Gerais'!$D$4:$D$1003),-(Analítico!AF$1&lt;='Gastos Gerais'!$E$4:$E$1003),-('Gastos Gerais'!$C$4:$C$1003))</f>
        <v>0</v>
      </c>
      <c r="AG87" s="152">
        <f>SUMPRODUCT(-('Gastos Gerais'!$B$4:$B$1003=Analítico!$B87),-(Analítico!AG$1&gt;='Gastos Gerais'!$D$4:$D$1003),-(Analítico!AG$1&lt;='Gastos Gerais'!$E$4:$E$1003),-('Gastos Gerais'!$C$4:$C$1003))</f>
        <v>0</v>
      </c>
      <c r="AH87" s="152">
        <f>SUMPRODUCT(-('Gastos Gerais'!$B$4:$B$1003=Analítico!$B87),-(Analítico!AH$1&gt;='Gastos Gerais'!$D$4:$D$1003),-(Analítico!AH$1&lt;='Gastos Gerais'!$E$4:$E$1003),-('Gastos Gerais'!$C$4:$C$1003))</f>
        <v>0</v>
      </c>
      <c r="AI87" s="152">
        <f>SUMPRODUCT(-('Gastos Gerais'!$B$4:$B$1003=Analítico!$B87),-(Analítico!AI$1&gt;='Gastos Gerais'!$D$4:$D$1003),-(Analítico!AI$1&lt;='Gastos Gerais'!$E$4:$E$1003),-('Gastos Gerais'!$C$4:$C$1003))</f>
        <v>0</v>
      </c>
      <c r="AJ87" s="152">
        <f>SUMPRODUCT(-('Gastos Gerais'!$B$4:$B$1003=Analítico!$B87),-(Analítico!AJ$1&gt;='Gastos Gerais'!$D$4:$D$1003),-(Analítico!AJ$1&lt;='Gastos Gerais'!$E$4:$E$1003),-('Gastos Gerais'!$C$4:$C$1003))</f>
        <v>0</v>
      </c>
      <c r="AK87" s="152">
        <f>SUMPRODUCT(-('Gastos Gerais'!$B$4:$B$1003=Analítico!$B87),-(Analítico!AK$1&gt;='Gastos Gerais'!$D$4:$D$1003),-(Analítico!AK$1&lt;='Gastos Gerais'!$E$4:$E$1003),-('Gastos Gerais'!$C$4:$C$1003))</f>
        <v>0</v>
      </c>
      <c r="AL87" s="152">
        <f>SUMPRODUCT(-('Gastos Gerais'!$B$4:$B$1003=Analítico!$B87),-(Analítico!AL$1&gt;='Gastos Gerais'!$D$4:$D$1003),-(Analítico!AL$1&lt;='Gastos Gerais'!$E$4:$E$1003),-('Gastos Gerais'!$C$4:$C$1003))</f>
        <v>0</v>
      </c>
      <c r="AM87" s="147">
        <f t="shared" ref="AM87:AM115" si="25">SUM(C87:AL87)</f>
        <v>2100</v>
      </c>
      <c r="AN87" s="159">
        <f t="shared" ref="AN87:AN118" ca="1" si="26">IF($AM$139=0,0,AM87/$AM$139)</f>
        <v>2.2277925041406241E-4</v>
      </c>
      <c r="AX87" s="251"/>
      <c r="AY87" s="251"/>
    </row>
    <row r="88" spans="1:51" s="101" customFormat="1" ht="23.25" customHeight="1">
      <c r="A88" s="220" t="s">
        <v>224</v>
      </c>
      <c r="B88" s="223" t="s">
        <v>91</v>
      </c>
      <c r="C88" s="152">
        <f>SUMPRODUCT(-('Gastos Gerais'!$B$4:$B$1003=Analítico!$B88),-(Analítico!C$1&gt;='Gastos Gerais'!$D$4:$D$1003),-(Analítico!C$1&lt;='Gastos Gerais'!$E$4:$E$1003),-('Gastos Gerais'!$C$4:$C$1003))</f>
        <v>0</v>
      </c>
      <c r="D88" s="152">
        <f>SUMPRODUCT(-('Gastos Gerais'!$B$4:$B$1003=Analítico!$B88),-(Analítico!D$1&gt;='Gastos Gerais'!$D$4:$D$1003),-(Analítico!D$1&lt;='Gastos Gerais'!$E$4:$E$1003),-('Gastos Gerais'!$C$4:$C$1003))</f>
        <v>0</v>
      </c>
      <c r="E88" s="152">
        <f>SUMPRODUCT(-('Gastos Gerais'!$B$4:$B$1003=Analítico!$B88),-(Analítico!E$1&gt;='Gastos Gerais'!$D$4:$D$1003),-(Analítico!E$1&lt;='Gastos Gerais'!$E$4:$E$1003),-('Gastos Gerais'!$C$4:$C$1003))</f>
        <v>0</v>
      </c>
      <c r="F88" s="152">
        <f>SUMPRODUCT(-('Gastos Gerais'!$B$4:$B$1003=Analítico!$B88),-(Analítico!F$1&gt;='Gastos Gerais'!$D$4:$D$1003),-(Analítico!F$1&lt;='Gastos Gerais'!$E$4:$E$1003),-('Gastos Gerais'!$C$4:$C$1003))</f>
        <v>0</v>
      </c>
      <c r="G88" s="152">
        <f>SUMPRODUCT(-('Gastos Gerais'!$B$4:$B$1003=Analítico!$B88),-(Analítico!G$1&gt;='Gastos Gerais'!$D$4:$D$1003),-(Analítico!G$1&lt;='Gastos Gerais'!$E$4:$E$1003),-('Gastos Gerais'!$C$4:$C$1003))</f>
        <v>0</v>
      </c>
      <c r="H88" s="152">
        <f>SUMPRODUCT(-('Gastos Gerais'!$B$4:$B$1003=Analítico!$B88),-(Analítico!H$1&gt;='Gastos Gerais'!$D$4:$D$1003),-(Analítico!H$1&lt;='Gastos Gerais'!$E$4:$E$1003),-('Gastos Gerais'!$C$4:$C$1003))</f>
        <v>0</v>
      </c>
      <c r="I88" s="152">
        <f>SUMPRODUCT(-('Gastos Gerais'!$B$4:$B$1003=Analítico!$B88),-(Analítico!I$1&gt;='Gastos Gerais'!$D$4:$D$1003),-(Analítico!I$1&lt;='Gastos Gerais'!$E$4:$E$1003),-('Gastos Gerais'!$C$4:$C$1003))</f>
        <v>0</v>
      </c>
      <c r="J88" s="152">
        <f>SUMPRODUCT(-('Gastos Gerais'!$B$4:$B$1003=Analítico!$B88),-(Analítico!J$1&gt;='Gastos Gerais'!$D$4:$D$1003),-(Analítico!J$1&lt;='Gastos Gerais'!$E$4:$E$1003),-('Gastos Gerais'!$C$4:$C$1003))</f>
        <v>0</v>
      </c>
      <c r="K88" s="152">
        <f>SUMPRODUCT(-('Gastos Gerais'!$B$4:$B$1003=Analítico!$B88),-(Analítico!K$1&gt;='Gastos Gerais'!$D$4:$D$1003),-(Analítico!K$1&lt;='Gastos Gerais'!$E$4:$E$1003),-('Gastos Gerais'!$C$4:$C$1003))</f>
        <v>0</v>
      </c>
      <c r="L88" s="152">
        <f>SUMPRODUCT(-('Gastos Gerais'!$B$4:$B$1003=Analítico!$B88),-(Analítico!L$1&gt;='Gastos Gerais'!$D$4:$D$1003),-(Analítico!L$1&lt;='Gastos Gerais'!$E$4:$E$1003),-('Gastos Gerais'!$C$4:$C$1003))</f>
        <v>0</v>
      </c>
      <c r="M88" s="152">
        <f>SUMPRODUCT(-('Gastos Gerais'!$B$4:$B$1003=Analítico!$B88),-(Analítico!M$1&gt;='Gastos Gerais'!$D$4:$D$1003),-(Analítico!M$1&lt;='Gastos Gerais'!$E$4:$E$1003),-('Gastos Gerais'!$C$4:$C$1003))</f>
        <v>0</v>
      </c>
      <c r="N88" s="152">
        <f>SUMPRODUCT(-('Gastos Gerais'!$B$4:$B$1003=Analítico!$B88),-(Analítico!N$1&gt;='Gastos Gerais'!$D$4:$D$1003),-(Analítico!N$1&lt;='Gastos Gerais'!$E$4:$E$1003),-('Gastos Gerais'!$C$4:$C$1003))</f>
        <v>0</v>
      </c>
      <c r="O88" s="152">
        <f>SUMPRODUCT(-('Gastos Gerais'!$B$4:$B$1003=Analítico!$B88),-(Analítico!O$1&gt;='Gastos Gerais'!$D$4:$D$1003),-(Analítico!O$1&lt;='Gastos Gerais'!$E$4:$E$1003),-('Gastos Gerais'!$C$4:$C$1003))</f>
        <v>0</v>
      </c>
      <c r="P88" s="152">
        <f>SUMPRODUCT(-('Gastos Gerais'!$B$4:$B$1003=Analítico!$B88),-(Analítico!P$1&gt;='Gastos Gerais'!$D$4:$D$1003),-(Analítico!P$1&lt;='Gastos Gerais'!$E$4:$E$1003),-('Gastos Gerais'!$C$4:$C$1003))</f>
        <v>0</v>
      </c>
      <c r="Q88" s="152">
        <f>SUMPRODUCT(-('Gastos Gerais'!$B$4:$B$1003=Analítico!$B88),-(Analítico!Q$1&gt;='Gastos Gerais'!$D$4:$D$1003),-(Analítico!Q$1&lt;='Gastos Gerais'!$E$4:$E$1003),-('Gastos Gerais'!$C$4:$C$1003))</f>
        <v>0</v>
      </c>
      <c r="R88" s="152">
        <f>SUMPRODUCT(-('Gastos Gerais'!$B$4:$B$1003=Analítico!$B88),-(Analítico!R$1&gt;='Gastos Gerais'!$D$4:$D$1003),-(Analítico!R$1&lt;='Gastos Gerais'!$E$4:$E$1003),-('Gastos Gerais'!$C$4:$C$1003))</f>
        <v>0</v>
      </c>
      <c r="S88" s="152">
        <f>SUMPRODUCT(-('Gastos Gerais'!$B$4:$B$1003=Analítico!$B88),-(Analítico!S$1&gt;='Gastos Gerais'!$D$4:$D$1003),-(Analítico!S$1&lt;='Gastos Gerais'!$E$4:$E$1003),-('Gastos Gerais'!$C$4:$C$1003))</f>
        <v>0</v>
      </c>
      <c r="T88" s="152">
        <f>SUMPRODUCT(-('Gastos Gerais'!$B$4:$B$1003=Analítico!$B88),-(Analítico!T$1&gt;='Gastos Gerais'!$D$4:$D$1003),-(Analítico!T$1&lt;='Gastos Gerais'!$E$4:$E$1003),-('Gastos Gerais'!$C$4:$C$1003))</f>
        <v>0</v>
      </c>
      <c r="U88" s="152">
        <f>SUMPRODUCT(-('Gastos Gerais'!$B$4:$B$1003=Analítico!$B88),-(Analítico!U$1&gt;='Gastos Gerais'!$D$4:$D$1003),-(Analítico!U$1&lt;='Gastos Gerais'!$E$4:$E$1003),-('Gastos Gerais'!$C$4:$C$1003))</f>
        <v>0</v>
      </c>
      <c r="V88" s="152">
        <f>SUMPRODUCT(-('Gastos Gerais'!$B$4:$B$1003=Analítico!$B88),-(Analítico!V$1&gt;='Gastos Gerais'!$D$4:$D$1003),-(Analítico!V$1&lt;='Gastos Gerais'!$E$4:$E$1003),-('Gastos Gerais'!$C$4:$C$1003))</f>
        <v>0</v>
      </c>
      <c r="W88" s="152">
        <f>SUMPRODUCT(-('Gastos Gerais'!$B$4:$B$1003=Analítico!$B88),-(Analítico!W$1&gt;='Gastos Gerais'!$D$4:$D$1003),-(Analítico!W$1&lt;='Gastos Gerais'!$E$4:$E$1003),-('Gastos Gerais'!$C$4:$C$1003))</f>
        <v>0</v>
      </c>
      <c r="X88" s="152">
        <f>SUMPRODUCT(-('Gastos Gerais'!$B$4:$B$1003=Analítico!$B88),-(Analítico!X$1&gt;='Gastos Gerais'!$D$4:$D$1003),-(Analítico!X$1&lt;='Gastos Gerais'!$E$4:$E$1003),-('Gastos Gerais'!$C$4:$C$1003))</f>
        <v>0</v>
      </c>
      <c r="Y88" s="152">
        <f>SUMPRODUCT(-('Gastos Gerais'!$B$4:$B$1003=Analítico!$B88),-(Analítico!Y$1&gt;='Gastos Gerais'!$D$4:$D$1003),-(Analítico!Y$1&lt;='Gastos Gerais'!$E$4:$E$1003),-('Gastos Gerais'!$C$4:$C$1003))</f>
        <v>0</v>
      </c>
      <c r="Z88" s="152">
        <f>SUMPRODUCT(-('Gastos Gerais'!$B$4:$B$1003=Analítico!$B88),-(Analítico!Z$1&gt;='Gastos Gerais'!$D$4:$D$1003),-(Analítico!Z$1&lt;='Gastos Gerais'!$E$4:$E$1003),-('Gastos Gerais'!$C$4:$C$1003))</f>
        <v>0</v>
      </c>
      <c r="AA88" s="152">
        <f>SUMPRODUCT(-('Gastos Gerais'!$B$4:$B$1003=Analítico!$B88),-(Analítico!AA$1&gt;='Gastos Gerais'!$D$4:$D$1003),-(Analítico!AA$1&lt;='Gastos Gerais'!$E$4:$E$1003),-('Gastos Gerais'!$C$4:$C$1003))</f>
        <v>0</v>
      </c>
      <c r="AB88" s="152">
        <f>SUMPRODUCT(-('Gastos Gerais'!$B$4:$B$1003=Analítico!$B88),-(Analítico!AB$1&gt;='Gastos Gerais'!$D$4:$D$1003),-(Analítico!AB$1&lt;='Gastos Gerais'!$E$4:$E$1003),-('Gastos Gerais'!$C$4:$C$1003))</f>
        <v>0</v>
      </c>
      <c r="AC88" s="152">
        <f>SUMPRODUCT(-('Gastos Gerais'!$B$4:$B$1003=Analítico!$B88),-(Analítico!AC$1&gt;='Gastos Gerais'!$D$4:$D$1003),-(Analítico!AC$1&lt;='Gastos Gerais'!$E$4:$E$1003),-('Gastos Gerais'!$C$4:$C$1003))</f>
        <v>0</v>
      </c>
      <c r="AD88" s="152">
        <f>SUMPRODUCT(-('Gastos Gerais'!$B$4:$B$1003=Analítico!$B88),-(Analítico!AD$1&gt;='Gastos Gerais'!$D$4:$D$1003),-(Analítico!AD$1&lt;='Gastos Gerais'!$E$4:$E$1003),-('Gastos Gerais'!$C$4:$C$1003))</f>
        <v>0</v>
      </c>
      <c r="AE88" s="152">
        <f>SUMPRODUCT(-('Gastos Gerais'!$B$4:$B$1003=Analítico!$B88),-(Analítico!AE$1&gt;='Gastos Gerais'!$D$4:$D$1003),-(Analítico!AE$1&lt;='Gastos Gerais'!$E$4:$E$1003),-('Gastos Gerais'!$C$4:$C$1003))</f>
        <v>0</v>
      </c>
      <c r="AF88" s="152">
        <f>SUMPRODUCT(-('Gastos Gerais'!$B$4:$B$1003=Analítico!$B88),-(Analítico!AF$1&gt;='Gastos Gerais'!$D$4:$D$1003),-(Analítico!AF$1&lt;='Gastos Gerais'!$E$4:$E$1003),-('Gastos Gerais'!$C$4:$C$1003))</f>
        <v>0</v>
      </c>
      <c r="AG88" s="152">
        <f>SUMPRODUCT(-('Gastos Gerais'!$B$4:$B$1003=Analítico!$B88),-(Analítico!AG$1&gt;='Gastos Gerais'!$D$4:$D$1003),-(Analítico!AG$1&lt;='Gastos Gerais'!$E$4:$E$1003),-('Gastos Gerais'!$C$4:$C$1003))</f>
        <v>0</v>
      </c>
      <c r="AH88" s="152">
        <f>SUMPRODUCT(-('Gastos Gerais'!$B$4:$B$1003=Analítico!$B88),-(Analítico!AH$1&gt;='Gastos Gerais'!$D$4:$D$1003),-(Analítico!AH$1&lt;='Gastos Gerais'!$E$4:$E$1003),-('Gastos Gerais'!$C$4:$C$1003))</f>
        <v>0</v>
      </c>
      <c r="AI88" s="152">
        <f>SUMPRODUCT(-('Gastos Gerais'!$B$4:$B$1003=Analítico!$B88),-(Analítico!AI$1&gt;='Gastos Gerais'!$D$4:$D$1003),-(Analítico!AI$1&lt;='Gastos Gerais'!$E$4:$E$1003),-('Gastos Gerais'!$C$4:$C$1003))</f>
        <v>0</v>
      </c>
      <c r="AJ88" s="152">
        <f>SUMPRODUCT(-('Gastos Gerais'!$B$4:$B$1003=Analítico!$B88),-(Analítico!AJ$1&gt;='Gastos Gerais'!$D$4:$D$1003),-(Analítico!AJ$1&lt;='Gastos Gerais'!$E$4:$E$1003),-('Gastos Gerais'!$C$4:$C$1003))</f>
        <v>0</v>
      </c>
      <c r="AK88" s="152">
        <f>SUMPRODUCT(-('Gastos Gerais'!$B$4:$B$1003=Analítico!$B88),-(Analítico!AK$1&gt;='Gastos Gerais'!$D$4:$D$1003),-(Analítico!AK$1&lt;='Gastos Gerais'!$E$4:$E$1003),-('Gastos Gerais'!$C$4:$C$1003))</f>
        <v>0</v>
      </c>
      <c r="AL88" s="152">
        <f>SUMPRODUCT(-('Gastos Gerais'!$B$4:$B$1003=Analítico!$B88),-(Analítico!AL$1&gt;='Gastos Gerais'!$D$4:$D$1003),-(Analítico!AL$1&lt;='Gastos Gerais'!$E$4:$E$1003),-('Gastos Gerais'!$C$4:$C$1003))</f>
        <v>0</v>
      </c>
      <c r="AM88" s="147">
        <f t="shared" si="25"/>
        <v>0</v>
      </c>
      <c r="AN88" s="159">
        <f t="shared" ca="1" si="26"/>
        <v>0</v>
      </c>
      <c r="AX88" s="251"/>
      <c r="AY88" s="251"/>
    </row>
    <row r="89" spans="1:51" s="101" customFormat="1" ht="23.25" customHeight="1">
      <c r="A89" s="220" t="s">
        <v>225</v>
      </c>
      <c r="B89" s="223" t="s">
        <v>85</v>
      </c>
      <c r="C89" s="152">
        <f>SUMPRODUCT(-('Gastos Gerais'!$B$4:$B$1003=Analítico!$B89),-(Analítico!C$1&gt;='Gastos Gerais'!$D$4:$D$1003),-(Analítico!C$1&lt;='Gastos Gerais'!$E$4:$E$1003),-('Gastos Gerais'!$C$4:$C$1003))</f>
        <v>1980</v>
      </c>
      <c r="D89" s="152">
        <f>SUMPRODUCT(-('Gastos Gerais'!$B$4:$B$1003=Analítico!$B89),-(Analítico!D$1&gt;='Gastos Gerais'!$D$4:$D$1003),-(Analítico!D$1&lt;='Gastos Gerais'!$E$4:$E$1003),-('Gastos Gerais'!$C$4:$C$1003))</f>
        <v>0</v>
      </c>
      <c r="E89" s="152">
        <f>SUMPRODUCT(-('Gastos Gerais'!$B$4:$B$1003=Analítico!$B89),-(Analítico!E$1&gt;='Gastos Gerais'!$D$4:$D$1003),-(Analítico!E$1&lt;='Gastos Gerais'!$E$4:$E$1003),-('Gastos Gerais'!$C$4:$C$1003))</f>
        <v>0</v>
      </c>
      <c r="F89" s="152">
        <f>SUMPRODUCT(-('Gastos Gerais'!$B$4:$B$1003=Analítico!$B89),-(Analítico!F$1&gt;='Gastos Gerais'!$D$4:$D$1003),-(Analítico!F$1&lt;='Gastos Gerais'!$E$4:$E$1003),-('Gastos Gerais'!$C$4:$C$1003))</f>
        <v>0</v>
      </c>
      <c r="G89" s="152">
        <f>SUMPRODUCT(-('Gastos Gerais'!$B$4:$B$1003=Analítico!$B89),-(Analítico!G$1&gt;='Gastos Gerais'!$D$4:$D$1003),-(Analítico!G$1&lt;='Gastos Gerais'!$E$4:$E$1003),-('Gastos Gerais'!$C$4:$C$1003))</f>
        <v>0</v>
      </c>
      <c r="H89" s="152">
        <f>SUMPRODUCT(-('Gastos Gerais'!$B$4:$B$1003=Analítico!$B89),-(Analítico!H$1&gt;='Gastos Gerais'!$D$4:$D$1003),-(Analítico!H$1&lt;='Gastos Gerais'!$E$4:$E$1003),-('Gastos Gerais'!$C$4:$C$1003))</f>
        <v>0</v>
      </c>
      <c r="I89" s="152">
        <f>SUMPRODUCT(-('Gastos Gerais'!$B$4:$B$1003=Analítico!$B89),-(Analítico!I$1&gt;='Gastos Gerais'!$D$4:$D$1003),-(Analítico!I$1&lt;='Gastos Gerais'!$E$4:$E$1003),-('Gastos Gerais'!$C$4:$C$1003))</f>
        <v>0</v>
      </c>
      <c r="J89" s="152">
        <f>SUMPRODUCT(-('Gastos Gerais'!$B$4:$B$1003=Analítico!$B89),-(Analítico!J$1&gt;='Gastos Gerais'!$D$4:$D$1003),-(Analítico!J$1&lt;='Gastos Gerais'!$E$4:$E$1003),-('Gastos Gerais'!$C$4:$C$1003))</f>
        <v>0</v>
      </c>
      <c r="K89" s="152">
        <f>SUMPRODUCT(-('Gastos Gerais'!$B$4:$B$1003=Analítico!$B89),-(Analítico!K$1&gt;='Gastos Gerais'!$D$4:$D$1003),-(Analítico!K$1&lt;='Gastos Gerais'!$E$4:$E$1003),-('Gastos Gerais'!$C$4:$C$1003))</f>
        <v>0</v>
      </c>
      <c r="L89" s="152">
        <f>SUMPRODUCT(-('Gastos Gerais'!$B$4:$B$1003=Analítico!$B89),-(Analítico!L$1&gt;='Gastos Gerais'!$D$4:$D$1003),-(Analítico!L$1&lt;='Gastos Gerais'!$E$4:$E$1003),-('Gastos Gerais'!$C$4:$C$1003))</f>
        <v>0</v>
      </c>
      <c r="M89" s="152">
        <f>SUMPRODUCT(-('Gastos Gerais'!$B$4:$B$1003=Analítico!$B89),-(Analítico!M$1&gt;='Gastos Gerais'!$D$4:$D$1003),-(Analítico!M$1&lt;='Gastos Gerais'!$E$4:$E$1003),-('Gastos Gerais'!$C$4:$C$1003))</f>
        <v>0</v>
      </c>
      <c r="N89" s="152">
        <f>SUMPRODUCT(-('Gastos Gerais'!$B$4:$B$1003=Analítico!$B89),-(Analítico!N$1&gt;='Gastos Gerais'!$D$4:$D$1003),-(Analítico!N$1&lt;='Gastos Gerais'!$E$4:$E$1003),-('Gastos Gerais'!$C$4:$C$1003))</f>
        <v>0</v>
      </c>
      <c r="O89" s="152">
        <f>SUMPRODUCT(-('Gastos Gerais'!$B$4:$B$1003=Analítico!$B89),-(Analítico!O$1&gt;='Gastos Gerais'!$D$4:$D$1003),-(Analítico!O$1&lt;='Gastos Gerais'!$E$4:$E$1003),-('Gastos Gerais'!$C$4:$C$1003))</f>
        <v>0</v>
      </c>
      <c r="P89" s="152">
        <f>SUMPRODUCT(-('Gastos Gerais'!$B$4:$B$1003=Analítico!$B89),-(Analítico!P$1&gt;='Gastos Gerais'!$D$4:$D$1003),-(Analítico!P$1&lt;='Gastos Gerais'!$E$4:$E$1003),-('Gastos Gerais'!$C$4:$C$1003))</f>
        <v>0</v>
      </c>
      <c r="Q89" s="152">
        <f>SUMPRODUCT(-('Gastos Gerais'!$B$4:$B$1003=Analítico!$B89),-(Analítico!Q$1&gt;='Gastos Gerais'!$D$4:$D$1003),-(Analítico!Q$1&lt;='Gastos Gerais'!$E$4:$E$1003),-('Gastos Gerais'!$C$4:$C$1003))</f>
        <v>0</v>
      </c>
      <c r="R89" s="152">
        <f>SUMPRODUCT(-('Gastos Gerais'!$B$4:$B$1003=Analítico!$B89),-(Analítico!R$1&gt;='Gastos Gerais'!$D$4:$D$1003),-(Analítico!R$1&lt;='Gastos Gerais'!$E$4:$E$1003),-('Gastos Gerais'!$C$4:$C$1003))</f>
        <v>0</v>
      </c>
      <c r="S89" s="152">
        <f>SUMPRODUCT(-('Gastos Gerais'!$B$4:$B$1003=Analítico!$B89),-(Analítico!S$1&gt;='Gastos Gerais'!$D$4:$D$1003),-(Analítico!S$1&lt;='Gastos Gerais'!$E$4:$E$1003),-('Gastos Gerais'!$C$4:$C$1003))</f>
        <v>0</v>
      </c>
      <c r="T89" s="152">
        <f>SUMPRODUCT(-('Gastos Gerais'!$B$4:$B$1003=Analítico!$B89),-(Analítico!T$1&gt;='Gastos Gerais'!$D$4:$D$1003),-(Analítico!T$1&lt;='Gastos Gerais'!$E$4:$E$1003),-('Gastos Gerais'!$C$4:$C$1003))</f>
        <v>0</v>
      </c>
      <c r="U89" s="152">
        <f>SUMPRODUCT(-('Gastos Gerais'!$B$4:$B$1003=Analítico!$B89),-(Analítico!U$1&gt;='Gastos Gerais'!$D$4:$D$1003),-(Analítico!U$1&lt;='Gastos Gerais'!$E$4:$E$1003),-('Gastos Gerais'!$C$4:$C$1003))</f>
        <v>0</v>
      </c>
      <c r="V89" s="152">
        <f>SUMPRODUCT(-('Gastos Gerais'!$B$4:$B$1003=Analítico!$B89),-(Analítico!V$1&gt;='Gastos Gerais'!$D$4:$D$1003),-(Analítico!V$1&lt;='Gastos Gerais'!$E$4:$E$1003),-('Gastos Gerais'!$C$4:$C$1003))</f>
        <v>0</v>
      </c>
      <c r="W89" s="152">
        <f>SUMPRODUCT(-('Gastos Gerais'!$B$4:$B$1003=Analítico!$B89),-(Analítico!W$1&gt;='Gastos Gerais'!$D$4:$D$1003),-(Analítico!W$1&lt;='Gastos Gerais'!$E$4:$E$1003),-('Gastos Gerais'!$C$4:$C$1003))</f>
        <v>0</v>
      </c>
      <c r="X89" s="152">
        <f>SUMPRODUCT(-('Gastos Gerais'!$B$4:$B$1003=Analítico!$B89),-(Analítico!X$1&gt;='Gastos Gerais'!$D$4:$D$1003),-(Analítico!X$1&lt;='Gastos Gerais'!$E$4:$E$1003),-('Gastos Gerais'!$C$4:$C$1003))</f>
        <v>0</v>
      </c>
      <c r="Y89" s="152">
        <f>SUMPRODUCT(-('Gastos Gerais'!$B$4:$B$1003=Analítico!$B89),-(Analítico!Y$1&gt;='Gastos Gerais'!$D$4:$D$1003),-(Analítico!Y$1&lt;='Gastos Gerais'!$E$4:$E$1003),-('Gastos Gerais'!$C$4:$C$1003))</f>
        <v>0</v>
      </c>
      <c r="Z89" s="152">
        <f>SUMPRODUCT(-('Gastos Gerais'!$B$4:$B$1003=Analítico!$B89),-(Analítico!Z$1&gt;='Gastos Gerais'!$D$4:$D$1003),-(Analítico!Z$1&lt;='Gastos Gerais'!$E$4:$E$1003),-('Gastos Gerais'!$C$4:$C$1003))</f>
        <v>0</v>
      </c>
      <c r="AA89" s="152">
        <f>SUMPRODUCT(-('Gastos Gerais'!$B$4:$B$1003=Analítico!$B89),-(Analítico!AA$1&gt;='Gastos Gerais'!$D$4:$D$1003),-(Analítico!AA$1&lt;='Gastos Gerais'!$E$4:$E$1003),-('Gastos Gerais'!$C$4:$C$1003))</f>
        <v>0</v>
      </c>
      <c r="AB89" s="152">
        <f>SUMPRODUCT(-('Gastos Gerais'!$B$4:$B$1003=Analítico!$B89),-(Analítico!AB$1&gt;='Gastos Gerais'!$D$4:$D$1003),-(Analítico!AB$1&lt;='Gastos Gerais'!$E$4:$E$1003),-('Gastos Gerais'!$C$4:$C$1003))</f>
        <v>0</v>
      </c>
      <c r="AC89" s="152">
        <f>SUMPRODUCT(-('Gastos Gerais'!$B$4:$B$1003=Analítico!$B89),-(Analítico!AC$1&gt;='Gastos Gerais'!$D$4:$D$1003),-(Analítico!AC$1&lt;='Gastos Gerais'!$E$4:$E$1003),-('Gastos Gerais'!$C$4:$C$1003))</f>
        <v>0</v>
      </c>
      <c r="AD89" s="152">
        <f>SUMPRODUCT(-('Gastos Gerais'!$B$4:$B$1003=Analítico!$B89),-(Analítico!AD$1&gt;='Gastos Gerais'!$D$4:$D$1003),-(Analítico!AD$1&lt;='Gastos Gerais'!$E$4:$E$1003),-('Gastos Gerais'!$C$4:$C$1003))</f>
        <v>0</v>
      </c>
      <c r="AE89" s="152">
        <f>SUMPRODUCT(-('Gastos Gerais'!$B$4:$B$1003=Analítico!$B89),-(Analítico!AE$1&gt;='Gastos Gerais'!$D$4:$D$1003),-(Analítico!AE$1&lt;='Gastos Gerais'!$E$4:$E$1003),-('Gastos Gerais'!$C$4:$C$1003))</f>
        <v>0</v>
      </c>
      <c r="AF89" s="152">
        <f>SUMPRODUCT(-('Gastos Gerais'!$B$4:$B$1003=Analítico!$B89),-(Analítico!AF$1&gt;='Gastos Gerais'!$D$4:$D$1003),-(Analítico!AF$1&lt;='Gastos Gerais'!$E$4:$E$1003),-('Gastos Gerais'!$C$4:$C$1003))</f>
        <v>0</v>
      </c>
      <c r="AG89" s="152">
        <f>SUMPRODUCT(-('Gastos Gerais'!$B$4:$B$1003=Analítico!$B89),-(Analítico!AG$1&gt;='Gastos Gerais'!$D$4:$D$1003),-(Analítico!AG$1&lt;='Gastos Gerais'!$E$4:$E$1003),-('Gastos Gerais'!$C$4:$C$1003))</f>
        <v>0</v>
      </c>
      <c r="AH89" s="152">
        <f>SUMPRODUCT(-('Gastos Gerais'!$B$4:$B$1003=Analítico!$B89),-(Analítico!AH$1&gt;='Gastos Gerais'!$D$4:$D$1003),-(Analítico!AH$1&lt;='Gastos Gerais'!$E$4:$E$1003),-('Gastos Gerais'!$C$4:$C$1003))</f>
        <v>0</v>
      </c>
      <c r="AI89" s="152">
        <f>SUMPRODUCT(-('Gastos Gerais'!$B$4:$B$1003=Analítico!$B89),-(Analítico!AI$1&gt;='Gastos Gerais'!$D$4:$D$1003),-(Analítico!AI$1&lt;='Gastos Gerais'!$E$4:$E$1003),-('Gastos Gerais'!$C$4:$C$1003))</f>
        <v>0</v>
      </c>
      <c r="AJ89" s="152">
        <f>SUMPRODUCT(-('Gastos Gerais'!$B$4:$B$1003=Analítico!$B89),-(Analítico!AJ$1&gt;='Gastos Gerais'!$D$4:$D$1003),-(Analítico!AJ$1&lt;='Gastos Gerais'!$E$4:$E$1003),-('Gastos Gerais'!$C$4:$C$1003))</f>
        <v>0</v>
      </c>
      <c r="AK89" s="152">
        <f>SUMPRODUCT(-('Gastos Gerais'!$B$4:$B$1003=Analítico!$B89),-(Analítico!AK$1&gt;='Gastos Gerais'!$D$4:$D$1003),-(Analítico!AK$1&lt;='Gastos Gerais'!$E$4:$E$1003),-('Gastos Gerais'!$C$4:$C$1003))</f>
        <v>0</v>
      </c>
      <c r="AL89" s="152">
        <f>SUMPRODUCT(-('Gastos Gerais'!$B$4:$B$1003=Analítico!$B89),-(Analítico!AL$1&gt;='Gastos Gerais'!$D$4:$D$1003),-(Analítico!AL$1&lt;='Gastos Gerais'!$E$4:$E$1003),-('Gastos Gerais'!$C$4:$C$1003))</f>
        <v>0</v>
      </c>
      <c r="AM89" s="147">
        <f t="shared" si="25"/>
        <v>1980</v>
      </c>
      <c r="AN89" s="159">
        <f t="shared" ca="1" si="26"/>
        <v>2.1004900753325884E-4</v>
      </c>
      <c r="AX89" s="251"/>
      <c r="AY89" s="251"/>
    </row>
    <row r="90" spans="1:51" s="101" customFormat="1" ht="23.25" customHeight="1">
      <c r="A90" s="220" t="s">
        <v>226</v>
      </c>
      <c r="B90" s="223" t="s">
        <v>92</v>
      </c>
      <c r="C90" s="152">
        <f>SUMPRODUCT(-('Gastos Gerais'!$B$4:$B$1003=Analítico!$B90),-(Analítico!C$1&gt;='Gastos Gerais'!$D$4:$D$1003),-(Analítico!C$1&lt;='Gastos Gerais'!$E$4:$E$1003),-('Gastos Gerais'!$C$4:$C$1003))</f>
        <v>0</v>
      </c>
      <c r="D90" s="152">
        <f>SUMPRODUCT(-('Gastos Gerais'!$B$4:$B$1003=Analítico!$B90),-(Analítico!D$1&gt;='Gastos Gerais'!$D$4:$D$1003),-(Analítico!D$1&lt;='Gastos Gerais'!$E$4:$E$1003),-('Gastos Gerais'!$C$4:$C$1003))</f>
        <v>0</v>
      </c>
      <c r="E90" s="152">
        <f>SUMPRODUCT(-('Gastos Gerais'!$B$4:$B$1003=Analítico!$B90),-(Analítico!E$1&gt;='Gastos Gerais'!$D$4:$D$1003),-(Analítico!E$1&lt;='Gastos Gerais'!$E$4:$E$1003),-('Gastos Gerais'!$C$4:$C$1003))</f>
        <v>0</v>
      </c>
      <c r="F90" s="152">
        <f>SUMPRODUCT(-('Gastos Gerais'!$B$4:$B$1003=Analítico!$B90),-(Analítico!F$1&gt;='Gastos Gerais'!$D$4:$D$1003),-(Analítico!F$1&lt;='Gastos Gerais'!$E$4:$E$1003),-('Gastos Gerais'!$C$4:$C$1003))</f>
        <v>0</v>
      </c>
      <c r="G90" s="152">
        <f>SUMPRODUCT(-('Gastos Gerais'!$B$4:$B$1003=Analítico!$B90),-(Analítico!G$1&gt;='Gastos Gerais'!$D$4:$D$1003),-(Analítico!G$1&lt;='Gastos Gerais'!$E$4:$E$1003),-('Gastos Gerais'!$C$4:$C$1003))</f>
        <v>0</v>
      </c>
      <c r="H90" s="152">
        <f>SUMPRODUCT(-('Gastos Gerais'!$B$4:$B$1003=Analítico!$B90),-(Analítico!H$1&gt;='Gastos Gerais'!$D$4:$D$1003),-(Analítico!H$1&lt;='Gastos Gerais'!$E$4:$E$1003),-('Gastos Gerais'!$C$4:$C$1003))</f>
        <v>0</v>
      </c>
      <c r="I90" s="152">
        <f>SUMPRODUCT(-('Gastos Gerais'!$B$4:$B$1003=Analítico!$B90),-(Analítico!I$1&gt;='Gastos Gerais'!$D$4:$D$1003),-(Analítico!I$1&lt;='Gastos Gerais'!$E$4:$E$1003),-('Gastos Gerais'!$C$4:$C$1003))</f>
        <v>0</v>
      </c>
      <c r="J90" s="152">
        <f>SUMPRODUCT(-('Gastos Gerais'!$B$4:$B$1003=Analítico!$B90),-(Analítico!J$1&gt;='Gastos Gerais'!$D$4:$D$1003),-(Analítico!J$1&lt;='Gastos Gerais'!$E$4:$E$1003),-('Gastos Gerais'!$C$4:$C$1003))</f>
        <v>0</v>
      </c>
      <c r="K90" s="152">
        <f>SUMPRODUCT(-('Gastos Gerais'!$B$4:$B$1003=Analítico!$B90),-(Analítico!K$1&gt;='Gastos Gerais'!$D$4:$D$1003),-(Analítico!K$1&lt;='Gastos Gerais'!$E$4:$E$1003),-('Gastos Gerais'!$C$4:$C$1003))</f>
        <v>0</v>
      </c>
      <c r="L90" s="152">
        <f>SUMPRODUCT(-('Gastos Gerais'!$B$4:$B$1003=Analítico!$B90),-(Analítico!L$1&gt;='Gastos Gerais'!$D$4:$D$1003),-(Analítico!L$1&lt;='Gastos Gerais'!$E$4:$E$1003),-('Gastos Gerais'!$C$4:$C$1003))</f>
        <v>0</v>
      </c>
      <c r="M90" s="152">
        <f>SUMPRODUCT(-('Gastos Gerais'!$B$4:$B$1003=Analítico!$B90),-(Analítico!M$1&gt;='Gastos Gerais'!$D$4:$D$1003),-(Analítico!M$1&lt;='Gastos Gerais'!$E$4:$E$1003),-('Gastos Gerais'!$C$4:$C$1003))</f>
        <v>0</v>
      </c>
      <c r="N90" s="152">
        <f>SUMPRODUCT(-('Gastos Gerais'!$B$4:$B$1003=Analítico!$B90),-(Analítico!N$1&gt;='Gastos Gerais'!$D$4:$D$1003),-(Analítico!N$1&lt;='Gastos Gerais'!$E$4:$E$1003),-('Gastos Gerais'!$C$4:$C$1003))</f>
        <v>0</v>
      </c>
      <c r="O90" s="152">
        <f>SUMPRODUCT(-('Gastos Gerais'!$B$4:$B$1003=Analítico!$B90),-(Analítico!O$1&gt;='Gastos Gerais'!$D$4:$D$1003),-(Analítico!O$1&lt;='Gastos Gerais'!$E$4:$E$1003),-('Gastos Gerais'!$C$4:$C$1003))</f>
        <v>0</v>
      </c>
      <c r="P90" s="152">
        <f>SUMPRODUCT(-('Gastos Gerais'!$B$4:$B$1003=Analítico!$B90),-(Analítico!P$1&gt;='Gastos Gerais'!$D$4:$D$1003),-(Analítico!P$1&lt;='Gastos Gerais'!$E$4:$E$1003),-('Gastos Gerais'!$C$4:$C$1003))</f>
        <v>0</v>
      </c>
      <c r="Q90" s="152">
        <f>SUMPRODUCT(-('Gastos Gerais'!$B$4:$B$1003=Analítico!$B90),-(Analítico!Q$1&gt;='Gastos Gerais'!$D$4:$D$1003),-(Analítico!Q$1&lt;='Gastos Gerais'!$E$4:$E$1003),-('Gastos Gerais'!$C$4:$C$1003))</f>
        <v>0</v>
      </c>
      <c r="R90" s="152">
        <f>SUMPRODUCT(-('Gastos Gerais'!$B$4:$B$1003=Analítico!$B90),-(Analítico!R$1&gt;='Gastos Gerais'!$D$4:$D$1003),-(Analítico!R$1&lt;='Gastos Gerais'!$E$4:$E$1003),-('Gastos Gerais'!$C$4:$C$1003))</f>
        <v>0</v>
      </c>
      <c r="S90" s="152">
        <f>SUMPRODUCT(-('Gastos Gerais'!$B$4:$B$1003=Analítico!$B90),-(Analítico!S$1&gt;='Gastos Gerais'!$D$4:$D$1003),-(Analítico!S$1&lt;='Gastos Gerais'!$E$4:$E$1003),-('Gastos Gerais'!$C$4:$C$1003))</f>
        <v>0</v>
      </c>
      <c r="T90" s="152">
        <f>SUMPRODUCT(-('Gastos Gerais'!$B$4:$B$1003=Analítico!$B90),-(Analítico!T$1&gt;='Gastos Gerais'!$D$4:$D$1003),-(Analítico!T$1&lt;='Gastos Gerais'!$E$4:$E$1003),-('Gastos Gerais'!$C$4:$C$1003))</f>
        <v>0</v>
      </c>
      <c r="U90" s="152">
        <f>SUMPRODUCT(-('Gastos Gerais'!$B$4:$B$1003=Analítico!$B90),-(Analítico!U$1&gt;='Gastos Gerais'!$D$4:$D$1003),-(Analítico!U$1&lt;='Gastos Gerais'!$E$4:$E$1003),-('Gastos Gerais'!$C$4:$C$1003))</f>
        <v>0</v>
      </c>
      <c r="V90" s="152">
        <f>SUMPRODUCT(-('Gastos Gerais'!$B$4:$B$1003=Analítico!$B90),-(Analítico!V$1&gt;='Gastos Gerais'!$D$4:$D$1003),-(Analítico!V$1&lt;='Gastos Gerais'!$E$4:$E$1003),-('Gastos Gerais'!$C$4:$C$1003))</f>
        <v>0</v>
      </c>
      <c r="W90" s="152">
        <f>SUMPRODUCT(-('Gastos Gerais'!$B$4:$B$1003=Analítico!$B90),-(Analítico!W$1&gt;='Gastos Gerais'!$D$4:$D$1003),-(Analítico!W$1&lt;='Gastos Gerais'!$E$4:$E$1003),-('Gastos Gerais'!$C$4:$C$1003))</f>
        <v>0</v>
      </c>
      <c r="X90" s="152">
        <f>SUMPRODUCT(-('Gastos Gerais'!$B$4:$B$1003=Analítico!$B90),-(Analítico!X$1&gt;='Gastos Gerais'!$D$4:$D$1003),-(Analítico!X$1&lt;='Gastos Gerais'!$E$4:$E$1003),-('Gastos Gerais'!$C$4:$C$1003))</f>
        <v>0</v>
      </c>
      <c r="Y90" s="152">
        <f>SUMPRODUCT(-('Gastos Gerais'!$B$4:$B$1003=Analítico!$B90),-(Analítico!Y$1&gt;='Gastos Gerais'!$D$4:$D$1003),-(Analítico!Y$1&lt;='Gastos Gerais'!$E$4:$E$1003),-('Gastos Gerais'!$C$4:$C$1003))</f>
        <v>0</v>
      </c>
      <c r="Z90" s="152">
        <f>SUMPRODUCT(-('Gastos Gerais'!$B$4:$B$1003=Analítico!$B90),-(Analítico!Z$1&gt;='Gastos Gerais'!$D$4:$D$1003),-(Analítico!Z$1&lt;='Gastos Gerais'!$E$4:$E$1003),-('Gastos Gerais'!$C$4:$C$1003))</f>
        <v>0</v>
      </c>
      <c r="AA90" s="152">
        <f>SUMPRODUCT(-('Gastos Gerais'!$B$4:$B$1003=Analítico!$B90),-(Analítico!AA$1&gt;='Gastos Gerais'!$D$4:$D$1003),-(Analítico!AA$1&lt;='Gastos Gerais'!$E$4:$E$1003),-('Gastos Gerais'!$C$4:$C$1003))</f>
        <v>0</v>
      </c>
      <c r="AB90" s="152">
        <f>SUMPRODUCT(-('Gastos Gerais'!$B$4:$B$1003=Analítico!$B90),-(Analítico!AB$1&gt;='Gastos Gerais'!$D$4:$D$1003),-(Analítico!AB$1&lt;='Gastos Gerais'!$E$4:$E$1003),-('Gastos Gerais'!$C$4:$C$1003))</f>
        <v>0</v>
      </c>
      <c r="AC90" s="152">
        <f>SUMPRODUCT(-('Gastos Gerais'!$B$4:$B$1003=Analítico!$B90),-(Analítico!AC$1&gt;='Gastos Gerais'!$D$4:$D$1003),-(Analítico!AC$1&lt;='Gastos Gerais'!$E$4:$E$1003),-('Gastos Gerais'!$C$4:$C$1003))</f>
        <v>0</v>
      </c>
      <c r="AD90" s="152">
        <f>SUMPRODUCT(-('Gastos Gerais'!$B$4:$B$1003=Analítico!$B90),-(Analítico!AD$1&gt;='Gastos Gerais'!$D$4:$D$1003),-(Analítico!AD$1&lt;='Gastos Gerais'!$E$4:$E$1003),-('Gastos Gerais'!$C$4:$C$1003))</f>
        <v>0</v>
      </c>
      <c r="AE90" s="152">
        <f>SUMPRODUCT(-('Gastos Gerais'!$B$4:$B$1003=Analítico!$B90),-(Analítico!AE$1&gt;='Gastos Gerais'!$D$4:$D$1003),-(Analítico!AE$1&lt;='Gastos Gerais'!$E$4:$E$1003),-('Gastos Gerais'!$C$4:$C$1003))</f>
        <v>0</v>
      </c>
      <c r="AF90" s="152">
        <f>SUMPRODUCT(-('Gastos Gerais'!$B$4:$B$1003=Analítico!$B90),-(Analítico!AF$1&gt;='Gastos Gerais'!$D$4:$D$1003),-(Analítico!AF$1&lt;='Gastos Gerais'!$E$4:$E$1003),-('Gastos Gerais'!$C$4:$C$1003))</f>
        <v>0</v>
      </c>
      <c r="AG90" s="152">
        <f>SUMPRODUCT(-('Gastos Gerais'!$B$4:$B$1003=Analítico!$B90),-(Analítico!AG$1&gt;='Gastos Gerais'!$D$4:$D$1003),-(Analítico!AG$1&lt;='Gastos Gerais'!$E$4:$E$1003),-('Gastos Gerais'!$C$4:$C$1003))</f>
        <v>0</v>
      </c>
      <c r="AH90" s="152">
        <f>SUMPRODUCT(-('Gastos Gerais'!$B$4:$B$1003=Analítico!$B90),-(Analítico!AH$1&gt;='Gastos Gerais'!$D$4:$D$1003),-(Analítico!AH$1&lt;='Gastos Gerais'!$E$4:$E$1003),-('Gastos Gerais'!$C$4:$C$1003))</f>
        <v>0</v>
      </c>
      <c r="AI90" s="152">
        <f>SUMPRODUCT(-('Gastos Gerais'!$B$4:$B$1003=Analítico!$B90),-(Analítico!AI$1&gt;='Gastos Gerais'!$D$4:$D$1003),-(Analítico!AI$1&lt;='Gastos Gerais'!$E$4:$E$1003),-('Gastos Gerais'!$C$4:$C$1003))</f>
        <v>0</v>
      </c>
      <c r="AJ90" s="152">
        <f>SUMPRODUCT(-('Gastos Gerais'!$B$4:$B$1003=Analítico!$B90),-(Analítico!AJ$1&gt;='Gastos Gerais'!$D$4:$D$1003),-(Analítico!AJ$1&lt;='Gastos Gerais'!$E$4:$E$1003),-('Gastos Gerais'!$C$4:$C$1003))</f>
        <v>0</v>
      </c>
      <c r="AK90" s="152">
        <f>SUMPRODUCT(-('Gastos Gerais'!$B$4:$B$1003=Analítico!$B90),-(Analítico!AK$1&gt;='Gastos Gerais'!$D$4:$D$1003),-(Analítico!AK$1&lt;='Gastos Gerais'!$E$4:$E$1003),-('Gastos Gerais'!$C$4:$C$1003))</f>
        <v>0</v>
      </c>
      <c r="AL90" s="152">
        <f>SUMPRODUCT(-('Gastos Gerais'!$B$4:$B$1003=Analítico!$B90),-(Analítico!AL$1&gt;='Gastos Gerais'!$D$4:$D$1003),-(Analítico!AL$1&lt;='Gastos Gerais'!$E$4:$E$1003),-('Gastos Gerais'!$C$4:$C$1003))</f>
        <v>0</v>
      </c>
      <c r="AM90" s="147">
        <f t="shared" si="25"/>
        <v>0</v>
      </c>
      <c r="AN90" s="159">
        <f t="shared" ca="1" si="26"/>
        <v>0</v>
      </c>
      <c r="AX90" s="251"/>
      <c r="AY90" s="251"/>
    </row>
    <row r="91" spans="1:51" s="101" customFormat="1" ht="23.25" customHeight="1">
      <c r="A91" s="220" t="s">
        <v>227</v>
      </c>
      <c r="B91" s="223" t="s">
        <v>93</v>
      </c>
      <c r="C91" s="152">
        <f>SUMPRODUCT(-('Gastos Gerais'!$B$4:$B$1003=Analítico!$B91),-(Analítico!C$1&gt;='Gastos Gerais'!$D$4:$D$1003),-(Analítico!C$1&lt;='Gastos Gerais'!$E$4:$E$1003),-('Gastos Gerais'!$C$4:$C$1003))</f>
        <v>0</v>
      </c>
      <c r="D91" s="152">
        <f>SUMPRODUCT(-('Gastos Gerais'!$B$4:$B$1003=Analítico!$B91),-(Analítico!D$1&gt;='Gastos Gerais'!$D$4:$D$1003),-(Analítico!D$1&lt;='Gastos Gerais'!$E$4:$E$1003),-('Gastos Gerais'!$C$4:$C$1003))</f>
        <v>0</v>
      </c>
      <c r="E91" s="152">
        <f>SUMPRODUCT(-('Gastos Gerais'!$B$4:$B$1003=Analítico!$B91),-(Analítico!E$1&gt;='Gastos Gerais'!$D$4:$D$1003),-(Analítico!E$1&lt;='Gastos Gerais'!$E$4:$E$1003),-('Gastos Gerais'!$C$4:$C$1003))</f>
        <v>0</v>
      </c>
      <c r="F91" s="152">
        <f>SUMPRODUCT(-('Gastos Gerais'!$B$4:$B$1003=Analítico!$B91),-(Analítico!F$1&gt;='Gastos Gerais'!$D$4:$D$1003),-(Analítico!F$1&lt;='Gastos Gerais'!$E$4:$E$1003),-('Gastos Gerais'!$C$4:$C$1003))</f>
        <v>0</v>
      </c>
      <c r="G91" s="152">
        <f>SUMPRODUCT(-('Gastos Gerais'!$B$4:$B$1003=Analítico!$B91),-(Analítico!G$1&gt;='Gastos Gerais'!$D$4:$D$1003),-(Analítico!G$1&lt;='Gastos Gerais'!$E$4:$E$1003),-('Gastos Gerais'!$C$4:$C$1003))</f>
        <v>0</v>
      </c>
      <c r="H91" s="152">
        <f>SUMPRODUCT(-('Gastos Gerais'!$B$4:$B$1003=Analítico!$B91),-(Analítico!H$1&gt;='Gastos Gerais'!$D$4:$D$1003),-(Analítico!H$1&lt;='Gastos Gerais'!$E$4:$E$1003),-('Gastos Gerais'!$C$4:$C$1003))</f>
        <v>0</v>
      </c>
      <c r="I91" s="152">
        <f>SUMPRODUCT(-('Gastos Gerais'!$B$4:$B$1003=Analítico!$B91),-(Analítico!I$1&gt;='Gastos Gerais'!$D$4:$D$1003),-(Analítico!I$1&lt;='Gastos Gerais'!$E$4:$E$1003),-('Gastos Gerais'!$C$4:$C$1003))</f>
        <v>0</v>
      </c>
      <c r="J91" s="152">
        <f>SUMPRODUCT(-('Gastos Gerais'!$B$4:$B$1003=Analítico!$B91),-(Analítico!J$1&gt;='Gastos Gerais'!$D$4:$D$1003),-(Analítico!J$1&lt;='Gastos Gerais'!$E$4:$E$1003),-('Gastos Gerais'!$C$4:$C$1003))</f>
        <v>0</v>
      </c>
      <c r="K91" s="152">
        <f>SUMPRODUCT(-('Gastos Gerais'!$B$4:$B$1003=Analítico!$B91),-(Analítico!K$1&gt;='Gastos Gerais'!$D$4:$D$1003),-(Analítico!K$1&lt;='Gastos Gerais'!$E$4:$E$1003),-('Gastos Gerais'!$C$4:$C$1003))</f>
        <v>0</v>
      </c>
      <c r="L91" s="152">
        <f>SUMPRODUCT(-('Gastos Gerais'!$B$4:$B$1003=Analítico!$B91),-(Analítico!L$1&gt;='Gastos Gerais'!$D$4:$D$1003),-(Analítico!L$1&lt;='Gastos Gerais'!$E$4:$E$1003),-('Gastos Gerais'!$C$4:$C$1003))</f>
        <v>0</v>
      </c>
      <c r="M91" s="152">
        <f>SUMPRODUCT(-('Gastos Gerais'!$B$4:$B$1003=Analítico!$B91),-(Analítico!M$1&gt;='Gastos Gerais'!$D$4:$D$1003),-(Analítico!M$1&lt;='Gastos Gerais'!$E$4:$E$1003),-('Gastos Gerais'!$C$4:$C$1003))</f>
        <v>0</v>
      </c>
      <c r="N91" s="152">
        <f>SUMPRODUCT(-('Gastos Gerais'!$B$4:$B$1003=Analítico!$B91),-(Analítico!N$1&gt;='Gastos Gerais'!$D$4:$D$1003),-(Analítico!N$1&lt;='Gastos Gerais'!$E$4:$E$1003),-('Gastos Gerais'!$C$4:$C$1003))</f>
        <v>0</v>
      </c>
      <c r="O91" s="152">
        <f>SUMPRODUCT(-('Gastos Gerais'!$B$4:$B$1003=Analítico!$B91),-(Analítico!O$1&gt;='Gastos Gerais'!$D$4:$D$1003),-(Analítico!O$1&lt;='Gastos Gerais'!$E$4:$E$1003),-('Gastos Gerais'!$C$4:$C$1003))</f>
        <v>0</v>
      </c>
      <c r="P91" s="152">
        <f>SUMPRODUCT(-('Gastos Gerais'!$B$4:$B$1003=Analítico!$B91),-(Analítico!P$1&gt;='Gastos Gerais'!$D$4:$D$1003),-(Analítico!P$1&lt;='Gastos Gerais'!$E$4:$E$1003),-('Gastos Gerais'!$C$4:$C$1003))</f>
        <v>0</v>
      </c>
      <c r="Q91" s="152">
        <f>SUMPRODUCT(-('Gastos Gerais'!$B$4:$B$1003=Analítico!$B91),-(Analítico!Q$1&gt;='Gastos Gerais'!$D$4:$D$1003),-(Analítico!Q$1&lt;='Gastos Gerais'!$E$4:$E$1003),-('Gastos Gerais'!$C$4:$C$1003))</f>
        <v>0</v>
      </c>
      <c r="R91" s="152">
        <f>SUMPRODUCT(-('Gastos Gerais'!$B$4:$B$1003=Analítico!$B91),-(Analítico!R$1&gt;='Gastos Gerais'!$D$4:$D$1003),-(Analítico!R$1&lt;='Gastos Gerais'!$E$4:$E$1003),-('Gastos Gerais'!$C$4:$C$1003))</f>
        <v>0</v>
      </c>
      <c r="S91" s="152">
        <f>SUMPRODUCT(-('Gastos Gerais'!$B$4:$B$1003=Analítico!$B91),-(Analítico!S$1&gt;='Gastos Gerais'!$D$4:$D$1003),-(Analítico!S$1&lt;='Gastos Gerais'!$E$4:$E$1003),-('Gastos Gerais'!$C$4:$C$1003))</f>
        <v>0</v>
      </c>
      <c r="T91" s="152">
        <f>SUMPRODUCT(-('Gastos Gerais'!$B$4:$B$1003=Analítico!$B91),-(Analítico!T$1&gt;='Gastos Gerais'!$D$4:$D$1003),-(Analítico!T$1&lt;='Gastos Gerais'!$E$4:$E$1003),-('Gastos Gerais'!$C$4:$C$1003))</f>
        <v>0</v>
      </c>
      <c r="U91" s="152">
        <f>SUMPRODUCT(-('Gastos Gerais'!$B$4:$B$1003=Analítico!$B91),-(Analítico!U$1&gt;='Gastos Gerais'!$D$4:$D$1003),-(Analítico!U$1&lt;='Gastos Gerais'!$E$4:$E$1003),-('Gastos Gerais'!$C$4:$C$1003))</f>
        <v>0</v>
      </c>
      <c r="V91" s="152">
        <f>SUMPRODUCT(-('Gastos Gerais'!$B$4:$B$1003=Analítico!$B91),-(Analítico!V$1&gt;='Gastos Gerais'!$D$4:$D$1003),-(Analítico!V$1&lt;='Gastos Gerais'!$E$4:$E$1003),-('Gastos Gerais'!$C$4:$C$1003))</f>
        <v>0</v>
      </c>
      <c r="W91" s="152">
        <f>SUMPRODUCT(-('Gastos Gerais'!$B$4:$B$1003=Analítico!$B91),-(Analítico!W$1&gt;='Gastos Gerais'!$D$4:$D$1003),-(Analítico!W$1&lt;='Gastos Gerais'!$E$4:$E$1003),-('Gastos Gerais'!$C$4:$C$1003))</f>
        <v>0</v>
      </c>
      <c r="X91" s="152">
        <f>SUMPRODUCT(-('Gastos Gerais'!$B$4:$B$1003=Analítico!$B91),-(Analítico!X$1&gt;='Gastos Gerais'!$D$4:$D$1003),-(Analítico!X$1&lt;='Gastos Gerais'!$E$4:$E$1003),-('Gastos Gerais'!$C$4:$C$1003))</f>
        <v>0</v>
      </c>
      <c r="Y91" s="152">
        <f>SUMPRODUCT(-('Gastos Gerais'!$B$4:$B$1003=Analítico!$B91),-(Analítico!Y$1&gt;='Gastos Gerais'!$D$4:$D$1003),-(Analítico!Y$1&lt;='Gastos Gerais'!$E$4:$E$1003),-('Gastos Gerais'!$C$4:$C$1003))</f>
        <v>0</v>
      </c>
      <c r="Z91" s="152">
        <f>SUMPRODUCT(-('Gastos Gerais'!$B$4:$B$1003=Analítico!$B91),-(Analítico!Z$1&gt;='Gastos Gerais'!$D$4:$D$1003),-(Analítico!Z$1&lt;='Gastos Gerais'!$E$4:$E$1003),-('Gastos Gerais'!$C$4:$C$1003))</f>
        <v>0</v>
      </c>
      <c r="AA91" s="152">
        <f>SUMPRODUCT(-('Gastos Gerais'!$B$4:$B$1003=Analítico!$B91),-(Analítico!AA$1&gt;='Gastos Gerais'!$D$4:$D$1003),-(Analítico!AA$1&lt;='Gastos Gerais'!$E$4:$E$1003),-('Gastos Gerais'!$C$4:$C$1003))</f>
        <v>0</v>
      </c>
      <c r="AB91" s="152">
        <f>SUMPRODUCT(-('Gastos Gerais'!$B$4:$B$1003=Analítico!$B91),-(Analítico!AB$1&gt;='Gastos Gerais'!$D$4:$D$1003),-(Analítico!AB$1&lt;='Gastos Gerais'!$E$4:$E$1003),-('Gastos Gerais'!$C$4:$C$1003))</f>
        <v>0</v>
      </c>
      <c r="AC91" s="152">
        <f>SUMPRODUCT(-('Gastos Gerais'!$B$4:$B$1003=Analítico!$B91),-(Analítico!AC$1&gt;='Gastos Gerais'!$D$4:$D$1003),-(Analítico!AC$1&lt;='Gastos Gerais'!$E$4:$E$1003),-('Gastos Gerais'!$C$4:$C$1003))</f>
        <v>0</v>
      </c>
      <c r="AD91" s="152">
        <f>SUMPRODUCT(-('Gastos Gerais'!$B$4:$B$1003=Analítico!$B91),-(Analítico!AD$1&gt;='Gastos Gerais'!$D$4:$D$1003),-(Analítico!AD$1&lt;='Gastos Gerais'!$E$4:$E$1003),-('Gastos Gerais'!$C$4:$C$1003))</f>
        <v>0</v>
      </c>
      <c r="AE91" s="152">
        <f>SUMPRODUCT(-('Gastos Gerais'!$B$4:$B$1003=Analítico!$B91),-(Analítico!AE$1&gt;='Gastos Gerais'!$D$4:$D$1003),-(Analítico!AE$1&lt;='Gastos Gerais'!$E$4:$E$1003),-('Gastos Gerais'!$C$4:$C$1003))</f>
        <v>0</v>
      </c>
      <c r="AF91" s="152">
        <f>SUMPRODUCT(-('Gastos Gerais'!$B$4:$B$1003=Analítico!$B91),-(Analítico!AF$1&gt;='Gastos Gerais'!$D$4:$D$1003),-(Analítico!AF$1&lt;='Gastos Gerais'!$E$4:$E$1003),-('Gastos Gerais'!$C$4:$C$1003))</f>
        <v>0</v>
      </c>
      <c r="AG91" s="152">
        <f>SUMPRODUCT(-('Gastos Gerais'!$B$4:$B$1003=Analítico!$B91),-(Analítico!AG$1&gt;='Gastos Gerais'!$D$4:$D$1003),-(Analítico!AG$1&lt;='Gastos Gerais'!$E$4:$E$1003),-('Gastos Gerais'!$C$4:$C$1003))</f>
        <v>0</v>
      </c>
      <c r="AH91" s="152">
        <f>SUMPRODUCT(-('Gastos Gerais'!$B$4:$B$1003=Analítico!$B91),-(Analítico!AH$1&gt;='Gastos Gerais'!$D$4:$D$1003),-(Analítico!AH$1&lt;='Gastos Gerais'!$E$4:$E$1003),-('Gastos Gerais'!$C$4:$C$1003))</f>
        <v>0</v>
      </c>
      <c r="AI91" s="152">
        <f>SUMPRODUCT(-('Gastos Gerais'!$B$4:$B$1003=Analítico!$B91),-(Analítico!AI$1&gt;='Gastos Gerais'!$D$4:$D$1003),-(Analítico!AI$1&lt;='Gastos Gerais'!$E$4:$E$1003),-('Gastos Gerais'!$C$4:$C$1003))</f>
        <v>0</v>
      </c>
      <c r="AJ91" s="152">
        <f>SUMPRODUCT(-('Gastos Gerais'!$B$4:$B$1003=Analítico!$B91),-(Analítico!AJ$1&gt;='Gastos Gerais'!$D$4:$D$1003),-(Analítico!AJ$1&lt;='Gastos Gerais'!$E$4:$E$1003),-('Gastos Gerais'!$C$4:$C$1003))</f>
        <v>0</v>
      </c>
      <c r="AK91" s="152">
        <f>SUMPRODUCT(-('Gastos Gerais'!$B$4:$B$1003=Analítico!$B91),-(Analítico!AK$1&gt;='Gastos Gerais'!$D$4:$D$1003),-(Analítico!AK$1&lt;='Gastos Gerais'!$E$4:$E$1003),-('Gastos Gerais'!$C$4:$C$1003))</f>
        <v>0</v>
      </c>
      <c r="AL91" s="152">
        <f>SUMPRODUCT(-('Gastos Gerais'!$B$4:$B$1003=Analítico!$B91),-(Analítico!AL$1&gt;='Gastos Gerais'!$D$4:$D$1003),-(Analítico!AL$1&lt;='Gastos Gerais'!$E$4:$E$1003),-('Gastos Gerais'!$C$4:$C$1003))</f>
        <v>0</v>
      </c>
      <c r="AM91" s="147">
        <f t="shared" si="25"/>
        <v>0</v>
      </c>
      <c r="AN91" s="159">
        <f t="shared" ca="1" si="26"/>
        <v>0</v>
      </c>
      <c r="AX91" s="251"/>
      <c r="AY91" s="251"/>
    </row>
    <row r="92" spans="1:51" s="101" customFormat="1" ht="23.25" customHeight="1">
      <c r="A92" s="220" t="s">
        <v>228</v>
      </c>
      <c r="B92" s="223" t="s">
        <v>90</v>
      </c>
      <c r="C92" s="152">
        <f>SUMPRODUCT(-('Gastos Gerais'!$B$4:$B$1003=Analítico!$B92),-(Analítico!C$1&gt;='Gastos Gerais'!$D$4:$D$1003),-(Analítico!C$1&lt;='Gastos Gerais'!$E$4:$E$1003),-('Gastos Gerais'!$C$4:$C$1003))</f>
        <v>0</v>
      </c>
      <c r="D92" s="152">
        <f>SUMPRODUCT(-('Gastos Gerais'!$B$4:$B$1003=Analítico!$B92),-(Analítico!D$1&gt;='Gastos Gerais'!$D$4:$D$1003),-(Analítico!D$1&lt;='Gastos Gerais'!$E$4:$E$1003),-('Gastos Gerais'!$C$4:$C$1003))</f>
        <v>0</v>
      </c>
      <c r="E92" s="152">
        <f>SUMPRODUCT(-('Gastos Gerais'!$B$4:$B$1003=Analítico!$B92),-(Analítico!E$1&gt;='Gastos Gerais'!$D$4:$D$1003),-(Analítico!E$1&lt;='Gastos Gerais'!$E$4:$E$1003),-('Gastos Gerais'!$C$4:$C$1003))</f>
        <v>0</v>
      </c>
      <c r="F92" s="152">
        <f>SUMPRODUCT(-('Gastos Gerais'!$B$4:$B$1003=Analítico!$B92),-(Analítico!F$1&gt;='Gastos Gerais'!$D$4:$D$1003),-(Analítico!F$1&lt;='Gastos Gerais'!$E$4:$E$1003),-('Gastos Gerais'!$C$4:$C$1003))</f>
        <v>0</v>
      </c>
      <c r="G92" s="152">
        <f>SUMPRODUCT(-('Gastos Gerais'!$B$4:$B$1003=Analítico!$B92),-(Analítico!G$1&gt;='Gastos Gerais'!$D$4:$D$1003),-(Analítico!G$1&lt;='Gastos Gerais'!$E$4:$E$1003),-('Gastos Gerais'!$C$4:$C$1003))</f>
        <v>0</v>
      </c>
      <c r="H92" s="152">
        <f>SUMPRODUCT(-('Gastos Gerais'!$B$4:$B$1003=Analítico!$B92),-(Analítico!H$1&gt;='Gastos Gerais'!$D$4:$D$1003),-(Analítico!H$1&lt;='Gastos Gerais'!$E$4:$E$1003),-('Gastos Gerais'!$C$4:$C$1003))</f>
        <v>0</v>
      </c>
      <c r="I92" s="152">
        <f>SUMPRODUCT(-('Gastos Gerais'!$B$4:$B$1003=Analítico!$B92),-(Analítico!I$1&gt;='Gastos Gerais'!$D$4:$D$1003),-(Analítico!I$1&lt;='Gastos Gerais'!$E$4:$E$1003),-('Gastos Gerais'!$C$4:$C$1003))</f>
        <v>0</v>
      </c>
      <c r="J92" s="152">
        <f>SUMPRODUCT(-('Gastos Gerais'!$B$4:$B$1003=Analítico!$B92),-(Analítico!J$1&gt;='Gastos Gerais'!$D$4:$D$1003),-(Analítico!J$1&lt;='Gastos Gerais'!$E$4:$E$1003),-('Gastos Gerais'!$C$4:$C$1003))</f>
        <v>0</v>
      </c>
      <c r="K92" s="152">
        <f>SUMPRODUCT(-('Gastos Gerais'!$B$4:$B$1003=Analítico!$B92),-(Analítico!K$1&gt;='Gastos Gerais'!$D$4:$D$1003),-(Analítico!K$1&lt;='Gastos Gerais'!$E$4:$E$1003),-('Gastos Gerais'!$C$4:$C$1003))</f>
        <v>0</v>
      </c>
      <c r="L92" s="152">
        <f>SUMPRODUCT(-('Gastos Gerais'!$B$4:$B$1003=Analítico!$B92),-(Analítico!L$1&gt;='Gastos Gerais'!$D$4:$D$1003),-(Analítico!L$1&lt;='Gastos Gerais'!$E$4:$E$1003),-('Gastos Gerais'!$C$4:$C$1003))</f>
        <v>0</v>
      </c>
      <c r="M92" s="152">
        <f>SUMPRODUCT(-('Gastos Gerais'!$B$4:$B$1003=Analítico!$B92),-(Analítico!M$1&gt;='Gastos Gerais'!$D$4:$D$1003),-(Analítico!M$1&lt;='Gastos Gerais'!$E$4:$E$1003),-('Gastos Gerais'!$C$4:$C$1003))</f>
        <v>0</v>
      </c>
      <c r="N92" s="152">
        <f>SUMPRODUCT(-('Gastos Gerais'!$B$4:$B$1003=Analítico!$B92),-(Analítico!N$1&gt;='Gastos Gerais'!$D$4:$D$1003),-(Analítico!N$1&lt;='Gastos Gerais'!$E$4:$E$1003),-('Gastos Gerais'!$C$4:$C$1003))</f>
        <v>0</v>
      </c>
      <c r="O92" s="152">
        <f>SUMPRODUCT(-('Gastos Gerais'!$B$4:$B$1003=Analítico!$B92),-(Analítico!O$1&gt;='Gastos Gerais'!$D$4:$D$1003),-(Analítico!O$1&lt;='Gastos Gerais'!$E$4:$E$1003),-('Gastos Gerais'!$C$4:$C$1003))</f>
        <v>0</v>
      </c>
      <c r="P92" s="152">
        <f>SUMPRODUCT(-('Gastos Gerais'!$B$4:$B$1003=Analítico!$B92),-(Analítico!P$1&gt;='Gastos Gerais'!$D$4:$D$1003),-(Analítico!P$1&lt;='Gastos Gerais'!$E$4:$E$1003),-('Gastos Gerais'!$C$4:$C$1003))</f>
        <v>0</v>
      </c>
      <c r="Q92" s="152">
        <f>SUMPRODUCT(-('Gastos Gerais'!$B$4:$B$1003=Analítico!$B92),-(Analítico!Q$1&gt;='Gastos Gerais'!$D$4:$D$1003),-(Analítico!Q$1&lt;='Gastos Gerais'!$E$4:$E$1003),-('Gastos Gerais'!$C$4:$C$1003))</f>
        <v>0</v>
      </c>
      <c r="R92" s="152">
        <f>SUMPRODUCT(-('Gastos Gerais'!$B$4:$B$1003=Analítico!$B92),-(Analítico!R$1&gt;='Gastos Gerais'!$D$4:$D$1003),-(Analítico!R$1&lt;='Gastos Gerais'!$E$4:$E$1003),-('Gastos Gerais'!$C$4:$C$1003))</f>
        <v>0</v>
      </c>
      <c r="S92" s="152">
        <f>SUMPRODUCT(-('Gastos Gerais'!$B$4:$B$1003=Analítico!$B92),-(Analítico!S$1&gt;='Gastos Gerais'!$D$4:$D$1003),-(Analítico!S$1&lt;='Gastos Gerais'!$E$4:$E$1003),-('Gastos Gerais'!$C$4:$C$1003))</f>
        <v>0</v>
      </c>
      <c r="T92" s="152">
        <f>SUMPRODUCT(-('Gastos Gerais'!$B$4:$B$1003=Analítico!$B92),-(Analítico!T$1&gt;='Gastos Gerais'!$D$4:$D$1003),-(Analítico!T$1&lt;='Gastos Gerais'!$E$4:$E$1003),-('Gastos Gerais'!$C$4:$C$1003))</f>
        <v>0</v>
      </c>
      <c r="U92" s="152">
        <f>SUMPRODUCT(-('Gastos Gerais'!$B$4:$B$1003=Analítico!$B92),-(Analítico!U$1&gt;='Gastos Gerais'!$D$4:$D$1003),-(Analítico!U$1&lt;='Gastos Gerais'!$E$4:$E$1003),-('Gastos Gerais'!$C$4:$C$1003))</f>
        <v>0</v>
      </c>
      <c r="V92" s="152">
        <f>SUMPRODUCT(-('Gastos Gerais'!$B$4:$B$1003=Analítico!$B92),-(Analítico!V$1&gt;='Gastos Gerais'!$D$4:$D$1003),-(Analítico!V$1&lt;='Gastos Gerais'!$E$4:$E$1003),-('Gastos Gerais'!$C$4:$C$1003))</f>
        <v>0</v>
      </c>
      <c r="W92" s="152">
        <f>SUMPRODUCT(-('Gastos Gerais'!$B$4:$B$1003=Analítico!$B92),-(Analítico!W$1&gt;='Gastos Gerais'!$D$4:$D$1003),-(Analítico!W$1&lt;='Gastos Gerais'!$E$4:$E$1003),-('Gastos Gerais'!$C$4:$C$1003))</f>
        <v>0</v>
      </c>
      <c r="X92" s="152">
        <f>SUMPRODUCT(-('Gastos Gerais'!$B$4:$B$1003=Analítico!$B92),-(Analítico!X$1&gt;='Gastos Gerais'!$D$4:$D$1003),-(Analítico!X$1&lt;='Gastos Gerais'!$E$4:$E$1003),-('Gastos Gerais'!$C$4:$C$1003))</f>
        <v>0</v>
      </c>
      <c r="Y92" s="152">
        <f>SUMPRODUCT(-('Gastos Gerais'!$B$4:$B$1003=Analítico!$B92),-(Analítico!Y$1&gt;='Gastos Gerais'!$D$4:$D$1003),-(Analítico!Y$1&lt;='Gastos Gerais'!$E$4:$E$1003),-('Gastos Gerais'!$C$4:$C$1003))</f>
        <v>0</v>
      </c>
      <c r="Z92" s="152">
        <f>SUMPRODUCT(-('Gastos Gerais'!$B$4:$B$1003=Analítico!$B92),-(Analítico!Z$1&gt;='Gastos Gerais'!$D$4:$D$1003),-(Analítico!Z$1&lt;='Gastos Gerais'!$E$4:$E$1003),-('Gastos Gerais'!$C$4:$C$1003))</f>
        <v>0</v>
      </c>
      <c r="AA92" s="152">
        <f>SUMPRODUCT(-('Gastos Gerais'!$B$4:$B$1003=Analítico!$B92),-(Analítico!AA$1&gt;='Gastos Gerais'!$D$4:$D$1003),-(Analítico!AA$1&lt;='Gastos Gerais'!$E$4:$E$1003),-('Gastos Gerais'!$C$4:$C$1003))</f>
        <v>0</v>
      </c>
      <c r="AB92" s="152">
        <f>SUMPRODUCT(-('Gastos Gerais'!$B$4:$B$1003=Analítico!$B92),-(Analítico!AB$1&gt;='Gastos Gerais'!$D$4:$D$1003),-(Analítico!AB$1&lt;='Gastos Gerais'!$E$4:$E$1003),-('Gastos Gerais'!$C$4:$C$1003))</f>
        <v>0</v>
      </c>
      <c r="AC92" s="152">
        <f>SUMPRODUCT(-('Gastos Gerais'!$B$4:$B$1003=Analítico!$B92),-(Analítico!AC$1&gt;='Gastos Gerais'!$D$4:$D$1003),-(Analítico!AC$1&lt;='Gastos Gerais'!$E$4:$E$1003),-('Gastos Gerais'!$C$4:$C$1003))</f>
        <v>0</v>
      </c>
      <c r="AD92" s="152">
        <f>SUMPRODUCT(-('Gastos Gerais'!$B$4:$B$1003=Analítico!$B92),-(Analítico!AD$1&gt;='Gastos Gerais'!$D$4:$D$1003),-(Analítico!AD$1&lt;='Gastos Gerais'!$E$4:$E$1003),-('Gastos Gerais'!$C$4:$C$1003))</f>
        <v>0</v>
      </c>
      <c r="AE92" s="152">
        <f>SUMPRODUCT(-('Gastos Gerais'!$B$4:$B$1003=Analítico!$B92),-(Analítico!AE$1&gt;='Gastos Gerais'!$D$4:$D$1003),-(Analítico!AE$1&lt;='Gastos Gerais'!$E$4:$E$1003),-('Gastos Gerais'!$C$4:$C$1003))</f>
        <v>0</v>
      </c>
      <c r="AF92" s="152">
        <f>SUMPRODUCT(-('Gastos Gerais'!$B$4:$B$1003=Analítico!$B92),-(Analítico!AF$1&gt;='Gastos Gerais'!$D$4:$D$1003),-(Analítico!AF$1&lt;='Gastos Gerais'!$E$4:$E$1003),-('Gastos Gerais'!$C$4:$C$1003))</f>
        <v>0</v>
      </c>
      <c r="AG92" s="152">
        <f>SUMPRODUCT(-('Gastos Gerais'!$B$4:$B$1003=Analítico!$B92),-(Analítico!AG$1&gt;='Gastos Gerais'!$D$4:$D$1003),-(Analítico!AG$1&lt;='Gastos Gerais'!$E$4:$E$1003),-('Gastos Gerais'!$C$4:$C$1003))</f>
        <v>0</v>
      </c>
      <c r="AH92" s="152">
        <f>SUMPRODUCT(-('Gastos Gerais'!$B$4:$B$1003=Analítico!$B92),-(Analítico!AH$1&gt;='Gastos Gerais'!$D$4:$D$1003),-(Analítico!AH$1&lt;='Gastos Gerais'!$E$4:$E$1003),-('Gastos Gerais'!$C$4:$C$1003))</f>
        <v>0</v>
      </c>
      <c r="AI92" s="152">
        <f>SUMPRODUCT(-('Gastos Gerais'!$B$4:$B$1003=Analítico!$B92),-(Analítico!AI$1&gt;='Gastos Gerais'!$D$4:$D$1003),-(Analítico!AI$1&lt;='Gastos Gerais'!$E$4:$E$1003),-('Gastos Gerais'!$C$4:$C$1003))</f>
        <v>0</v>
      </c>
      <c r="AJ92" s="152">
        <f>SUMPRODUCT(-('Gastos Gerais'!$B$4:$B$1003=Analítico!$B92),-(Analítico!AJ$1&gt;='Gastos Gerais'!$D$4:$D$1003),-(Analítico!AJ$1&lt;='Gastos Gerais'!$E$4:$E$1003),-('Gastos Gerais'!$C$4:$C$1003))</f>
        <v>0</v>
      </c>
      <c r="AK92" s="152">
        <f>SUMPRODUCT(-('Gastos Gerais'!$B$4:$B$1003=Analítico!$B92),-(Analítico!AK$1&gt;='Gastos Gerais'!$D$4:$D$1003),-(Analítico!AK$1&lt;='Gastos Gerais'!$E$4:$E$1003),-('Gastos Gerais'!$C$4:$C$1003))</f>
        <v>0</v>
      </c>
      <c r="AL92" s="152">
        <f>SUMPRODUCT(-('Gastos Gerais'!$B$4:$B$1003=Analítico!$B92),-(Analítico!AL$1&gt;='Gastos Gerais'!$D$4:$D$1003),-(Analítico!AL$1&lt;='Gastos Gerais'!$E$4:$E$1003),-('Gastos Gerais'!$C$4:$C$1003))</f>
        <v>0</v>
      </c>
      <c r="AM92" s="147">
        <f t="shared" si="25"/>
        <v>0</v>
      </c>
      <c r="AN92" s="159">
        <f t="shared" ca="1" si="26"/>
        <v>0</v>
      </c>
      <c r="AX92" s="251"/>
      <c r="AY92" s="251"/>
    </row>
    <row r="93" spans="1:51" s="101" customFormat="1" ht="23.25" customHeight="1">
      <c r="A93" s="220" t="s">
        <v>229</v>
      </c>
      <c r="B93" s="223" t="s">
        <v>138</v>
      </c>
      <c r="C93" s="152">
        <f>SUMPRODUCT(-('Gastos Gerais'!$B$4:$B$1003=Analítico!$B93),-(Analítico!C$1&gt;='Gastos Gerais'!$D$4:$D$1003),-(Analítico!C$1&lt;='Gastos Gerais'!$E$4:$E$1003),-('Gastos Gerais'!$C$4:$C$1003))</f>
        <v>350</v>
      </c>
      <c r="D93" s="152">
        <f>SUMPRODUCT(-('Gastos Gerais'!$B$4:$B$1003=Analítico!$B93),-(Analítico!D$1&gt;='Gastos Gerais'!$D$4:$D$1003),-(Analítico!D$1&lt;='Gastos Gerais'!$E$4:$E$1003),-('Gastos Gerais'!$C$4:$C$1003))</f>
        <v>350</v>
      </c>
      <c r="E93" s="152">
        <f>SUMPRODUCT(-('Gastos Gerais'!$B$4:$B$1003=Analítico!$B93),-(Analítico!E$1&gt;='Gastos Gerais'!$D$4:$D$1003),-(Analítico!E$1&lt;='Gastos Gerais'!$E$4:$E$1003),-('Gastos Gerais'!$C$4:$C$1003))</f>
        <v>350</v>
      </c>
      <c r="F93" s="152">
        <f>SUMPRODUCT(-('Gastos Gerais'!$B$4:$B$1003=Analítico!$B93),-(Analítico!F$1&gt;='Gastos Gerais'!$D$4:$D$1003),-(Analítico!F$1&lt;='Gastos Gerais'!$E$4:$E$1003),-('Gastos Gerais'!$C$4:$C$1003))</f>
        <v>350</v>
      </c>
      <c r="G93" s="152">
        <f>SUMPRODUCT(-('Gastos Gerais'!$B$4:$B$1003=Analítico!$B93),-(Analítico!G$1&gt;='Gastos Gerais'!$D$4:$D$1003),-(Analítico!G$1&lt;='Gastos Gerais'!$E$4:$E$1003),-('Gastos Gerais'!$C$4:$C$1003))</f>
        <v>350</v>
      </c>
      <c r="H93" s="152">
        <f>SUMPRODUCT(-('Gastos Gerais'!$B$4:$B$1003=Analítico!$B93),-(Analítico!H$1&gt;='Gastos Gerais'!$D$4:$D$1003),-(Analítico!H$1&lt;='Gastos Gerais'!$E$4:$E$1003),-('Gastos Gerais'!$C$4:$C$1003))</f>
        <v>350</v>
      </c>
      <c r="I93" s="152">
        <f>SUMPRODUCT(-('Gastos Gerais'!$B$4:$B$1003=Analítico!$B93),-(Analítico!I$1&gt;='Gastos Gerais'!$D$4:$D$1003),-(Analítico!I$1&lt;='Gastos Gerais'!$E$4:$E$1003),-('Gastos Gerais'!$C$4:$C$1003))</f>
        <v>350</v>
      </c>
      <c r="J93" s="152">
        <f>SUMPRODUCT(-('Gastos Gerais'!$B$4:$B$1003=Analítico!$B93),-(Analítico!J$1&gt;='Gastos Gerais'!$D$4:$D$1003),-(Analítico!J$1&lt;='Gastos Gerais'!$E$4:$E$1003),-('Gastos Gerais'!$C$4:$C$1003))</f>
        <v>0</v>
      </c>
      <c r="K93" s="152">
        <f>SUMPRODUCT(-('Gastos Gerais'!$B$4:$B$1003=Analítico!$B93),-(Analítico!K$1&gt;='Gastos Gerais'!$D$4:$D$1003),-(Analítico!K$1&lt;='Gastos Gerais'!$E$4:$E$1003),-('Gastos Gerais'!$C$4:$C$1003))</f>
        <v>0</v>
      </c>
      <c r="L93" s="152">
        <f>SUMPRODUCT(-('Gastos Gerais'!$B$4:$B$1003=Analítico!$B93),-(Analítico!L$1&gt;='Gastos Gerais'!$D$4:$D$1003),-(Analítico!L$1&lt;='Gastos Gerais'!$E$4:$E$1003),-('Gastos Gerais'!$C$4:$C$1003))</f>
        <v>0</v>
      </c>
      <c r="M93" s="152">
        <f>SUMPRODUCT(-('Gastos Gerais'!$B$4:$B$1003=Analítico!$B93),-(Analítico!M$1&gt;='Gastos Gerais'!$D$4:$D$1003),-(Analítico!M$1&lt;='Gastos Gerais'!$E$4:$E$1003),-('Gastos Gerais'!$C$4:$C$1003))</f>
        <v>0</v>
      </c>
      <c r="N93" s="152">
        <f>SUMPRODUCT(-('Gastos Gerais'!$B$4:$B$1003=Analítico!$B93),-(Analítico!N$1&gt;='Gastos Gerais'!$D$4:$D$1003),-(Analítico!N$1&lt;='Gastos Gerais'!$E$4:$E$1003),-('Gastos Gerais'!$C$4:$C$1003))</f>
        <v>0</v>
      </c>
      <c r="O93" s="152">
        <f>SUMPRODUCT(-('Gastos Gerais'!$B$4:$B$1003=Analítico!$B93),-(Analítico!O$1&gt;='Gastos Gerais'!$D$4:$D$1003),-(Analítico!O$1&lt;='Gastos Gerais'!$E$4:$E$1003),-('Gastos Gerais'!$C$4:$C$1003))</f>
        <v>0</v>
      </c>
      <c r="P93" s="152">
        <f>SUMPRODUCT(-('Gastos Gerais'!$B$4:$B$1003=Analítico!$B93),-(Analítico!P$1&gt;='Gastos Gerais'!$D$4:$D$1003),-(Analítico!P$1&lt;='Gastos Gerais'!$E$4:$E$1003),-('Gastos Gerais'!$C$4:$C$1003))</f>
        <v>0</v>
      </c>
      <c r="Q93" s="152">
        <f>SUMPRODUCT(-('Gastos Gerais'!$B$4:$B$1003=Analítico!$B93),-(Analítico!Q$1&gt;='Gastos Gerais'!$D$4:$D$1003),-(Analítico!Q$1&lt;='Gastos Gerais'!$E$4:$E$1003),-('Gastos Gerais'!$C$4:$C$1003))</f>
        <v>0</v>
      </c>
      <c r="R93" s="152">
        <f>SUMPRODUCT(-('Gastos Gerais'!$B$4:$B$1003=Analítico!$B93),-(Analítico!R$1&gt;='Gastos Gerais'!$D$4:$D$1003),-(Analítico!R$1&lt;='Gastos Gerais'!$E$4:$E$1003),-('Gastos Gerais'!$C$4:$C$1003))</f>
        <v>0</v>
      </c>
      <c r="S93" s="152">
        <f>SUMPRODUCT(-('Gastos Gerais'!$B$4:$B$1003=Analítico!$B93),-(Analítico!S$1&gt;='Gastos Gerais'!$D$4:$D$1003),-(Analítico!S$1&lt;='Gastos Gerais'!$E$4:$E$1003),-('Gastos Gerais'!$C$4:$C$1003))</f>
        <v>0</v>
      </c>
      <c r="T93" s="152">
        <f>SUMPRODUCT(-('Gastos Gerais'!$B$4:$B$1003=Analítico!$B93),-(Analítico!T$1&gt;='Gastos Gerais'!$D$4:$D$1003),-(Analítico!T$1&lt;='Gastos Gerais'!$E$4:$E$1003),-('Gastos Gerais'!$C$4:$C$1003))</f>
        <v>0</v>
      </c>
      <c r="U93" s="152">
        <f>SUMPRODUCT(-('Gastos Gerais'!$B$4:$B$1003=Analítico!$B93),-(Analítico!U$1&gt;='Gastos Gerais'!$D$4:$D$1003),-(Analítico!U$1&lt;='Gastos Gerais'!$E$4:$E$1003),-('Gastos Gerais'!$C$4:$C$1003))</f>
        <v>0</v>
      </c>
      <c r="V93" s="152">
        <f>SUMPRODUCT(-('Gastos Gerais'!$B$4:$B$1003=Analítico!$B93),-(Analítico!V$1&gt;='Gastos Gerais'!$D$4:$D$1003),-(Analítico!V$1&lt;='Gastos Gerais'!$E$4:$E$1003),-('Gastos Gerais'!$C$4:$C$1003))</f>
        <v>0</v>
      </c>
      <c r="W93" s="152">
        <f>SUMPRODUCT(-('Gastos Gerais'!$B$4:$B$1003=Analítico!$B93),-(Analítico!W$1&gt;='Gastos Gerais'!$D$4:$D$1003),-(Analítico!W$1&lt;='Gastos Gerais'!$E$4:$E$1003),-('Gastos Gerais'!$C$4:$C$1003))</f>
        <v>0</v>
      </c>
      <c r="X93" s="152">
        <f>SUMPRODUCT(-('Gastos Gerais'!$B$4:$B$1003=Analítico!$B93),-(Analítico!X$1&gt;='Gastos Gerais'!$D$4:$D$1003),-(Analítico!X$1&lt;='Gastos Gerais'!$E$4:$E$1003),-('Gastos Gerais'!$C$4:$C$1003))</f>
        <v>0</v>
      </c>
      <c r="Y93" s="152">
        <f>SUMPRODUCT(-('Gastos Gerais'!$B$4:$B$1003=Analítico!$B93),-(Analítico!Y$1&gt;='Gastos Gerais'!$D$4:$D$1003),-(Analítico!Y$1&lt;='Gastos Gerais'!$E$4:$E$1003),-('Gastos Gerais'!$C$4:$C$1003))</f>
        <v>0</v>
      </c>
      <c r="Z93" s="152">
        <f>SUMPRODUCT(-('Gastos Gerais'!$B$4:$B$1003=Analítico!$B93),-(Analítico!Z$1&gt;='Gastos Gerais'!$D$4:$D$1003),-(Analítico!Z$1&lt;='Gastos Gerais'!$E$4:$E$1003),-('Gastos Gerais'!$C$4:$C$1003))</f>
        <v>0</v>
      </c>
      <c r="AA93" s="152">
        <f>SUMPRODUCT(-('Gastos Gerais'!$B$4:$B$1003=Analítico!$B93),-(Analítico!AA$1&gt;='Gastos Gerais'!$D$4:$D$1003),-(Analítico!AA$1&lt;='Gastos Gerais'!$E$4:$E$1003),-('Gastos Gerais'!$C$4:$C$1003))</f>
        <v>0</v>
      </c>
      <c r="AB93" s="152">
        <f>SUMPRODUCT(-('Gastos Gerais'!$B$4:$B$1003=Analítico!$B93),-(Analítico!AB$1&gt;='Gastos Gerais'!$D$4:$D$1003),-(Analítico!AB$1&lt;='Gastos Gerais'!$E$4:$E$1003),-('Gastos Gerais'!$C$4:$C$1003))</f>
        <v>0</v>
      </c>
      <c r="AC93" s="152">
        <f>SUMPRODUCT(-('Gastos Gerais'!$B$4:$B$1003=Analítico!$B93),-(Analítico!AC$1&gt;='Gastos Gerais'!$D$4:$D$1003),-(Analítico!AC$1&lt;='Gastos Gerais'!$E$4:$E$1003),-('Gastos Gerais'!$C$4:$C$1003))</f>
        <v>0</v>
      </c>
      <c r="AD93" s="152">
        <f>SUMPRODUCT(-('Gastos Gerais'!$B$4:$B$1003=Analítico!$B93),-(Analítico!AD$1&gt;='Gastos Gerais'!$D$4:$D$1003),-(Analítico!AD$1&lt;='Gastos Gerais'!$E$4:$E$1003),-('Gastos Gerais'!$C$4:$C$1003))</f>
        <v>0</v>
      </c>
      <c r="AE93" s="152">
        <f>SUMPRODUCT(-('Gastos Gerais'!$B$4:$B$1003=Analítico!$B93),-(Analítico!AE$1&gt;='Gastos Gerais'!$D$4:$D$1003),-(Analítico!AE$1&lt;='Gastos Gerais'!$E$4:$E$1003),-('Gastos Gerais'!$C$4:$C$1003))</f>
        <v>0</v>
      </c>
      <c r="AF93" s="152">
        <f>SUMPRODUCT(-('Gastos Gerais'!$B$4:$B$1003=Analítico!$B93),-(Analítico!AF$1&gt;='Gastos Gerais'!$D$4:$D$1003),-(Analítico!AF$1&lt;='Gastos Gerais'!$E$4:$E$1003),-('Gastos Gerais'!$C$4:$C$1003))</f>
        <v>0</v>
      </c>
      <c r="AG93" s="152">
        <f>SUMPRODUCT(-('Gastos Gerais'!$B$4:$B$1003=Analítico!$B93),-(Analítico!AG$1&gt;='Gastos Gerais'!$D$4:$D$1003),-(Analítico!AG$1&lt;='Gastos Gerais'!$E$4:$E$1003),-('Gastos Gerais'!$C$4:$C$1003))</f>
        <v>0</v>
      </c>
      <c r="AH93" s="152">
        <f>SUMPRODUCT(-('Gastos Gerais'!$B$4:$B$1003=Analítico!$B93),-(Analítico!AH$1&gt;='Gastos Gerais'!$D$4:$D$1003),-(Analítico!AH$1&lt;='Gastos Gerais'!$E$4:$E$1003),-('Gastos Gerais'!$C$4:$C$1003))</f>
        <v>0</v>
      </c>
      <c r="AI93" s="152">
        <f>SUMPRODUCT(-('Gastos Gerais'!$B$4:$B$1003=Analítico!$B93),-(Analítico!AI$1&gt;='Gastos Gerais'!$D$4:$D$1003),-(Analítico!AI$1&lt;='Gastos Gerais'!$E$4:$E$1003),-('Gastos Gerais'!$C$4:$C$1003))</f>
        <v>0</v>
      </c>
      <c r="AJ93" s="152">
        <f>SUMPRODUCT(-('Gastos Gerais'!$B$4:$B$1003=Analítico!$B93),-(Analítico!AJ$1&gt;='Gastos Gerais'!$D$4:$D$1003),-(Analítico!AJ$1&lt;='Gastos Gerais'!$E$4:$E$1003),-('Gastos Gerais'!$C$4:$C$1003))</f>
        <v>0</v>
      </c>
      <c r="AK93" s="152">
        <f>SUMPRODUCT(-('Gastos Gerais'!$B$4:$B$1003=Analítico!$B93),-(Analítico!AK$1&gt;='Gastos Gerais'!$D$4:$D$1003),-(Analítico!AK$1&lt;='Gastos Gerais'!$E$4:$E$1003),-('Gastos Gerais'!$C$4:$C$1003))</f>
        <v>0</v>
      </c>
      <c r="AL93" s="152">
        <f>SUMPRODUCT(-('Gastos Gerais'!$B$4:$B$1003=Analítico!$B93),-(Analítico!AL$1&gt;='Gastos Gerais'!$D$4:$D$1003),-(Analítico!AL$1&lt;='Gastos Gerais'!$E$4:$E$1003),-('Gastos Gerais'!$C$4:$C$1003))</f>
        <v>0</v>
      </c>
      <c r="AM93" s="147">
        <f t="shared" si="25"/>
        <v>2450</v>
      </c>
      <c r="AN93" s="159">
        <f t="shared" ca="1" si="26"/>
        <v>2.5990912548307278E-4</v>
      </c>
      <c r="AX93" s="251"/>
      <c r="AY93" s="251"/>
    </row>
    <row r="94" spans="1:51" s="101" customFormat="1" ht="23.25" customHeight="1">
      <c r="A94" s="220" t="s">
        <v>230</v>
      </c>
      <c r="B94" s="223" t="s">
        <v>139</v>
      </c>
      <c r="C94" s="152">
        <f>SUMPRODUCT(-('Gastos Gerais'!$B$4:$B$1003=Analítico!$B94),-(Analítico!C$1&gt;='Gastos Gerais'!$D$4:$D$1003),-(Analítico!C$1&lt;='Gastos Gerais'!$E$4:$E$1003),-('Gastos Gerais'!$C$4:$C$1003))</f>
        <v>0</v>
      </c>
      <c r="D94" s="152">
        <f>SUMPRODUCT(-('Gastos Gerais'!$B$4:$B$1003=Analítico!$B94),-(Analítico!D$1&gt;='Gastos Gerais'!$D$4:$D$1003),-(Analítico!D$1&lt;='Gastos Gerais'!$E$4:$E$1003),-('Gastos Gerais'!$C$4:$C$1003))</f>
        <v>0</v>
      </c>
      <c r="E94" s="152">
        <f>SUMPRODUCT(-('Gastos Gerais'!$B$4:$B$1003=Analítico!$B94),-(Analítico!E$1&gt;='Gastos Gerais'!$D$4:$D$1003),-(Analítico!E$1&lt;='Gastos Gerais'!$E$4:$E$1003),-('Gastos Gerais'!$C$4:$C$1003))</f>
        <v>0</v>
      </c>
      <c r="F94" s="152">
        <f>SUMPRODUCT(-('Gastos Gerais'!$B$4:$B$1003=Analítico!$B94),-(Analítico!F$1&gt;='Gastos Gerais'!$D$4:$D$1003),-(Analítico!F$1&lt;='Gastos Gerais'!$E$4:$E$1003),-('Gastos Gerais'!$C$4:$C$1003))</f>
        <v>0</v>
      </c>
      <c r="G94" s="152">
        <f>SUMPRODUCT(-('Gastos Gerais'!$B$4:$B$1003=Analítico!$B94),-(Analítico!G$1&gt;='Gastos Gerais'!$D$4:$D$1003),-(Analítico!G$1&lt;='Gastos Gerais'!$E$4:$E$1003),-('Gastos Gerais'!$C$4:$C$1003))</f>
        <v>0</v>
      </c>
      <c r="H94" s="152">
        <f>SUMPRODUCT(-('Gastos Gerais'!$B$4:$B$1003=Analítico!$B94),-(Analítico!H$1&gt;='Gastos Gerais'!$D$4:$D$1003),-(Analítico!H$1&lt;='Gastos Gerais'!$E$4:$E$1003),-('Gastos Gerais'!$C$4:$C$1003))</f>
        <v>0</v>
      </c>
      <c r="I94" s="152">
        <f>SUMPRODUCT(-('Gastos Gerais'!$B$4:$B$1003=Analítico!$B94),-(Analítico!I$1&gt;='Gastos Gerais'!$D$4:$D$1003),-(Analítico!I$1&lt;='Gastos Gerais'!$E$4:$E$1003),-('Gastos Gerais'!$C$4:$C$1003))</f>
        <v>0</v>
      </c>
      <c r="J94" s="152">
        <f>SUMPRODUCT(-('Gastos Gerais'!$B$4:$B$1003=Analítico!$B94),-(Analítico!J$1&gt;='Gastos Gerais'!$D$4:$D$1003),-(Analítico!J$1&lt;='Gastos Gerais'!$E$4:$E$1003),-('Gastos Gerais'!$C$4:$C$1003))</f>
        <v>0</v>
      </c>
      <c r="K94" s="152">
        <f>SUMPRODUCT(-('Gastos Gerais'!$B$4:$B$1003=Analítico!$B94),-(Analítico!K$1&gt;='Gastos Gerais'!$D$4:$D$1003),-(Analítico!K$1&lt;='Gastos Gerais'!$E$4:$E$1003),-('Gastos Gerais'!$C$4:$C$1003))</f>
        <v>0</v>
      </c>
      <c r="L94" s="152">
        <f>SUMPRODUCT(-('Gastos Gerais'!$B$4:$B$1003=Analítico!$B94),-(Analítico!L$1&gt;='Gastos Gerais'!$D$4:$D$1003),-(Analítico!L$1&lt;='Gastos Gerais'!$E$4:$E$1003),-('Gastos Gerais'!$C$4:$C$1003))</f>
        <v>0</v>
      </c>
      <c r="M94" s="152">
        <f>SUMPRODUCT(-('Gastos Gerais'!$B$4:$B$1003=Analítico!$B94),-(Analítico!M$1&gt;='Gastos Gerais'!$D$4:$D$1003),-(Analítico!M$1&lt;='Gastos Gerais'!$E$4:$E$1003),-('Gastos Gerais'!$C$4:$C$1003))</f>
        <v>0</v>
      </c>
      <c r="N94" s="152">
        <f>SUMPRODUCT(-('Gastos Gerais'!$B$4:$B$1003=Analítico!$B94),-(Analítico!N$1&gt;='Gastos Gerais'!$D$4:$D$1003),-(Analítico!N$1&lt;='Gastos Gerais'!$E$4:$E$1003),-('Gastos Gerais'!$C$4:$C$1003))</f>
        <v>0</v>
      </c>
      <c r="O94" s="152">
        <f>SUMPRODUCT(-('Gastos Gerais'!$B$4:$B$1003=Analítico!$B94),-(Analítico!O$1&gt;='Gastos Gerais'!$D$4:$D$1003),-(Analítico!O$1&lt;='Gastos Gerais'!$E$4:$E$1003),-('Gastos Gerais'!$C$4:$C$1003))</f>
        <v>0</v>
      </c>
      <c r="P94" s="152">
        <f>SUMPRODUCT(-('Gastos Gerais'!$B$4:$B$1003=Analítico!$B94),-(Analítico!P$1&gt;='Gastos Gerais'!$D$4:$D$1003),-(Analítico!P$1&lt;='Gastos Gerais'!$E$4:$E$1003),-('Gastos Gerais'!$C$4:$C$1003))</f>
        <v>0</v>
      </c>
      <c r="Q94" s="152">
        <f>SUMPRODUCT(-('Gastos Gerais'!$B$4:$B$1003=Analítico!$B94),-(Analítico!Q$1&gt;='Gastos Gerais'!$D$4:$D$1003),-(Analítico!Q$1&lt;='Gastos Gerais'!$E$4:$E$1003),-('Gastos Gerais'!$C$4:$C$1003))</f>
        <v>0</v>
      </c>
      <c r="R94" s="152">
        <f>SUMPRODUCT(-('Gastos Gerais'!$B$4:$B$1003=Analítico!$B94),-(Analítico!R$1&gt;='Gastos Gerais'!$D$4:$D$1003),-(Analítico!R$1&lt;='Gastos Gerais'!$E$4:$E$1003),-('Gastos Gerais'!$C$4:$C$1003))</f>
        <v>0</v>
      </c>
      <c r="S94" s="152">
        <f>SUMPRODUCT(-('Gastos Gerais'!$B$4:$B$1003=Analítico!$B94),-(Analítico!S$1&gt;='Gastos Gerais'!$D$4:$D$1003),-(Analítico!S$1&lt;='Gastos Gerais'!$E$4:$E$1003),-('Gastos Gerais'!$C$4:$C$1003))</f>
        <v>0</v>
      </c>
      <c r="T94" s="152">
        <f>SUMPRODUCT(-('Gastos Gerais'!$B$4:$B$1003=Analítico!$B94),-(Analítico!T$1&gt;='Gastos Gerais'!$D$4:$D$1003),-(Analítico!T$1&lt;='Gastos Gerais'!$E$4:$E$1003),-('Gastos Gerais'!$C$4:$C$1003))</f>
        <v>0</v>
      </c>
      <c r="U94" s="152">
        <f>SUMPRODUCT(-('Gastos Gerais'!$B$4:$B$1003=Analítico!$B94),-(Analítico!U$1&gt;='Gastos Gerais'!$D$4:$D$1003),-(Analítico!U$1&lt;='Gastos Gerais'!$E$4:$E$1003),-('Gastos Gerais'!$C$4:$C$1003))</f>
        <v>0</v>
      </c>
      <c r="V94" s="152">
        <f>SUMPRODUCT(-('Gastos Gerais'!$B$4:$B$1003=Analítico!$B94),-(Analítico!V$1&gt;='Gastos Gerais'!$D$4:$D$1003),-(Analítico!V$1&lt;='Gastos Gerais'!$E$4:$E$1003),-('Gastos Gerais'!$C$4:$C$1003))</f>
        <v>0</v>
      </c>
      <c r="W94" s="152">
        <f>SUMPRODUCT(-('Gastos Gerais'!$B$4:$B$1003=Analítico!$B94),-(Analítico!W$1&gt;='Gastos Gerais'!$D$4:$D$1003),-(Analítico!W$1&lt;='Gastos Gerais'!$E$4:$E$1003),-('Gastos Gerais'!$C$4:$C$1003))</f>
        <v>0</v>
      </c>
      <c r="X94" s="152">
        <f>SUMPRODUCT(-('Gastos Gerais'!$B$4:$B$1003=Analítico!$B94),-(Analítico!X$1&gt;='Gastos Gerais'!$D$4:$D$1003),-(Analítico!X$1&lt;='Gastos Gerais'!$E$4:$E$1003),-('Gastos Gerais'!$C$4:$C$1003))</f>
        <v>0</v>
      </c>
      <c r="Y94" s="152">
        <f>SUMPRODUCT(-('Gastos Gerais'!$B$4:$B$1003=Analítico!$B94),-(Analítico!Y$1&gt;='Gastos Gerais'!$D$4:$D$1003),-(Analítico!Y$1&lt;='Gastos Gerais'!$E$4:$E$1003),-('Gastos Gerais'!$C$4:$C$1003))</f>
        <v>0</v>
      </c>
      <c r="Z94" s="152">
        <f>SUMPRODUCT(-('Gastos Gerais'!$B$4:$B$1003=Analítico!$B94),-(Analítico!Z$1&gt;='Gastos Gerais'!$D$4:$D$1003),-(Analítico!Z$1&lt;='Gastos Gerais'!$E$4:$E$1003),-('Gastos Gerais'!$C$4:$C$1003))</f>
        <v>0</v>
      </c>
      <c r="AA94" s="152">
        <f>SUMPRODUCT(-('Gastos Gerais'!$B$4:$B$1003=Analítico!$B94),-(Analítico!AA$1&gt;='Gastos Gerais'!$D$4:$D$1003),-(Analítico!AA$1&lt;='Gastos Gerais'!$E$4:$E$1003),-('Gastos Gerais'!$C$4:$C$1003))</f>
        <v>0</v>
      </c>
      <c r="AB94" s="152">
        <f>SUMPRODUCT(-('Gastos Gerais'!$B$4:$B$1003=Analítico!$B94),-(Analítico!AB$1&gt;='Gastos Gerais'!$D$4:$D$1003),-(Analítico!AB$1&lt;='Gastos Gerais'!$E$4:$E$1003),-('Gastos Gerais'!$C$4:$C$1003))</f>
        <v>0</v>
      </c>
      <c r="AC94" s="152">
        <f>SUMPRODUCT(-('Gastos Gerais'!$B$4:$B$1003=Analítico!$B94),-(Analítico!AC$1&gt;='Gastos Gerais'!$D$4:$D$1003),-(Analítico!AC$1&lt;='Gastos Gerais'!$E$4:$E$1003),-('Gastos Gerais'!$C$4:$C$1003))</f>
        <v>0</v>
      </c>
      <c r="AD94" s="152">
        <f>SUMPRODUCT(-('Gastos Gerais'!$B$4:$B$1003=Analítico!$B94),-(Analítico!AD$1&gt;='Gastos Gerais'!$D$4:$D$1003),-(Analítico!AD$1&lt;='Gastos Gerais'!$E$4:$E$1003),-('Gastos Gerais'!$C$4:$C$1003))</f>
        <v>0</v>
      </c>
      <c r="AE94" s="152">
        <f>SUMPRODUCT(-('Gastos Gerais'!$B$4:$B$1003=Analítico!$B94),-(Analítico!AE$1&gt;='Gastos Gerais'!$D$4:$D$1003),-(Analítico!AE$1&lt;='Gastos Gerais'!$E$4:$E$1003),-('Gastos Gerais'!$C$4:$C$1003))</f>
        <v>0</v>
      </c>
      <c r="AF94" s="152">
        <f>SUMPRODUCT(-('Gastos Gerais'!$B$4:$B$1003=Analítico!$B94),-(Analítico!AF$1&gt;='Gastos Gerais'!$D$4:$D$1003),-(Analítico!AF$1&lt;='Gastos Gerais'!$E$4:$E$1003),-('Gastos Gerais'!$C$4:$C$1003))</f>
        <v>0</v>
      </c>
      <c r="AG94" s="152">
        <f>SUMPRODUCT(-('Gastos Gerais'!$B$4:$B$1003=Analítico!$B94),-(Analítico!AG$1&gt;='Gastos Gerais'!$D$4:$D$1003),-(Analítico!AG$1&lt;='Gastos Gerais'!$E$4:$E$1003),-('Gastos Gerais'!$C$4:$C$1003))</f>
        <v>0</v>
      </c>
      <c r="AH94" s="152">
        <f>SUMPRODUCT(-('Gastos Gerais'!$B$4:$B$1003=Analítico!$B94),-(Analítico!AH$1&gt;='Gastos Gerais'!$D$4:$D$1003),-(Analítico!AH$1&lt;='Gastos Gerais'!$E$4:$E$1003),-('Gastos Gerais'!$C$4:$C$1003))</f>
        <v>0</v>
      </c>
      <c r="AI94" s="152">
        <f>SUMPRODUCT(-('Gastos Gerais'!$B$4:$B$1003=Analítico!$B94),-(Analítico!AI$1&gt;='Gastos Gerais'!$D$4:$D$1003),-(Analítico!AI$1&lt;='Gastos Gerais'!$E$4:$E$1003),-('Gastos Gerais'!$C$4:$C$1003))</f>
        <v>0</v>
      </c>
      <c r="AJ94" s="152">
        <f>SUMPRODUCT(-('Gastos Gerais'!$B$4:$B$1003=Analítico!$B94),-(Analítico!AJ$1&gt;='Gastos Gerais'!$D$4:$D$1003),-(Analítico!AJ$1&lt;='Gastos Gerais'!$E$4:$E$1003),-('Gastos Gerais'!$C$4:$C$1003))</f>
        <v>0</v>
      </c>
      <c r="AK94" s="152">
        <f>SUMPRODUCT(-('Gastos Gerais'!$B$4:$B$1003=Analítico!$B94),-(Analítico!AK$1&gt;='Gastos Gerais'!$D$4:$D$1003),-(Analítico!AK$1&lt;='Gastos Gerais'!$E$4:$E$1003),-('Gastos Gerais'!$C$4:$C$1003))</f>
        <v>0</v>
      </c>
      <c r="AL94" s="152">
        <f>SUMPRODUCT(-('Gastos Gerais'!$B$4:$B$1003=Analítico!$B94),-(Analítico!AL$1&gt;='Gastos Gerais'!$D$4:$D$1003),-(Analítico!AL$1&lt;='Gastos Gerais'!$E$4:$E$1003),-('Gastos Gerais'!$C$4:$C$1003))</f>
        <v>0</v>
      </c>
      <c r="AM94" s="147">
        <f t="shared" si="25"/>
        <v>0</v>
      </c>
      <c r="AN94" s="159">
        <f t="shared" ca="1" si="26"/>
        <v>0</v>
      </c>
      <c r="AX94" s="251"/>
      <c r="AY94" s="251"/>
    </row>
    <row r="95" spans="1:51" s="101" customFormat="1" ht="23.25" customHeight="1">
      <c r="A95" s="220" t="s">
        <v>231</v>
      </c>
      <c r="B95" s="223" t="s">
        <v>79</v>
      </c>
      <c r="C95" s="152">
        <f>SUMPRODUCT(-('Gastos Gerais'!$B$4:$B$1003=Analítico!$B95),-(Analítico!C$1&gt;='Gastos Gerais'!$D$4:$D$1003),-(Analítico!C$1&lt;='Gastos Gerais'!$E$4:$E$1003),-('Gastos Gerais'!$C$4:$C$1003))</f>
        <v>0</v>
      </c>
      <c r="D95" s="152">
        <f>SUMPRODUCT(-('Gastos Gerais'!$B$4:$B$1003=Analítico!$B95),-(Analítico!D$1&gt;='Gastos Gerais'!$D$4:$D$1003),-(Analítico!D$1&lt;='Gastos Gerais'!$E$4:$E$1003),-('Gastos Gerais'!$C$4:$C$1003))</f>
        <v>300</v>
      </c>
      <c r="E95" s="152">
        <f>SUMPRODUCT(-('Gastos Gerais'!$B$4:$B$1003=Analítico!$B95),-(Analítico!E$1&gt;='Gastos Gerais'!$D$4:$D$1003),-(Analítico!E$1&lt;='Gastos Gerais'!$E$4:$E$1003),-('Gastos Gerais'!$C$4:$C$1003))</f>
        <v>300</v>
      </c>
      <c r="F95" s="152">
        <f>SUMPRODUCT(-('Gastos Gerais'!$B$4:$B$1003=Analítico!$B95),-(Analítico!F$1&gt;='Gastos Gerais'!$D$4:$D$1003),-(Analítico!F$1&lt;='Gastos Gerais'!$E$4:$E$1003),-('Gastos Gerais'!$C$4:$C$1003))</f>
        <v>300</v>
      </c>
      <c r="G95" s="152">
        <f>SUMPRODUCT(-('Gastos Gerais'!$B$4:$B$1003=Analítico!$B95),-(Analítico!G$1&gt;='Gastos Gerais'!$D$4:$D$1003),-(Analítico!G$1&lt;='Gastos Gerais'!$E$4:$E$1003),-('Gastos Gerais'!$C$4:$C$1003))</f>
        <v>300</v>
      </c>
      <c r="H95" s="152">
        <f>SUMPRODUCT(-('Gastos Gerais'!$B$4:$B$1003=Analítico!$B95),-(Analítico!H$1&gt;='Gastos Gerais'!$D$4:$D$1003),-(Analítico!H$1&lt;='Gastos Gerais'!$E$4:$E$1003),-('Gastos Gerais'!$C$4:$C$1003))</f>
        <v>300</v>
      </c>
      <c r="I95" s="152">
        <f>SUMPRODUCT(-('Gastos Gerais'!$B$4:$B$1003=Analítico!$B95),-(Analítico!I$1&gt;='Gastos Gerais'!$D$4:$D$1003),-(Analítico!I$1&lt;='Gastos Gerais'!$E$4:$E$1003),-('Gastos Gerais'!$C$4:$C$1003))</f>
        <v>300</v>
      </c>
      <c r="J95" s="152">
        <f>SUMPRODUCT(-('Gastos Gerais'!$B$4:$B$1003=Analítico!$B95),-(Analítico!J$1&gt;='Gastos Gerais'!$D$4:$D$1003),-(Analítico!J$1&lt;='Gastos Gerais'!$E$4:$E$1003),-('Gastos Gerais'!$C$4:$C$1003))</f>
        <v>0</v>
      </c>
      <c r="K95" s="152">
        <f>SUMPRODUCT(-('Gastos Gerais'!$B$4:$B$1003=Analítico!$B95),-(Analítico!K$1&gt;='Gastos Gerais'!$D$4:$D$1003),-(Analítico!K$1&lt;='Gastos Gerais'!$E$4:$E$1003),-('Gastos Gerais'!$C$4:$C$1003))</f>
        <v>0</v>
      </c>
      <c r="L95" s="152">
        <f>SUMPRODUCT(-('Gastos Gerais'!$B$4:$B$1003=Analítico!$B95),-(Analítico!L$1&gt;='Gastos Gerais'!$D$4:$D$1003),-(Analítico!L$1&lt;='Gastos Gerais'!$E$4:$E$1003),-('Gastos Gerais'!$C$4:$C$1003))</f>
        <v>0</v>
      </c>
      <c r="M95" s="152">
        <f>SUMPRODUCT(-('Gastos Gerais'!$B$4:$B$1003=Analítico!$B95),-(Analítico!M$1&gt;='Gastos Gerais'!$D$4:$D$1003),-(Analítico!M$1&lt;='Gastos Gerais'!$E$4:$E$1003),-('Gastos Gerais'!$C$4:$C$1003))</f>
        <v>0</v>
      </c>
      <c r="N95" s="152">
        <f>SUMPRODUCT(-('Gastos Gerais'!$B$4:$B$1003=Analítico!$B95),-(Analítico!N$1&gt;='Gastos Gerais'!$D$4:$D$1003),-(Analítico!N$1&lt;='Gastos Gerais'!$E$4:$E$1003),-('Gastos Gerais'!$C$4:$C$1003))</f>
        <v>0</v>
      </c>
      <c r="O95" s="152">
        <f>SUMPRODUCT(-('Gastos Gerais'!$B$4:$B$1003=Analítico!$B95),-(Analítico!O$1&gt;='Gastos Gerais'!$D$4:$D$1003),-(Analítico!O$1&lt;='Gastos Gerais'!$E$4:$E$1003),-('Gastos Gerais'!$C$4:$C$1003))</f>
        <v>0</v>
      </c>
      <c r="P95" s="152">
        <f>SUMPRODUCT(-('Gastos Gerais'!$B$4:$B$1003=Analítico!$B95),-(Analítico!P$1&gt;='Gastos Gerais'!$D$4:$D$1003),-(Analítico!P$1&lt;='Gastos Gerais'!$E$4:$E$1003),-('Gastos Gerais'!$C$4:$C$1003))</f>
        <v>0</v>
      </c>
      <c r="Q95" s="152">
        <f>SUMPRODUCT(-('Gastos Gerais'!$B$4:$B$1003=Analítico!$B95),-(Analítico!Q$1&gt;='Gastos Gerais'!$D$4:$D$1003),-(Analítico!Q$1&lt;='Gastos Gerais'!$E$4:$E$1003),-('Gastos Gerais'!$C$4:$C$1003))</f>
        <v>0</v>
      </c>
      <c r="R95" s="152">
        <f>SUMPRODUCT(-('Gastos Gerais'!$B$4:$B$1003=Analítico!$B95),-(Analítico!R$1&gt;='Gastos Gerais'!$D$4:$D$1003),-(Analítico!R$1&lt;='Gastos Gerais'!$E$4:$E$1003),-('Gastos Gerais'!$C$4:$C$1003))</f>
        <v>0</v>
      </c>
      <c r="S95" s="152">
        <f>SUMPRODUCT(-('Gastos Gerais'!$B$4:$B$1003=Analítico!$B95),-(Analítico!S$1&gt;='Gastos Gerais'!$D$4:$D$1003),-(Analítico!S$1&lt;='Gastos Gerais'!$E$4:$E$1003),-('Gastos Gerais'!$C$4:$C$1003))</f>
        <v>0</v>
      </c>
      <c r="T95" s="152">
        <f>SUMPRODUCT(-('Gastos Gerais'!$B$4:$B$1003=Analítico!$B95),-(Analítico!T$1&gt;='Gastos Gerais'!$D$4:$D$1003),-(Analítico!T$1&lt;='Gastos Gerais'!$E$4:$E$1003),-('Gastos Gerais'!$C$4:$C$1003))</f>
        <v>0</v>
      </c>
      <c r="U95" s="152">
        <f>SUMPRODUCT(-('Gastos Gerais'!$B$4:$B$1003=Analítico!$B95),-(Analítico!U$1&gt;='Gastos Gerais'!$D$4:$D$1003),-(Analítico!U$1&lt;='Gastos Gerais'!$E$4:$E$1003),-('Gastos Gerais'!$C$4:$C$1003))</f>
        <v>0</v>
      </c>
      <c r="V95" s="152">
        <f>SUMPRODUCT(-('Gastos Gerais'!$B$4:$B$1003=Analítico!$B95),-(Analítico!V$1&gt;='Gastos Gerais'!$D$4:$D$1003),-(Analítico!V$1&lt;='Gastos Gerais'!$E$4:$E$1003),-('Gastos Gerais'!$C$4:$C$1003))</f>
        <v>0</v>
      </c>
      <c r="W95" s="152">
        <f>SUMPRODUCT(-('Gastos Gerais'!$B$4:$B$1003=Analítico!$B95),-(Analítico!W$1&gt;='Gastos Gerais'!$D$4:$D$1003),-(Analítico!W$1&lt;='Gastos Gerais'!$E$4:$E$1003),-('Gastos Gerais'!$C$4:$C$1003))</f>
        <v>0</v>
      </c>
      <c r="X95" s="152">
        <f>SUMPRODUCT(-('Gastos Gerais'!$B$4:$B$1003=Analítico!$B95),-(Analítico!X$1&gt;='Gastos Gerais'!$D$4:$D$1003),-(Analítico!X$1&lt;='Gastos Gerais'!$E$4:$E$1003),-('Gastos Gerais'!$C$4:$C$1003))</f>
        <v>0</v>
      </c>
      <c r="Y95" s="152">
        <f>SUMPRODUCT(-('Gastos Gerais'!$B$4:$B$1003=Analítico!$B95),-(Analítico!Y$1&gt;='Gastos Gerais'!$D$4:$D$1003),-(Analítico!Y$1&lt;='Gastos Gerais'!$E$4:$E$1003),-('Gastos Gerais'!$C$4:$C$1003))</f>
        <v>0</v>
      </c>
      <c r="Z95" s="152">
        <f>SUMPRODUCT(-('Gastos Gerais'!$B$4:$B$1003=Analítico!$B95),-(Analítico!Z$1&gt;='Gastos Gerais'!$D$4:$D$1003),-(Analítico!Z$1&lt;='Gastos Gerais'!$E$4:$E$1003),-('Gastos Gerais'!$C$4:$C$1003))</f>
        <v>0</v>
      </c>
      <c r="AA95" s="152">
        <f>SUMPRODUCT(-('Gastos Gerais'!$B$4:$B$1003=Analítico!$B95),-(Analítico!AA$1&gt;='Gastos Gerais'!$D$4:$D$1003),-(Analítico!AA$1&lt;='Gastos Gerais'!$E$4:$E$1003),-('Gastos Gerais'!$C$4:$C$1003))</f>
        <v>0</v>
      </c>
      <c r="AB95" s="152">
        <f>SUMPRODUCT(-('Gastos Gerais'!$B$4:$B$1003=Analítico!$B95),-(Analítico!AB$1&gt;='Gastos Gerais'!$D$4:$D$1003),-(Analítico!AB$1&lt;='Gastos Gerais'!$E$4:$E$1003),-('Gastos Gerais'!$C$4:$C$1003))</f>
        <v>0</v>
      </c>
      <c r="AC95" s="152">
        <f>SUMPRODUCT(-('Gastos Gerais'!$B$4:$B$1003=Analítico!$B95),-(Analítico!AC$1&gt;='Gastos Gerais'!$D$4:$D$1003),-(Analítico!AC$1&lt;='Gastos Gerais'!$E$4:$E$1003),-('Gastos Gerais'!$C$4:$C$1003))</f>
        <v>0</v>
      </c>
      <c r="AD95" s="152">
        <f>SUMPRODUCT(-('Gastos Gerais'!$B$4:$B$1003=Analítico!$B95),-(Analítico!AD$1&gt;='Gastos Gerais'!$D$4:$D$1003),-(Analítico!AD$1&lt;='Gastos Gerais'!$E$4:$E$1003),-('Gastos Gerais'!$C$4:$C$1003))</f>
        <v>0</v>
      </c>
      <c r="AE95" s="152">
        <f>SUMPRODUCT(-('Gastos Gerais'!$B$4:$B$1003=Analítico!$B95),-(Analítico!AE$1&gt;='Gastos Gerais'!$D$4:$D$1003),-(Analítico!AE$1&lt;='Gastos Gerais'!$E$4:$E$1003),-('Gastos Gerais'!$C$4:$C$1003))</f>
        <v>0</v>
      </c>
      <c r="AF95" s="152">
        <f>SUMPRODUCT(-('Gastos Gerais'!$B$4:$B$1003=Analítico!$B95),-(Analítico!AF$1&gt;='Gastos Gerais'!$D$4:$D$1003),-(Analítico!AF$1&lt;='Gastos Gerais'!$E$4:$E$1003),-('Gastos Gerais'!$C$4:$C$1003))</f>
        <v>0</v>
      </c>
      <c r="AG95" s="152">
        <f>SUMPRODUCT(-('Gastos Gerais'!$B$4:$B$1003=Analítico!$B95),-(Analítico!AG$1&gt;='Gastos Gerais'!$D$4:$D$1003),-(Analítico!AG$1&lt;='Gastos Gerais'!$E$4:$E$1003),-('Gastos Gerais'!$C$4:$C$1003))</f>
        <v>0</v>
      </c>
      <c r="AH95" s="152">
        <f>SUMPRODUCT(-('Gastos Gerais'!$B$4:$B$1003=Analítico!$B95),-(Analítico!AH$1&gt;='Gastos Gerais'!$D$4:$D$1003),-(Analítico!AH$1&lt;='Gastos Gerais'!$E$4:$E$1003),-('Gastos Gerais'!$C$4:$C$1003))</f>
        <v>0</v>
      </c>
      <c r="AI95" s="152">
        <f>SUMPRODUCT(-('Gastos Gerais'!$B$4:$B$1003=Analítico!$B95),-(Analítico!AI$1&gt;='Gastos Gerais'!$D$4:$D$1003),-(Analítico!AI$1&lt;='Gastos Gerais'!$E$4:$E$1003),-('Gastos Gerais'!$C$4:$C$1003))</f>
        <v>0</v>
      </c>
      <c r="AJ95" s="152">
        <f>SUMPRODUCT(-('Gastos Gerais'!$B$4:$B$1003=Analítico!$B95),-(Analítico!AJ$1&gt;='Gastos Gerais'!$D$4:$D$1003),-(Analítico!AJ$1&lt;='Gastos Gerais'!$E$4:$E$1003),-('Gastos Gerais'!$C$4:$C$1003))</f>
        <v>0</v>
      </c>
      <c r="AK95" s="152">
        <f>SUMPRODUCT(-('Gastos Gerais'!$B$4:$B$1003=Analítico!$B95),-(Analítico!AK$1&gt;='Gastos Gerais'!$D$4:$D$1003),-(Analítico!AK$1&lt;='Gastos Gerais'!$E$4:$E$1003),-('Gastos Gerais'!$C$4:$C$1003))</f>
        <v>0</v>
      </c>
      <c r="AL95" s="152">
        <f>SUMPRODUCT(-('Gastos Gerais'!$B$4:$B$1003=Analítico!$B95),-(Analítico!AL$1&gt;='Gastos Gerais'!$D$4:$D$1003),-(Analítico!AL$1&lt;='Gastos Gerais'!$E$4:$E$1003),-('Gastos Gerais'!$C$4:$C$1003))</f>
        <v>0</v>
      </c>
      <c r="AM95" s="147">
        <f t="shared" si="25"/>
        <v>1800</v>
      </c>
      <c r="AN95" s="159">
        <f t="shared" ca="1" si="26"/>
        <v>1.909536432120535E-4</v>
      </c>
      <c r="AX95" s="251"/>
      <c r="AY95" s="251"/>
    </row>
    <row r="96" spans="1:51" s="101" customFormat="1" ht="23.25" customHeight="1">
      <c r="A96" s="220" t="s">
        <v>232</v>
      </c>
      <c r="B96" s="223" t="s">
        <v>72</v>
      </c>
      <c r="C96" s="152">
        <f>SUMPRODUCT(-('Gastos Gerais'!$B$4:$B$1003=Analítico!$B96),-(Analítico!C$1&gt;='Gastos Gerais'!$D$4:$D$1003),-(Analítico!C$1&lt;='Gastos Gerais'!$E$4:$E$1003),-('Gastos Gerais'!$C$4:$C$1003))</f>
        <v>0</v>
      </c>
      <c r="D96" s="152">
        <f>SUMPRODUCT(-('Gastos Gerais'!$B$4:$B$1003=Analítico!$B96),-(Analítico!D$1&gt;='Gastos Gerais'!$D$4:$D$1003),-(Analítico!D$1&lt;='Gastos Gerais'!$E$4:$E$1003),-('Gastos Gerais'!$C$4:$C$1003))</f>
        <v>0</v>
      </c>
      <c r="E96" s="152">
        <f>SUMPRODUCT(-('Gastos Gerais'!$B$4:$B$1003=Analítico!$B96),-(Analítico!E$1&gt;='Gastos Gerais'!$D$4:$D$1003),-(Analítico!E$1&lt;='Gastos Gerais'!$E$4:$E$1003),-('Gastos Gerais'!$C$4:$C$1003))</f>
        <v>0</v>
      </c>
      <c r="F96" s="152">
        <f>SUMPRODUCT(-('Gastos Gerais'!$B$4:$B$1003=Analítico!$B96),-(Analítico!F$1&gt;='Gastos Gerais'!$D$4:$D$1003),-(Analítico!F$1&lt;='Gastos Gerais'!$E$4:$E$1003),-('Gastos Gerais'!$C$4:$C$1003))</f>
        <v>0</v>
      </c>
      <c r="G96" s="152">
        <f>SUMPRODUCT(-('Gastos Gerais'!$B$4:$B$1003=Analítico!$B96),-(Analítico!G$1&gt;='Gastos Gerais'!$D$4:$D$1003),-(Analítico!G$1&lt;='Gastos Gerais'!$E$4:$E$1003),-('Gastos Gerais'!$C$4:$C$1003))</f>
        <v>0</v>
      </c>
      <c r="H96" s="152">
        <f>SUMPRODUCT(-('Gastos Gerais'!$B$4:$B$1003=Analítico!$B96),-(Analítico!H$1&gt;='Gastos Gerais'!$D$4:$D$1003),-(Analítico!H$1&lt;='Gastos Gerais'!$E$4:$E$1003),-('Gastos Gerais'!$C$4:$C$1003))</f>
        <v>0</v>
      </c>
      <c r="I96" s="152">
        <f>SUMPRODUCT(-('Gastos Gerais'!$B$4:$B$1003=Analítico!$B96),-(Analítico!I$1&gt;='Gastos Gerais'!$D$4:$D$1003),-(Analítico!I$1&lt;='Gastos Gerais'!$E$4:$E$1003),-('Gastos Gerais'!$C$4:$C$1003))</f>
        <v>0</v>
      </c>
      <c r="J96" s="152">
        <f>SUMPRODUCT(-('Gastos Gerais'!$B$4:$B$1003=Analítico!$B96),-(Analítico!J$1&gt;='Gastos Gerais'!$D$4:$D$1003),-(Analítico!J$1&lt;='Gastos Gerais'!$E$4:$E$1003),-('Gastos Gerais'!$C$4:$C$1003))</f>
        <v>0</v>
      </c>
      <c r="K96" s="152">
        <f>SUMPRODUCT(-('Gastos Gerais'!$B$4:$B$1003=Analítico!$B96),-(Analítico!K$1&gt;='Gastos Gerais'!$D$4:$D$1003),-(Analítico!K$1&lt;='Gastos Gerais'!$E$4:$E$1003),-('Gastos Gerais'!$C$4:$C$1003))</f>
        <v>0</v>
      </c>
      <c r="L96" s="152">
        <f>SUMPRODUCT(-('Gastos Gerais'!$B$4:$B$1003=Analítico!$B96),-(Analítico!L$1&gt;='Gastos Gerais'!$D$4:$D$1003),-(Analítico!L$1&lt;='Gastos Gerais'!$E$4:$E$1003),-('Gastos Gerais'!$C$4:$C$1003))</f>
        <v>0</v>
      </c>
      <c r="M96" s="152">
        <f>SUMPRODUCT(-('Gastos Gerais'!$B$4:$B$1003=Analítico!$B96),-(Analítico!M$1&gt;='Gastos Gerais'!$D$4:$D$1003),-(Analítico!M$1&lt;='Gastos Gerais'!$E$4:$E$1003),-('Gastos Gerais'!$C$4:$C$1003))</f>
        <v>0</v>
      </c>
      <c r="N96" s="152">
        <f>SUMPRODUCT(-('Gastos Gerais'!$B$4:$B$1003=Analítico!$B96),-(Analítico!N$1&gt;='Gastos Gerais'!$D$4:$D$1003),-(Analítico!N$1&lt;='Gastos Gerais'!$E$4:$E$1003),-('Gastos Gerais'!$C$4:$C$1003))</f>
        <v>0</v>
      </c>
      <c r="O96" s="152">
        <f>SUMPRODUCT(-('Gastos Gerais'!$B$4:$B$1003=Analítico!$B96),-(Analítico!O$1&gt;='Gastos Gerais'!$D$4:$D$1003),-(Analítico!O$1&lt;='Gastos Gerais'!$E$4:$E$1003),-('Gastos Gerais'!$C$4:$C$1003))</f>
        <v>0</v>
      </c>
      <c r="P96" s="152">
        <f>SUMPRODUCT(-('Gastos Gerais'!$B$4:$B$1003=Analítico!$B96),-(Analítico!P$1&gt;='Gastos Gerais'!$D$4:$D$1003),-(Analítico!P$1&lt;='Gastos Gerais'!$E$4:$E$1003),-('Gastos Gerais'!$C$4:$C$1003))</f>
        <v>0</v>
      </c>
      <c r="Q96" s="152">
        <f>SUMPRODUCT(-('Gastos Gerais'!$B$4:$B$1003=Analítico!$B96),-(Analítico!Q$1&gt;='Gastos Gerais'!$D$4:$D$1003),-(Analítico!Q$1&lt;='Gastos Gerais'!$E$4:$E$1003),-('Gastos Gerais'!$C$4:$C$1003))</f>
        <v>0</v>
      </c>
      <c r="R96" s="152">
        <f>SUMPRODUCT(-('Gastos Gerais'!$B$4:$B$1003=Analítico!$B96),-(Analítico!R$1&gt;='Gastos Gerais'!$D$4:$D$1003),-(Analítico!R$1&lt;='Gastos Gerais'!$E$4:$E$1003),-('Gastos Gerais'!$C$4:$C$1003))</f>
        <v>0</v>
      </c>
      <c r="S96" s="152">
        <f>SUMPRODUCT(-('Gastos Gerais'!$B$4:$B$1003=Analítico!$B96),-(Analítico!S$1&gt;='Gastos Gerais'!$D$4:$D$1003),-(Analítico!S$1&lt;='Gastos Gerais'!$E$4:$E$1003),-('Gastos Gerais'!$C$4:$C$1003))</f>
        <v>0</v>
      </c>
      <c r="T96" s="152">
        <f>SUMPRODUCT(-('Gastos Gerais'!$B$4:$B$1003=Analítico!$B96),-(Analítico!T$1&gt;='Gastos Gerais'!$D$4:$D$1003),-(Analítico!T$1&lt;='Gastos Gerais'!$E$4:$E$1003),-('Gastos Gerais'!$C$4:$C$1003))</f>
        <v>0</v>
      </c>
      <c r="U96" s="152">
        <f>SUMPRODUCT(-('Gastos Gerais'!$B$4:$B$1003=Analítico!$B96),-(Analítico!U$1&gt;='Gastos Gerais'!$D$4:$D$1003),-(Analítico!U$1&lt;='Gastos Gerais'!$E$4:$E$1003),-('Gastos Gerais'!$C$4:$C$1003))</f>
        <v>0</v>
      </c>
      <c r="V96" s="152">
        <f>SUMPRODUCT(-('Gastos Gerais'!$B$4:$B$1003=Analítico!$B96),-(Analítico!V$1&gt;='Gastos Gerais'!$D$4:$D$1003),-(Analítico!V$1&lt;='Gastos Gerais'!$E$4:$E$1003),-('Gastos Gerais'!$C$4:$C$1003))</f>
        <v>0</v>
      </c>
      <c r="W96" s="152">
        <f>SUMPRODUCT(-('Gastos Gerais'!$B$4:$B$1003=Analítico!$B96),-(Analítico!W$1&gt;='Gastos Gerais'!$D$4:$D$1003),-(Analítico!W$1&lt;='Gastos Gerais'!$E$4:$E$1003),-('Gastos Gerais'!$C$4:$C$1003))</f>
        <v>0</v>
      </c>
      <c r="X96" s="152">
        <f>SUMPRODUCT(-('Gastos Gerais'!$B$4:$B$1003=Analítico!$B96),-(Analítico!X$1&gt;='Gastos Gerais'!$D$4:$D$1003),-(Analítico!X$1&lt;='Gastos Gerais'!$E$4:$E$1003),-('Gastos Gerais'!$C$4:$C$1003))</f>
        <v>0</v>
      </c>
      <c r="Y96" s="152">
        <f>SUMPRODUCT(-('Gastos Gerais'!$B$4:$B$1003=Analítico!$B96),-(Analítico!Y$1&gt;='Gastos Gerais'!$D$4:$D$1003),-(Analítico!Y$1&lt;='Gastos Gerais'!$E$4:$E$1003),-('Gastos Gerais'!$C$4:$C$1003))</f>
        <v>0</v>
      </c>
      <c r="Z96" s="152">
        <f>SUMPRODUCT(-('Gastos Gerais'!$B$4:$B$1003=Analítico!$B96),-(Analítico!Z$1&gt;='Gastos Gerais'!$D$4:$D$1003),-(Analítico!Z$1&lt;='Gastos Gerais'!$E$4:$E$1003),-('Gastos Gerais'!$C$4:$C$1003))</f>
        <v>0</v>
      </c>
      <c r="AA96" s="152">
        <f>SUMPRODUCT(-('Gastos Gerais'!$B$4:$B$1003=Analítico!$B96),-(Analítico!AA$1&gt;='Gastos Gerais'!$D$4:$D$1003),-(Analítico!AA$1&lt;='Gastos Gerais'!$E$4:$E$1003),-('Gastos Gerais'!$C$4:$C$1003))</f>
        <v>0</v>
      </c>
      <c r="AB96" s="152">
        <f>SUMPRODUCT(-('Gastos Gerais'!$B$4:$B$1003=Analítico!$B96),-(Analítico!AB$1&gt;='Gastos Gerais'!$D$4:$D$1003),-(Analítico!AB$1&lt;='Gastos Gerais'!$E$4:$E$1003),-('Gastos Gerais'!$C$4:$C$1003))</f>
        <v>0</v>
      </c>
      <c r="AC96" s="152">
        <f>SUMPRODUCT(-('Gastos Gerais'!$B$4:$B$1003=Analítico!$B96),-(Analítico!AC$1&gt;='Gastos Gerais'!$D$4:$D$1003),-(Analítico!AC$1&lt;='Gastos Gerais'!$E$4:$E$1003),-('Gastos Gerais'!$C$4:$C$1003))</f>
        <v>0</v>
      </c>
      <c r="AD96" s="152">
        <f>SUMPRODUCT(-('Gastos Gerais'!$B$4:$B$1003=Analítico!$B96),-(Analítico!AD$1&gt;='Gastos Gerais'!$D$4:$D$1003),-(Analítico!AD$1&lt;='Gastos Gerais'!$E$4:$E$1003),-('Gastos Gerais'!$C$4:$C$1003))</f>
        <v>0</v>
      </c>
      <c r="AE96" s="152">
        <f>SUMPRODUCT(-('Gastos Gerais'!$B$4:$B$1003=Analítico!$B96),-(Analítico!AE$1&gt;='Gastos Gerais'!$D$4:$D$1003),-(Analítico!AE$1&lt;='Gastos Gerais'!$E$4:$E$1003),-('Gastos Gerais'!$C$4:$C$1003))</f>
        <v>0</v>
      </c>
      <c r="AF96" s="152">
        <f>SUMPRODUCT(-('Gastos Gerais'!$B$4:$B$1003=Analítico!$B96),-(Analítico!AF$1&gt;='Gastos Gerais'!$D$4:$D$1003),-(Analítico!AF$1&lt;='Gastos Gerais'!$E$4:$E$1003),-('Gastos Gerais'!$C$4:$C$1003))</f>
        <v>0</v>
      </c>
      <c r="AG96" s="152">
        <f>SUMPRODUCT(-('Gastos Gerais'!$B$4:$B$1003=Analítico!$B96),-(Analítico!AG$1&gt;='Gastos Gerais'!$D$4:$D$1003),-(Analítico!AG$1&lt;='Gastos Gerais'!$E$4:$E$1003),-('Gastos Gerais'!$C$4:$C$1003))</f>
        <v>0</v>
      </c>
      <c r="AH96" s="152">
        <f>SUMPRODUCT(-('Gastos Gerais'!$B$4:$B$1003=Analítico!$B96),-(Analítico!AH$1&gt;='Gastos Gerais'!$D$4:$D$1003),-(Analítico!AH$1&lt;='Gastos Gerais'!$E$4:$E$1003),-('Gastos Gerais'!$C$4:$C$1003))</f>
        <v>0</v>
      </c>
      <c r="AI96" s="152">
        <f>SUMPRODUCT(-('Gastos Gerais'!$B$4:$B$1003=Analítico!$B96),-(Analítico!AI$1&gt;='Gastos Gerais'!$D$4:$D$1003),-(Analítico!AI$1&lt;='Gastos Gerais'!$E$4:$E$1003),-('Gastos Gerais'!$C$4:$C$1003))</f>
        <v>0</v>
      </c>
      <c r="AJ96" s="152">
        <f>SUMPRODUCT(-('Gastos Gerais'!$B$4:$B$1003=Analítico!$B96),-(Analítico!AJ$1&gt;='Gastos Gerais'!$D$4:$D$1003),-(Analítico!AJ$1&lt;='Gastos Gerais'!$E$4:$E$1003),-('Gastos Gerais'!$C$4:$C$1003))</f>
        <v>0</v>
      </c>
      <c r="AK96" s="152">
        <f>SUMPRODUCT(-('Gastos Gerais'!$B$4:$B$1003=Analítico!$B96),-(Analítico!AK$1&gt;='Gastos Gerais'!$D$4:$D$1003),-(Analítico!AK$1&lt;='Gastos Gerais'!$E$4:$E$1003),-('Gastos Gerais'!$C$4:$C$1003))</f>
        <v>0</v>
      </c>
      <c r="AL96" s="152">
        <f>SUMPRODUCT(-('Gastos Gerais'!$B$4:$B$1003=Analítico!$B96),-(Analítico!AL$1&gt;='Gastos Gerais'!$D$4:$D$1003),-(Analítico!AL$1&lt;='Gastos Gerais'!$E$4:$E$1003),-('Gastos Gerais'!$C$4:$C$1003))</f>
        <v>0</v>
      </c>
      <c r="AM96" s="147">
        <f t="shared" si="25"/>
        <v>0</v>
      </c>
      <c r="AN96" s="159">
        <f t="shared" ca="1" si="26"/>
        <v>0</v>
      </c>
      <c r="AX96" s="251"/>
      <c r="AY96" s="251"/>
    </row>
    <row r="97" spans="1:51" s="101" customFormat="1" ht="23.25" customHeight="1">
      <c r="A97" s="220" t="s">
        <v>233</v>
      </c>
      <c r="B97" s="223" t="s">
        <v>281</v>
      </c>
      <c r="C97" s="152">
        <f>SUMPRODUCT(-('Gastos Gerais'!$B$4:$B$1003=Analítico!$B97),-(Analítico!C$1&gt;='Gastos Gerais'!$D$4:$D$1003),-(Analítico!C$1&lt;='Gastos Gerais'!$E$4:$E$1003),-('Gastos Gerais'!$C$4:$C$1003))</f>
        <v>0</v>
      </c>
      <c r="D97" s="152">
        <f>SUMPRODUCT(-('Gastos Gerais'!$B$4:$B$1003=Analítico!$B97),-(Analítico!D$1&gt;='Gastos Gerais'!$D$4:$D$1003),-(Analítico!D$1&lt;='Gastos Gerais'!$E$4:$E$1003),-('Gastos Gerais'!$C$4:$C$1003))</f>
        <v>50</v>
      </c>
      <c r="E97" s="152">
        <f>SUMPRODUCT(-('Gastos Gerais'!$B$4:$B$1003=Analítico!$B97),-(Analítico!E$1&gt;='Gastos Gerais'!$D$4:$D$1003),-(Analítico!E$1&lt;='Gastos Gerais'!$E$4:$E$1003),-('Gastos Gerais'!$C$4:$C$1003))</f>
        <v>50</v>
      </c>
      <c r="F97" s="152">
        <f>SUMPRODUCT(-('Gastos Gerais'!$B$4:$B$1003=Analítico!$B97),-(Analítico!F$1&gt;='Gastos Gerais'!$D$4:$D$1003),-(Analítico!F$1&lt;='Gastos Gerais'!$E$4:$E$1003),-('Gastos Gerais'!$C$4:$C$1003))</f>
        <v>50</v>
      </c>
      <c r="G97" s="152">
        <f>SUMPRODUCT(-('Gastos Gerais'!$B$4:$B$1003=Analítico!$B97),-(Analítico!G$1&gt;='Gastos Gerais'!$D$4:$D$1003),-(Analítico!G$1&lt;='Gastos Gerais'!$E$4:$E$1003),-('Gastos Gerais'!$C$4:$C$1003))</f>
        <v>50</v>
      </c>
      <c r="H97" s="152">
        <f>SUMPRODUCT(-('Gastos Gerais'!$B$4:$B$1003=Analítico!$B97),-(Analítico!H$1&gt;='Gastos Gerais'!$D$4:$D$1003),-(Analítico!H$1&lt;='Gastos Gerais'!$E$4:$E$1003),-('Gastos Gerais'!$C$4:$C$1003))</f>
        <v>50</v>
      </c>
      <c r="I97" s="152">
        <f>SUMPRODUCT(-('Gastos Gerais'!$B$4:$B$1003=Analítico!$B97),-(Analítico!I$1&gt;='Gastos Gerais'!$D$4:$D$1003),-(Analítico!I$1&lt;='Gastos Gerais'!$E$4:$E$1003),-('Gastos Gerais'!$C$4:$C$1003))</f>
        <v>50</v>
      </c>
      <c r="J97" s="152">
        <f>SUMPRODUCT(-('Gastos Gerais'!$B$4:$B$1003=Analítico!$B97),-(Analítico!J$1&gt;='Gastos Gerais'!$D$4:$D$1003),-(Analítico!J$1&lt;='Gastos Gerais'!$E$4:$E$1003),-('Gastos Gerais'!$C$4:$C$1003))</f>
        <v>0</v>
      </c>
      <c r="K97" s="152">
        <f>SUMPRODUCT(-('Gastos Gerais'!$B$4:$B$1003=Analítico!$B97),-(Analítico!K$1&gt;='Gastos Gerais'!$D$4:$D$1003),-(Analítico!K$1&lt;='Gastos Gerais'!$E$4:$E$1003),-('Gastos Gerais'!$C$4:$C$1003))</f>
        <v>0</v>
      </c>
      <c r="L97" s="152">
        <f>SUMPRODUCT(-('Gastos Gerais'!$B$4:$B$1003=Analítico!$B97),-(Analítico!L$1&gt;='Gastos Gerais'!$D$4:$D$1003),-(Analítico!L$1&lt;='Gastos Gerais'!$E$4:$E$1003),-('Gastos Gerais'!$C$4:$C$1003))</f>
        <v>0</v>
      </c>
      <c r="M97" s="152">
        <f>SUMPRODUCT(-('Gastos Gerais'!$B$4:$B$1003=Analítico!$B97),-(Analítico!M$1&gt;='Gastos Gerais'!$D$4:$D$1003),-(Analítico!M$1&lt;='Gastos Gerais'!$E$4:$E$1003),-('Gastos Gerais'!$C$4:$C$1003))</f>
        <v>0</v>
      </c>
      <c r="N97" s="152">
        <f>SUMPRODUCT(-('Gastos Gerais'!$B$4:$B$1003=Analítico!$B97),-(Analítico!N$1&gt;='Gastos Gerais'!$D$4:$D$1003),-(Analítico!N$1&lt;='Gastos Gerais'!$E$4:$E$1003),-('Gastos Gerais'!$C$4:$C$1003))</f>
        <v>0</v>
      </c>
      <c r="O97" s="152">
        <f>SUMPRODUCT(-('Gastos Gerais'!$B$4:$B$1003=Analítico!$B97),-(Analítico!O$1&gt;='Gastos Gerais'!$D$4:$D$1003),-(Analítico!O$1&lt;='Gastos Gerais'!$E$4:$E$1003),-('Gastos Gerais'!$C$4:$C$1003))</f>
        <v>0</v>
      </c>
      <c r="P97" s="152">
        <f>SUMPRODUCT(-('Gastos Gerais'!$B$4:$B$1003=Analítico!$B97),-(Analítico!P$1&gt;='Gastos Gerais'!$D$4:$D$1003),-(Analítico!P$1&lt;='Gastos Gerais'!$E$4:$E$1003),-('Gastos Gerais'!$C$4:$C$1003))</f>
        <v>0</v>
      </c>
      <c r="Q97" s="152">
        <f>SUMPRODUCT(-('Gastos Gerais'!$B$4:$B$1003=Analítico!$B97),-(Analítico!Q$1&gt;='Gastos Gerais'!$D$4:$D$1003),-(Analítico!Q$1&lt;='Gastos Gerais'!$E$4:$E$1003),-('Gastos Gerais'!$C$4:$C$1003))</f>
        <v>0</v>
      </c>
      <c r="R97" s="152">
        <f>SUMPRODUCT(-('Gastos Gerais'!$B$4:$B$1003=Analítico!$B97),-(Analítico!R$1&gt;='Gastos Gerais'!$D$4:$D$1003),-(Analítico!R$1&lt;='Gastos Gerais'!$E$4:$E$1003),-('Gastos Gerais'!$C$4:$C$1003))</f>
        <v>0</v>
      </c>
      <c r="S97" s="152">
        <f>SUMPRODUCT(-('Gastos Gerais'!$B$4:$B$1003=Analítico!$B97),-(Analítico!S$1&gt;='Gastos Gerais'!$D$4:$D$1003),-(Analítico!S$1&lt;='Gastos Gerais'!$E$4:$E$1003),-('Gastos Gerais'!$C$4:$C$1003))</f>
        <v>0</v>
      </c>
      <c r="T97" s="152">
        <f>SUMPRODUCT(-('Gastos Gerais'!$B$4:$B$1003=Analítico!$B97),-(Analítico!T$1&gt;='Gastos Gerais'!$D$4:$D$1003),-(Analítico!T$1&lt;='Gastos Gerais'!$E$4:$E$1003),-('Gastos Gerais'!$C$4:$C$1003))</f>
        <v>0</v>
      </c>
      <c r="U97" s="152">
        <f>SUMPRODUCT(-('Gastos Gerais'!$B$4:$B$1003=Analítico!$B97),-(Analítico!U$1&gt;='Gastos Gerais'!$D$4:$D$1003),-(Analítico!U$1&lt;='Gastos Gerais'!$E$4:$E$1003),-('Gastos Gerais'!$C$4:$C$1003))</f>
        <v>0</v>
      </c>
      <c r="V97" s="152">
        <f>SUMPRODUCT(-('Gastos Gerais'!$B$4:$B$1003=Analítico!$B97),-(Analítico!V$1&gt;='Gastos Gerais'!$D$4:$D$1003),-(Analítico!V$1&lt;='Gastos Gerais'!$E$4:$E$1003),-('Gastos Gerais'!$C$4:$C$1003))</f>
        <v>0</v>
      </c>
      <c r="W97" s="152">
        <f>SUMPRODUCT(-('Gastos Gerais'!$B$4:$B$1003=Analítico!$B97),-(Analítico!W$1&gt;='Gastos Gerais'!$D$4:$D$1003),-(Analítico!W$1&lt;='Gastos Gerais'!$E$4:$E$1003),-('Gastos Gerais'!$C$4:$C$1003))</f>
        <v>0</v>
      </c>
      <c r="X97" s="152">
        <f>SUMPRODUCT(-('Gastos Gerais'!$B$4:$B$1003=Analítico!$B97),-(Analítico!X$1&gt;='Gastos Gerais'!$D$4:$D$1003),-(Analítico!X$1&lt;='Gastos Gerais'!$E$4:$E$1003),-('Gastos Gerais'!$C$4:$C$1003))</f>
        <v>0</v>
      </c>
      <c r="Y97" s="152">
        <f>SUMPRODUCT(-('Gastos Gerais'!$B$4:$B$1003=Analítico!$B97),-(Analítico!Y$1&gt;='Gastos Gerais'!$D$4:$D$1003),-(Analítico!Y$1&lt;='Gastos Gerais'!$E$4:$E$1003),-('Gastos Gerais'!$C$4:$C$1003))</f>
        <v>0</v>
      </c>
      <c r="Z97" s="152">
        <f>SUMPRODUCT(-('Gastos Gerais'!$B$4:$B$1003=Analítico!$B97),-(Analítico!Z$1&gt;='Gastos Gerais'!$D$4:$D$1003),-(Analítico!Z$1&lt;='Gastos Gerais'!$E$4:$E$1003),-('Gastos Gerais'!$C$4:$C$1003))</f>
        <v>0</v>
      </c>
      <c r="AA97" s="152">
        <f>SUMPRODUCT(-('Gastos Gerais'!$B$4:$B$1003=Analítico!$B97),-(Analítico!AA$1&gt;='Gastos Gerais'!$D$4:$D$1003),-(Analítico!AA$1&lt;='Gastos Gerais'!$E$4:$E$1003),-('Gastos Gerais'!$C$4:$C$1003))</f>
        <v>0</v>
      </c>
      <c r="AB97" s="152">
        <f>SUMPRODUCT(-('Gastos Gerais'!$B$4:$B$1003=Analítico!$B97),-(Analítico!AB$1&gt;='Gastos Gerais'!$D$4:$D$1003),-(Analítico!AB$1&lt;='Gastos Gerais'!$E$4:$E$1003),-('Gastos Gerais'!$C$4:$C$1003))</f>
        <v>0</v>
      </c>
      <c r="AC97" s="152">
        <f>SUMPRODUCT(-('Gastos Gerais'!$B$4:$B$1003=Analítico!$B97),-(Analítico!AC$1&gt;='Gastos Gerais'!$D$4:$D$1003),-(Analítico!AC$1&lt;='Gastos Gerais'!$E$4:$E$1003),-('Gastos Gerais'!$C$4:$C$1003))</f>
        <v>0</v>
      </c>
      <c r="AD97" s="152">
        <f>SUMPRODUCT(-('Gastos Gerais'!$B$4:$B$1003=Analítico!$B97),-(Analítico!AD$1&gt;='Gastos Gerais'!$D$4:$D$1003),-(Analítico!AD$1&lt;='Gastos Gerais'!$E$4:$E$1003),-('Gastos Gerais'!$C$4:$C$1003))</f>
        <v>0</v>
      </c>
      <c r="AE97" s="152">
        <f>SUMPRODUCT(-('Gastos Gerais'!$B$4:$B$1003=Analítico!$B97),-(Analítico!AE$1&gt;='Gastos Gerais'!$D$4:$D$1003),-(Analítico!AE$1&lt;='Gastos Gerais'!$E$4:$E$1003),-('Gastos Gerais'!$C$4:$C$1003))</f>
        <v>0</v>
      </c>
      <c r="AF97" s="152">
        <f>SUMPRODUCT(-('Gastos Gerais'!$B$4:$B$1003=Analítico!$B97),-(Analítico!AF$1&gt;='Gastos Gerais'!$D$4:$D$1003),-(Analítico!AF$1&lt;='Gastos Gerais'!$E$4:$E$1003),-('Gastos Gerais'!$C$4:$C$1003))</f>
        <v>0</v>
      </c>
      <c r="AG97" s="152">
        <f>SUMPRODUCT(-('Gastos Gerais'!$B$4:$B$1003=Analítico!$B97),-(Analítico!AG$1&gt;='Gastos Gerais'!$D$4:$D$1003),-(Analítico!AG$1&lt;='Gastos Gerais'!$E$4:$E$1003),-('Gastos Gerais'!$C$4:$C$1003))</f>
        <v>0</v>
      </c>
      <c r="AH97" s="152">
        <f>SUMPRODUCT(-('Gastos Gerais'!$B$4:$B$1003=Analítico!$B97),-(Analítico!AH$1&gt;='Gastos Gerais'!$D$4:$D$1003),-(Analítico!AH$1&lt;='Gastos Gerais'!$E$4:$E$1003),-('Gastos Gerais'!$C$4:$C$1003))</f>
        <v>0</v>
      </c>
      <c r="AI97" s="152">
        <f>SUMPRODUCT(-('Gastos Gerais'!$B$4:$B$1003=Analítico!$B97),-(Analítico!AI$1&gt;='Gastos Gerais'!$D$4:$D$1003),-(Analítico!AI$1&lt;='Gastos Gerais'!$E$4:$E$1003),-('Gastos Gerais'!$C$4:$C$1003))</f>
        <v>0</v>
      </c>
      <c r="AJ97" s="152">
        <f>SUMPRODUCT(-('Gastos Gerais'!$B$4:$B$1003=Analítico!$B97),-(Analítico!AJ$1&gt;='Gastos Gerais'!$D$4:$D$1003),-(Analítico!AJ$1&lt;='Gastos Gerais'!$E$4:$E$1003),-('Gastos Gerais'!$C$4:$C$1003))</f>
        <v>0</v>
      </c>
      <c r="AK97" s="152">
        <f>SUMPRODUCT(-('Gastos Gerais'!$B$4:$B$1003=Analítico!$B97),-(Analítico!AK$1&gt;='Gastos Gerais'!$D$4:$D$1003),-(Analítico!AK$1&lt;='Gastos Gerais'!$E$4:$E$1003),-('Gastos Gerais'!$C$4:$C$1003))</f>
        <v>0</v>
      </c>
      <c r="AL97" s="152">
        <f>SUMPRODUCT(-('Gastos Gerais'!$B$4:$B$1003=Analítico!$B97),-(Analítico!AL$1&gt;='Gastos Gerais'!$D$4:$D$1003),-(Analítico!AL$1&lt;='Gastos Gerais'!$E$4:$E$1003),-('Gastos Gerais'!$C$4:$C$1003))</f>
        <v>0</v>
      </c>
      <c r="AM97" s="147">
        <f t="shared" si="25"/>
        <v>300</v>
      </c>
      <c r="AN97" s="159">
        <f t="shared" ca="1" si="26"/>
        <v>3.1825607202008916E-5</v>
      </c>
      <c r="AX97" s="251"/>
      <c r="AY97" s="251"/>
    </row>
    <row r="98" spans="1:51" s="101" customFormat="1" ht="23.25" customHeight="1">
      <c r="A98" s="220" t="s">
        <v>234</v>
      </c>
      <c r="B98" s="223" t="s">
        <v>36</v>
      </c>
      <c r="C98" s="152">
        <f>SUMPRODUCT(-('Gastos Gerais'!$B$4:$B$1003=Analítico!$B98),-(Analítico!C$1&gt;='Gastos Gerais'!$D$4:$D$1003),-(Analítico!C$1&lt;='Gastos Gerais'!$E$4:$E$1003),-('Gastos Gerais'!$C$4:$C$1003))</f>
        <v>800</v>
      </c>
      <c r="D98" s="152">
        <f>SUMPRODUCT(-('Gastos Gerais'!$B$4:$B$1003=Analítico!$B98),-(Analítico!D$1&gt;='Gastos Gerais'!$D$4:$D$1003),-(Analítico!D$1&lt;='Gastos Gerais'!$E$4:$E$1003),-('Gastos Gerais'!$C$4:$C$1003))</f>
        <v>800</v>
      </c>
      <c r="E98" s="152">
        <f>SUMPRODUCT(-('Gastos Gerais'!$B$4:$B$1003=Analítico!$B98),-(Analítico!E$1&gt;='Gastos Gerais'!$D$4:$D$1003),-(Analítico!E$1&lt;='Gastos Gerais'!$E$4:$E$1003),-('Gastos Gerais'!$C$4:$C$1003))</f>
        <v>800</v>
      </c>
      <c r="F98" s="152">
        <f>SUMPRODUCT(-('Gastos Gerais'!$B$4:$B$1003=Analítico!$B98),-(Analítico!F$1&gt;='Gastos Gerais'!$D$4:$D$1003),-(Analítico!F$1&lt;='Gastos Gerais'!$E$4:$E$1003),-('Gastos Gerais'!$C$4:$C$1003))</f>
        <v>800</v>
      </c>
      <c r="G98" s="152">
        <f>SUMPRODUCT(-('Gastos Gerais'!$B$4:$B$1003=Analítico!$B98),-(Analítico!G$1&gt;='Gastos Gerais'!$D$4:$D$1003),-(Analítico!G$1&lt;='Gastos Gerais'!$E$4:$E$1003),-('Gastos Gerais'!$C$4:$C$1003))</f>
        <v>800</v>
      </c>
      <c r="H98" s="152">
        <f>SUMPRODUCT(-('Gastos Gerais'!$B$4:$B$1003=Analítico!$B98),-(Analítico!H$1&gt;='Gastos Gerais'!$D$4:$D$1003),-(Analítico!H$1&lt;='Gastos Gerais'!$E$4:$E$1003),-('Gastos Gerais'!$C$4:$C$1003))</f>
        <v>800</v>
      </c>
      <c r="I98" s="152">
        <f>SUMPRODUCT(-('Gastos Gerais'!$B$4:$B$1003=Analítico!$B98),-(Analítico!I$1&gt;='Gastos Gerais'!$D$4:$D$1003),-(Analítico!I$1&lt;='Gastos Gerais'!$E$4:$E$1003),-('Gastos Gerais'!$C$4:$C$1003))</f>
        <v>800</v>
      </c>
      <c r="J98" s="152">
        <f>SUMPRODUCT(-('Gastos Gerais'!$B$4:$B$1003=Analítico!$B98),-(Analítico!J$1&gt;='Gastos Gerais'!$D$4:$D$1003),-(Analítico!J$1&lt;='Gastos Gerais'!$E$4:$E$1003),-('Gastos Gerais'!$C$4:$C$1003))</f>
        <v>0</v>
      </c>
      <c r="K98" s="152">
        <f>SUMPRODUCT(-('Gastos Gerais'!$B$4:$B$1003=Analítico!$B98),-(Analítico!K$1&gt;='Gastos Gerais'!$D$4:$D$1003),-(Analítico!K$1&lt;='Gastos Gerais'!$E$4:$E$1003),-('Gastos Gerais'!$C$4:$C$1003))</f>
        <v>0</v>
      </c>
      <c r="L98" s="152">
        <f>SUMPRODUCT(-('Gastos Gerais'!$B$4:$B$1003=Analítico!$B98),-(Analítico!L$1&gt;='Gastos Gerais'!$D$4:$D$1003),-(Analítico!L$1&lt;='Gastos Gerais'!$E$4:$E$1003),-('Gastos Gerais'!$C$4:$C$1003))</f>
        <v>0</v>
      </c>
      <c r="M98" s="152">
        <f>SUMPRODUCT(-('Gastos Gerais'!$B$4:$B$1003=Analítico!$B98),-(Analítico!M$1&gt;='Gastos Gerais'!$D$4:$D$1003),-(Analítico!M$1&lt;='Gastos Gerais'!$E$4:$E$1003),-('Gastos Gerais'!$C$4:$C$1003))</f>
        <v>0</v>
      </c>
      <c r="N98" s="152">
        <f>SUMPRODUCT(-('Gastos Gerais'!$B$4:$B$1003=Analítico!$B98),-(Analítico!N$1&gt;='Gastos Gerais'!$D$4:$D$1003),-(Analítico!N$1&lt;='Gastos Gerais'!$E$4:$E$1003),-('Gastos Gerais'!$C$4:$C$1003))</f>
        <v>0</v>
      </c>
      <c r="O98" s="152">
        <f>SUMPRODUCT(-('Gastos Gerais'!$B$4:$B$1003=Analítico!$B98),-(Analítico!O$1&gt;='Gastos Gerais'!$D$4:$D$1003),-(Analítico!O$1&lt;='Gastos Gerais'!$E$4:$E$1003),-('Gastos Gerais'!$C$4:$C$1003))</f>
        <v>0</v>
      </c>
      <c r="P98" s="152">
        <f>SUMPRODUCT(-('Gastos Gerais'!$B$4:$B$1003=Analítico!$B98),-(Analítico!P$1&gt;='Gastos Gerais'!$D$4:$D$1003),-(Analítico!P$1&lt;='Gastos Gerais'!$E$4:$E$1003),-('Gastos Gerais'!$C$4:$C$1003))</f>
        <v>0</v>
      </c>
      <c r="Q98" s="152">
        <f>SUMPRODUCT(-('Gastos Gerais'!$B$4:$B$1003=Analítico!$B98),-(Analítico!Q$1&gt;='Gastos Gerais'!$D$4:$D$1003),-(Analítico!Q$1&lt;='Gastos Gerais'!$E$4:$E$1003),-('Gastos Gerais'!$C$4:$C$1003))</f>
        <v>0</v>
      </c>
      <c r="R98" s="152">
        <f>SUMPRODUCT(-('Gastos Gerais'!$B$4:$B$1003=Analítico!$B98),-(Analítico!R$1&gt;='Gastos Gerais'!$D$4:$D$1003),-(Analítico!R$1&lt;='Gastos Gerais'!$E$4:$E$1003),-('Gastos Gerais'!$C$4:$C$1003))</f>
        <v>0</v>
      </c>
      <c r="S98" s="152">
        <f>SUMPRODUCT(-('Gastos Gerais'!$B$4:$B$1003=Analítico!$B98),-(Analítico!S$1&gt;='Gastos Gerais'!$D$4:$D$1003),-(Analítico!S$1&lt;='Gastos Gerais'!$E$4:$E$1003),-('Gastos Gerais'!$C$4:$C$1003))</f>
        <v>0</v>
      </c>
      <c r="T98" s="152">
        <f>SUMPRODUCT(-('Gastos Gerais'!$B$4:$B$1003=Analítico!$B98),-(Analítico!T$1&gt;='Gastos Gerais'!$D$4:$D$1003),-(Analítico!T$1&lt;='Gastos Gerais'!$E$4:$E$1003),-('Gastos Gerais'!$C$4:$C$1003))</f>
        <v>0</v>
      </c>
      <c r="U98" s="152">
        <f>SUMPRODUCT(-('Gastos Gerais'!$B$4:$B$1003=Analítico!$B98),-(Analítico!U$1&gt;='Gastos Gerais'!$D$4:$D$1003),-(Analítico!U$1&lt;='Gastos Gerais'!$E$4:$E$1003),-('Gastos Gerais'!$C$4:$C$1003))</f>
        <v>0</v>
      </c>
      <c r="V98" s="152">
        <f>SUMPRODUCT(-('Gastos Gerais'!$B$4:$B$1003=Analítico!$B98),-(Analítico!V$1&gt;='Gastos Gerais'!$D$4:$D$1003),-(Analítico!V$1&lt;='Gastos Gerais'!$E$4:$E$1003),-('Gastos Gerais'!$C$4:$C$1003))</f>
        <v>0</v>
      </c>
      <c r="W98" s="152">
        <f>SUMPRODUCT(-('Gastos Gerais'!$B$4:$B$1003=Analítico!$B98),-(Analítico!W$1&gt;='Gastos Gerais'!$D$4:$D$1003),-(Analítico!W$1&lt;='Gastos Gerais'!$E$4:$E$1003),-('Gastos Gerais'!$C$4:$C$1003))</f>
        <v>0</v>
      </c>
      <c r="X98" s="152">
        <f>SUMPRODUCT(-('Gastos Gerais'!$B$4:$B$1003=Analítico!$B98),-(Analítico!X$1&gt;='Gastos Gerais'!$D$4:$D$1003),-(Analítico!X$1&lt;='Gastos Gerais'!$E$4:$E$1003),-('Gastos Gerais'!$C$4:$C$1003))</f>
        <v>0</v>
      </c>
      <c r="Y98" s="152">
        <f>SUMPRODUCT(-('Gastos Gerais'!$B$4:$B$1003=Analítico!$B98),-(Analítico!Y$1&gt;='Gastos Gerais'!$D$4:$D$1003),-(Analítico!Y$1&lt;='Gastos Gerais'!$E$4:$E$1003),-('Gastos Gerais'!$C$4:$C$1003))</f>
        <v>0</v>
      </c>
      <c r="Z98" s="152">
        <f>SUMPRODUCT(-('Gastos Gerais'!$B$4:$B$1003=Analítico!$B98),-(Analítico!Z$1&gt;='Gastos Gerais'!$D$4:$D$1003),-(Analítico!Z$1&lt;='Gastos Gerais'!$E$4:$E$1003),-('Gastos Gerais'!$C$4:$C$1003))</f>
        <v>0</v>
      </c>
      <c r="AA98" s="152">
        <f>SUMPRODUCT(-('Gastos Gerais'!$B$4:$B$1003=Analítico!$B98),-(Analítico!AA$1&gt;='Gastos Gerais'!$D$4:$D$1003),-(Analítico!AA$1&lt;='Gastos Gerais'!$E$4:$E$1003),-('Gastos Gerais'!$C$4:$C$1003))</f>
        <v>0</v>
      </c>
      <c r="AB98" s="152">
        <f>SUMPRODUCT(-('Gastos Gerais'!$B$4:$B$1003=Analítico!$B98),-(Analítico!AB$1&gt;='Gastos Gerais'!$D$4:$D$1003),-(Analítico!AB$1&lt;='Gastos Gerais'!$E$4:$E$1003),-('Gastos Gerais'!$C$4:$C$1003))</f>
        <v>0</v>
      </c>
      <c r="AC98" s="152">
        <f>SUMPRODUCT(-('Gastos Gerais'!$B$4:$B$1003=Analítico!$B98),-(Analítico!AC$1&gt;='Gastos Gerais'!$D$4:$D$1003),-(Analítico!AC$1&lt;='Gastos Gerais'!$E$4:$E$1003),-('Gastos Gerais'!$C$4:$C$1003))</f>
        <v>0</v>
      </c>
      <c r="AD98" s="152">
        <f>SUMPRODUCT(-('Gastos Gerais'!$B$4:$B$1003=Analítico!$B98),-(Analítico!AD$1&gt;='Gastos Gerais'!$D$4:$D$1003),-(Analítico!AD$1&lt;='Gastos Gerais'!$E$4:$E$1003),-('Gastos Gerais'!$C$4:$C$1003))</f>
        <v>0</v>
      </c>
      <c r="AE98" s="152">
        <f>SUMPRODUCT(-('Gastos Gerais'!$B$4:$B$1003=Analítico!$B98),-(Analítico!AE$1&gt;='Gastos Gerais'!$D$4:$D$1003),-(Analítico!AE$1&lt;='Gastos Gerais'!$E$4:$E$1003),-('Gastos Gerais'!$C$4:$C$1003))</f>
        <v>0</v>
      </c>
      <c r="AF98" s="152">
        <f>SUMPRODUCT(-('Gastos Gerais'!$B$4:$B$1003=Analítico!$B98),-(Analítico!AF$1&gt;='Gastos Gerais'!$D$4:$D$1003),-(Analítico!AF$1&lt;='Gastos Gerais'!$E$4:$E$1003),-('Gastos Gerais'!$C$4:$C$1003))</f>
        <v>0</v>
      </c>
      <c r="AG98" s="152">
        <f>SUMPRODUCT(-('Gastos Gerais'!$B$4:$B$1003=Analítico!$B98),-(Analítico!AG$1&gt;='Gastos Gerais'!$D$4:$D$1003),-(Analítico!AG$1&lt;='Gastos Gerais'!$E$4:$E$1003),-('Gastos Gerais'!$C$4:$C$1003))</f>
        <v>0</v>
      </c>
      <c r="AH98" s="152">
        <f>SUMPRODUCT(-('Gastos Gerais'!$B$4:$B$1003=Analítico!$B98),-(Analítico!AH$1&gt;='Gastos Gerais'!$D$4:$D$1003),-(Analítico!AH$1&lt;='Gastos Gerais'!$E$4:$E$1003),-('Gastos Gerais'!$C$4:$C$1003))</f>
        <v>0</v>
      </c>
      <c r="AI98" s="152">
        <f>SUMPRODUCT(-('Gastos Gerais'!$B$4:$B$1003=Analítico!$B98),-(Analítico!AI$1&gt;='Gastos Gerais'!$D$4:$D$1003),-(Analítico!AI$1&lt;='Gastos Gerais'!$E$4:$E$1003),-('Gastos Gerais'!$C$4:$C$1003))</f>
        <v>0</v>
      </c>
      <c r="AJ98" s="152">
        <f>SUMPRODUCT(-('Gastos Gerais'!$B$4:$B$1003=Analítico!$B98),-(Analítico!AJ$1&gt;='Gastos Gerais'!$D$4:$D$1003),-(Analítico!AJ$1&lt;='Gastos Gerais'!$E$4:$E$1003),-('Gastos Gerais'!$C$4:$C$1003))</f>
        <v>0</v>
      </c>
      <c r="AK98" s="152">
        <f>SUMPRODUCT(-('Gastos Gerais'!$B$4:$B$1003=Analítico!$B98),-(Analítico!AK$1&gt;='Gastos Gerais'!$D$4:$D$1003),-(Analítico!AK$1&lt;='Gastos Gerais'!$E$4:$E$1003),-('Gastos Gerais'!$C$4:$C$1003))</f>
        <v>0</v>
      </c>
      <c r="AL98" s="152">
        <f>SUMPRODUCT(-('Gastos Gerais'!$B$4:$B$1003=Analítico!$B98),-(Analítico!AL$1&gt;='Gastos Gerais'!$D$4:$D$1003),-(Analítico!AL$1&lt;='Gastos Gerais'!$E$4:$E$1003),-('Gastos Gerais'!$C$4:$C$1003))</f>
        <v>0</v>
      </c>
      <c r="AM98" s="147">
        <f t="shared" si="25"/>
        <v>5600</v>
      </c>
      <c r="AN98" s="159">
        <f t="shared" ca="1" si="26"/>
        <v>5.940780011041664E-4</v>
      </c>
      <c r="AX98" s="251"/>
      <c r="AY98" s="251"/>
    </row>
    <row r="99" spans="1:51" s="101" customFormat="1" ht="23.25" customHeight="1">
      <c r="A99" s="220" t="s">
        <v>235</v>
      </c>
      <c r="B99" s="222" t="s">
        <v>88</v>
      </c>
      <c r="C99" s="152">
        <f>SUMPRODUCT(-('Gastos Gerais'!$B$4:$B$1003=Analítico!$B99),-(Analítico!C$1&gt;='Gastos Gerais'!$D$4:$D$1003),-(Analítico!C$1&lt;='Gastos Gerais'!$E$4:$E$1003),-('Gastos Gerais'!$C$4:$C$1003))</f>
        <v>0</v>
      </c>
      <c r="D99" s="152">
        <f>SUMPRODUCT(-('Gastos Gerais'!$B$4:$B$1003=Analítico!$B99),-(Analítico!D$1&gt;='Gastos Gerais'!$D$4:$D$1003),-(Analítico!D$1&lt;='Gastos Gerais'!$E$4:$E$1003),-('Gastos Gerais'!$C$4:$C$1003))</f>
        <v>0</v>
      </c>
      <c r="E99" s="152">
        <f>SUMPRODUCT(-('Gastos Gerais'!$B$4:$B$1003=Analítico!$B99),-(Analítico!E$1&gt;='Gastos Gerais'!$D$4:$D$1003),-(Analítico!E$1&lt;='Gastos Gerais'!$E$4:$E$1003),-('Gastos Gerais'!$C$4:$C$1003))</f>
        <v>0</v>
      </c>
      <c r="F99" s="152">
        <f>SUMPRODUCT(-('Gastos Gerais'!$B$4:$B$1003=Analítico!$B99),-(Analítico!F$1&gt;='Gastos Gerais'!$D$4:$D$1003),-(Analítico!F$1&lt;='Gastos Gerais'!$E$4:$E$1003),-('Gastos Gerais'!$C$4:$C$1003))</f>
        <v>0</v>
      </c>
      <c r="G99" s="152">
        <f>SUMPRODUCT(-('Gastos Gerais'!$B$4:$B$1003=Analítico!$B99),-(Analítico!G$1&gt;='Gastos Gerais'!$D$4:$D$1003),-(Analítico!G$1&lt;='Gastos Gerais'!$E$4:$E$1003),-('Gastos Gerais'!$C$4:$C$1003))</f>
        <v>0</v>
      </c>
      <c r="H99" s="152">
        <f>SUMPRODUCT(-('Gastos Gerais'!$B$4:$B$1003=Analítico!$B99),-(Analítico!H$1&gt;='Gastos Gerais'!$D$4:$D$1003),-(Analítico!H$1&lt;='Gastos Gerais'!$E$4:$E$1003),-('Gastos Gerais'!$C$4:$C$1003))</f>
        <v>0</v>
      </c>
      <c r="I99" s="152">
        <f>SUMPRODUCT(-('Gastos Gerais'!$B$4:$B$1003=Analítico!$B99),-(Analítico!I$1&gt;='Gastos Gerais'!$D$4:$D$1003),-(Analítico!I$1&lt;='Gastos Gerais'!$E$4:$E$1003),-('Gastos Gerais'!$C$4:$C$1003))</f>
        <v>0</v>
      </c>
      <c r="J99" s="152">
        <f>SUMPRODUCT(-('Gastos Gerais'!$B$4:$B$1003=Analítico!$B99),-(Analítico!J$1&gt;='Gastos Gerais'!$D$4:$D$1003),-(Analítico!J$1&lt;='Gastos Gerais'!$E$4:$E$1003),-('Gastos Gerais'!$C$4:$C$1003))</f>
        <v>0</v>
      </c>
      <c r="K99" s="152">
        <f>SUMPRODUCT(-('Gastos Gerais'!$B$4:$B$1003=Analítico!$B99),-(Analítico!K$1&gt;='Gastos Gerais'!$D$4:$D$1003),-(Analítico!K$1&lt;='Gastos Gerais'!$E$4:$E$1003),-('Gastos Gerais'!$C$4:$C$1003))</f>
        <v>0</v>
      </c>
      <c r="L99" s="152">
        <f>SUMPRODUCT(-('Gastos Gerais'!$B$4:$B$1003=Analítico!$B99),-(Analítico!L$1&gt;='Gastos Gerais'!$D$4:$D$1003),-(Analítico!L$1&lt;='Gastos Gerais'!$E$4:$E$1003),-('Gastos Gerais'!$C$4:$C$1003))</f>
        <v>0</v>
      </c>
      <c r="M99" s="152">
        <f>SUMPRODUCT(-('Gastos Gerais'!$B$4:$B$1003=Analítico!$B99),-(Analítico!M$1&gt;='Gastos Gerais'!$D$4:$D$1003),-(Analítico!M$1&lt;='Gastos Gerais'!$E$4:$E$1003),-('Gastos Gerais'!$C$4:$C$1003))</f>
        <v>0</v>
      </c>
      <c r="N99" s="152">
        <f>SUMPRODUCT(-('Gastos Gerais'!$B$4:$B$1003=Analítico!$B99),-(Analítico!N$1&gt;='Gastos Gerais'!$D$4:$D$1003),-(Analítico!N$1&lt;='Gastos Gerais'!$E$4:$E$1003),-('Gastos Gerais'!$C$4:$C$1003))</f>
        <v>0</v>
      </c>
      <c r="O99" s="152">
        <f>SUMPRODUCT(-('Gastos Gerais'!$B$4:$B$1003=Analítico!$B99),-(Analítico!O$1&gt;='Gastos Gerais'!$D$4:$D$1003),-(Analítico!O$1&lt;='Gastos Gerais'!$E$4:$E$1003),-('Gastos Gerais'!$C$4:$C$1003))</f>
        <v>0</v>
      </c>
      <c r="P99" s="152">
        <f>SUMPRODUCT(-('Gastos Gerais'!$B$4:$B$1003=Analítico!$B99),-(Analítico!P$1&gt;='Gastos Gerais'!$D$4:$D$1003),-(Analítico!P$1&lt;='Gastos Gerais'!$E$4:$E$1003),-('Gastos Gerais'!$C$4:$C$1003))</f>
        <v>0</v>
      </c>
      <c r="Q99" s="152">
        <f>SUMPRODUCT(-('Gastos Gerais'!$B$4:$B$1003=Analítico!$B99),-(Analítico!Q$1&gt;='Gastos Gerais'!$D$4:$D$1003),-(Analítico!Q$1&lt;='Gastos Gerais'!$E$4:$E$1003),-('Gastos Gerais'!$C$4:$C$1003))</f>
        <v>0</v>
      </c>
      <c r="R99" s="152">
        <f>SUMPRODUCT(-('Gastos Gerais'!$B$4:$B$1003=Analítico!$B99),-(Analítico!R$1&gt;='Gastos Gerais'!$D$4:$D$1003),-(Analítico!R$1&lt;='Gastos Gerais'!$E$4:$E$1003),-('Gastos Gerais'!$C$4:$C$1003))</f>
        <v>0</v>
      </c>
      <c r="S99" s="152">
        <f>SUMPRODUCT(-('Gastos Gerais'!$B$4:$B$1003=Analítico!$B99),-(Analítico!S$1&gt;='Gastos Gerais'!$D$4:$D$1003),-(Analítico!S$1&lt;='Gastos Gerais'!$E$4:$E$1003),-('Gastos Gerais'!$C$4:$C$1003))</f>
        <v>0</v>
      </c>
      <c r="T99" s="152">
        <f>SUMPRODUCT(-('Gastos Gerais'!$B$4:$B$1003=Analítico!$B99),-(Analítico!T$1&gt;='Gastos Gerais'!$D$4:$D$1003),-(Analítico!T$1&lt;='Gastos Gerais'!$E$4:$E$1003),-('Gastos Gerais'!$C$4:$C$1003))</f>
        <v>0</v>
      </c>
      <c r="U99" s="152">
        <f>SUMPRODUCT(-('Gastos Gerais'!$B$4:$B$1003=Analítico!$B99),-(Analítico!U$1&gt;='Gastos Gerais'!$D$4:$D$1003),-(Analítico!U$1&lt;='Gastos Gerais'!$E$4:$E$1003),-('Gastos Gerais'!$C$4:$C$1003))</f>
        <v>0</v>
      </c>
      <c r="V99" s="152">
        <f>SUMPRODUCT(-('Gastos Gerais'!$B$4:$B$1003=Analítico!$B99),-(Analítico!V$1&gt;='Gastos Gerais'!$D$4:$D$1003),-(Analítico!V$1&lt;='Gastos Gerais'!$E$4:$E$1003),-('Gastos Gerais'!$C$4:$C$1003))</f>
        <v>0</v>
      </c>
      <c r="W99" s="152">
        <f>SUMPRODUCT(-('Gastos Gerais'!$B$4:$B$1003=Analítico!$B99),-(Analítico!W$1&gt;='Gastos Gerais'!$D$4:$D$1003),-(Analítico!W$1&lt;='Gastos Gerais'!$E$4:$E$1003),-('Gastos Gerais'!$C$4:$C$1003))</f>
        <v>0</v>
      </c>
      <c r="X99" s="152">
        <f>SUMPRODUCT(-('Gastos Gerais'!$B$4:$B$1003=Analítico!$B99),-(Analítico!X$1&gt;='Gastos Gerais'!$D$4:$D$1003),-(Analítico!X$1&lt;='Gastos Gerais'!$E$4:$E$1003),-('Gastos Gerais'!$C$4:$C$1003))</f>
        <v>0</v>
      </c>
      <c r="Y99" s="152">
        <f>SUMPRODUCT(-('Gastos Gerais'!$B$4:$B$1003=Analítico!$B99),-(Analítico!Y$1&gt;='Gastos Gerais'!$D$4:$D$1003),-(Analítico!Y$1&lt;='Gastos Gerais'!$E$4:$E$1003),-('Gastos Gerais'!$C$4:$C$1003))</f>
        <v>0</v>
      </c>
      <c r="Z99" s="152">
        <f>SUMPRODUCT(-('Gastos Gerais'!$B$4:$B$1003=Analítico!$B99),-(Analítico!Z$1&gt;='Gastos Gerais'!$D$4:$D$1003),-(Analítico!Z$1&lt;='Gastos Gerais'!$E$4:$E$1003),-('Gastos Gerais'!$C$4:$C$1003))</f>
        <v>0</v>
      </c>
      <c r="AA99" s="152">
        <f>SUMPRODUCT(-('Gastos Gerais'!$B$4:$B$1003=Analítico!$B99),-(Analítico!AA$1&gt;='Gastos Gerais'!$D$4:$D$1003),-(Analítico!AA$1&lt;='Gastos Gerais'!$E$4:$E$1003),-('Gastos Gerais'!$C$4:$C$1003))</f>
        <v>0</v>
      </c>
      <c r="AB99" s="152">
        <f>SUMPRODUCT(-('Gastos Gerais'!$B$4:$B$1003=Analítico!$B99),-(Analítico!AB$1&gt;='Gastos Gerais'!$D$4:$D$1003),-(Analítico!AB$1&lt;='Gastos Gerais'!$E$4:$E$1003),-('Gastos Gerais'!$C$4:$C$1003))</f>
        <v>0</v>
      </c>
      <c r="AC99" s="152">
        <f>SUMPRODUCT(-('Gastos Gerais'!$B$4:$B$1003=Analítico!$B99),-(Analítico!AC$1&gt;='Gastos Gerais'!$D$4:$D$1003),-(Analítico!AC$1&lt;='Gastos Gerais'!$E$4:$E$1003),-('Gastos Gerais'!$C$4:$C$1003))</f>
        <v>0</v>
      </c>
      <c r="AD99" s="152">
        <f>SUMPRODUCT(-('Gastos Gerais'!$B$4:$B$1003=Analítico!$B99),-(Analítico!AD$1&gt;='Gastos Gerais'!$D$4:$D$1003),-(Analítico!AD$1&lt;='Gastos Gerais'!$E$4:$E$1003),-('Gastos Gerais'!$C$4:$C$1003))</f>
        <v>0</v>
      </c>
      <c r="AE99" s="152">
        <f>SUMPRODUCT(-('Gastos Gerais'!$B$4:$B$1003=Analítico!$B99),-(Analítico!AE$1&gt;='Gastos Gerais'!$D$4:$D$1003),-(Analítico!AE$1&lt;='Gastos Gerais'!$E$4:$E$1003),-('Gastos Gerais'!$C$4:$C$1003))</f>
        <v>0</v>
      </c>
      <c r="AF99" s="152">
        <f>SUMPRODUCT(-('Gastos Gerais'!$B$4:$B$1003=Analítico!$B99),-(Analítico!AF$1&gt;='Gastos Gerais'!$D$4:$D$1003),-(Analítico!AF$1&lt;='Gastos Gerais'!$E$4:$E$1003),-('Gastos Gerais'!$C$4:$C$1003))</f>
        <v>0</v>
      </c>
      <c r="AG99" s="152">
        <f>SUMPRODUCT(-('Gastos Gerais'!$B$4:$B$1003=Analítico!$B99),-(Analítico!AG$1&gt;='Gastos Gerais'!$D$4:$D$1003),-(Analítico!AG$1&lt;='Gastos Gerais'!$E$4:$E$1003),-('Gastos Gerais'!$C$4:$C$1003))</f>
        <v>0</v>
      </c>
      <c r="AH99" s="152">
        <f>SUMPRODUCT(-('Gastos Gerais'!$B$4:$B$1003=Analítico!$B99),-(Analítico!AH$1&gt;='Gastos Gerais'!$D$4:$D$1003),-(Analítico!AH$1&lt;='Gastos Gerais'!$E$4:$E$1003),-('Gastos Gerais'!$C$4:$C$1003))</f>
        <v>0</v>
      </c>
      <c r="AI99" s="152">
        <f>SUMPRODUCT(-('Gastos Gerais'!$B$4:$B$1003=Analítico!$B99),-(Analítico!AI$1&gt;='Gastos Gerais'!$D$4:$D$1003),-(Analítico!AI$1&lt;='Gastos Gerais'!$E$4:$E$1003),-('Gastos Gerais'!$C$4:$C$1003))</f>
        <v>0</v>
      </c>
      <c r="AJ99" s="152">
        <f>SUMPRODUCT(-('Gastos Gerais'!$B$4:$B$1003=Analítico!$B99),-(Analítico!AJ$1&gt;='Gastos Gerais'!$D$4:$D$1003),-(Analítico!AJ$1&lt;='Gastos Gerais'!$E$4:$E$1003),-('Gastos Gerais'!$C$4:$C$1003))</f>
        <v>0</v>
      </c>
      <c r="AK99" s="152">
        <f>SUMPRODUCT(-('Gastos Gerais'!$B$4:$B$1003=Analítico!$B99),-(Analítico!AK$1&gt;='Gastos Gerais'!$D$4:$D$1003),-(Analítico!AK$1&lt;='Gastos Gerais'!$E$4:$E$1003),-('Gastos Gerais'!$C$4:$C$1003))</f>
        <v>0</v>
      </c>
      <c r="AL99" s="152">
        <f>SUMPRODUCT(-('Gastos Gerais'!$B$4:$B$1003=Analítico!$B99),-(Analítico!AL$1&gt;='Gastos Gerais'!$D$4:$D$1003),-(Analítico!AL$1&lt;='Gastos Gerais'!$E$4:$E$1003),-('Gastos Gerais'!$C$4:$C$1003))</f>
        <v>0</v>
      </c>
      <c r="AM99" s="147">
        <f t="shared" si="25"/>
        <v>0</v>
      </c>
      <c r="AN99" s="159">
        <f t="shared" ca="1" si="26"/>
        <v>0</v>
      </c>
      <c r="AX99" s="251"/>
      <c r="AY99" s="251"/>
    </row>
    <row r="100" spans="1:51" s="101" customFormat="1" ht="23.25" customHeight="1">
      <c r="A100" s="220" t="s">
        <v>236</v>
      </c>
      <c r="B100" s="252" t="s">
        <v>192</v>
      </c>
      <c r="C100" s="152">
        <f>SUMPRODUCT(-('Gastos Gerais'!$B$4:$B$1003=Analítico!$B100),-(Analítico!C$1&gt;='Gastos Gerais'!$D$4:$D$1003),-(Analítico!C$1&lt;='Gastos Gerais'!$E$4:$E$1003),-('Gastos Gerais'!$C$4:$C$1003))</f>
        <v>0</v>
      </c>
      <c r="D100" s="152">
        <f>SUMPRODUCT(-('Gastos Gerais'!$B$4:$B$1003=Analítico!$B100),-(Analítico!D$1&gt;='Gastos Gerais'!$D$4:$D$1003),-(Analítico!D$1&lt;='Gastos Gerais'!$E$4:$E$1003),-('Gastos Gerais'!$C$4:$C$1003))</f>
        <v>0</v>
      </c>
      <c r="E100" s="152">
        <f>SUMPRODUCT(-('Gastos Gerais'!$B$4:$B$1003=Analítico!$B100),-(Analítico!E$1&gt;='Gastos Gerais'!$D$4:$D$1003),-(Analítico!E$1&lt;='Gastos Gerais'!$E$4:$E$1003),-('Gastos Gerais'!$C$4:$C$1003))</f>
        <v>0</v>
      </c>
      <c r="F100" s="152">
        <f>SUMPRODUCT(-('Gastos Gerais'!$B$4:$B$1003=Analítico!$B100),-(Analítico!F$1&gt;='Gastos Gerais'!$D$4:$D$1003),-(Analítico!F$1&lt;='Gastos Gerais'!$E$4:$E$1003),-('Gastos Gerais'!$C$4:$C$1003))</f>
        <v>0</v>
      </c>
      <c r="G100" s="152">
        <f>SUMPRODUCT(-('Gastos Gerais'!$B$4:$B$1003=Analítico!$B100),-(Analítico!G$1&gt;='Gastos Gerais'!$D$4:$D$1003),-(Analítico!G$1&lt;='Gastos Gerais'!$E$4:$E$1003),-('Gastos Gerais'!$C$4:$C$1003))</f>
        <v>0</v>
      </c>
      <c r="H100" s="152">
        <f>SUMPRODUCT(-('Gastos Gerais'!$B$4:$B$1003=Analítico!$B100),-(Analítico!H$1&gt;='Gastos Gerais'!$D$4:$D$1003),-(Analítico!H$1&lt;='Gastos Gerais'!$E$4:$E$1003),-('Gastos Gerais'!$C$4:$C$1003))</f>
        <v>0</v>
      </c>
      <c r="I100" s="152">
        <f>SUMPRODUCT(-('Gastos Gerais'!$B$4:$B$1003=Analítico!$B100),-(Analítico!I$1&gt;='Gastos Gerais'!$D$4:$D$1003),-(Analítico!I$1&lt;='Gastos Gerais'!$E$4:$E$1003),-('Gastos Gerais'!$C$4:$C$1003))</f>
        <v>0</v>
      </c>
      <c r="J100" s="152">
        <f>SUMPRODUCT(-('Gastos Gerais'!$B$4:$B$1003=Analítico!$B100),-(Analítico!J$1&gt;='Gastos Gerais'!$D$4:$D$1003),-(Analítico!J$1&lt;='Gastos Gerais'!$E$4:$E$1003),-('Gastos Gerais'!$C$4:$C$1003))</f>
        <v>0</v>
      </c>
      <c r="K100" s="152">
        <f>SUMPRODUCT(-('Gastos Gerais'!$B$4:$B$1003=Analítico!$B100),-(Analítico!K$1&gt;='Gastos Gerais'!$D$4:$D$1003),-(Analítico!K$1&lt;='Gastos Gerais'!$E$4:$E$1003),-('Gastos Gerais'!$C$4:$C$1003))</f>
        <v>0</v>
      </c>
      <c r="L100" s="152">
        <f>SUMPRODUCT(-('Gastos Gerais'!$B$4:$B$1003=Analítico!$B100),-(Analítico!L$1&gt;='Gastos Gerais'!$D$4:$D$1003),-(Analítico!L$1&lt;='Gastos Gerais'!$E$4:$E$1003),-('Gastos Gerais'!$C$4:$C$1003))</f>
        <v>0</v>
      </c>
      <c r="M100" s="152">
        <f>SUMPRODUCT(-('Gastos Gerais'!$B$4:$B$1003=Analítico!$B100),-(Analítico!M$1&gt;='Gastos Gerais'!$D$4:$D$1003),-(Analítico!M$1&lt;='Gastos Gerais'!$E$4:$E$1003),-('Gastos Gerais'!$C$4:$C$1003))</f>
        <v>0</v>
      </c>
      <c r="N100" s="152">
        <f>SUMPRODUCT(-('Gastos Gerais'!$B$4:$B$1003=Analítico!$B100),-(Analítico!N$1&gt;='Gastos Gerais'!$D$4:$D$1003),-(Analítico!N$1&lt;='Gastos Gerais'!$E$4:$E$1003),-('Gastos Gerais'!$C$4:$C$1003))</f>
        <v>0</v>
      </c>
      <c r="O100" s="152">
        <f>SUMPRODUCT(-('Gastos Gerais'!$B$4:$B$1003=Analítico!$B100),-(Analítico!O$1&gt;='Gastos Gerais'!$D$4:$D$1003),-(Analítico!O$1&lt;='Gastos Gerais'!$E$4:$E$1003),-('Gastos Gerais'!$C$4:$C$1003))</f>
        <v>0</v>
      </c>
      <c r="P100" s="152">
        <f>SUMPRODUCT(-('Gastos Gerais'!$B$4:$B$1003=Analítico!$B100),-(Analítico!P$1&gt;='Gastos Gerais'!$D$4:$D$1003),-(Analítico!P$1&lt;='Gastos Gerais'!$E$4:$E$1003),-('Gastos Gerais'!$C$4:$C$1003))</f>
        <v>0</v>
      </c>
      <c r="Q100" s="152">
        <f>SUMPRODUCT(-('Gastos Gerais'!$B$4:$B$1003=Analítico!$B100),-(Analítico!Q$1&gt;='Gastos Gerais'!$D$4:$D$1003),-(Analítico!Q$1&lt;='Gastos Gerais'!$E$4:$E$1003),-('Gastos Gerais'!$C$4:$C$1003))</f>
        <v>0</v>
      </c>
      <c r="R100" s="152">
        <f>SUMPRODUCT(-('Gastos Gerais'!$B$4:$B$1003=Analítico!$B100),-(Analítico!R$1&gt;='Gastos Gerais'!$D$4:$D$1003),-(Analítico!R$1&lt;='Gastos Gerais'!$E$4:$E$1003),-('Gastos Gerais'!$C$4:$C$1003))</f>
        <v>0</v>
      </c>
      <c r="S100" s="152">
        <f>SUMPRODUCT(-('Gastos Gerais'!$B$4:$B$1003=Analítico!$B100),-(Analítico!S$1&gt;='Gastos Gerais'!$D$4:$D$1003),-(Analítico!S$1&lt;='Gastos Gerais'!$E$4:$E$1003),-('Gastos Gerais'!$C$4:$C$1003))</f>
        <v>0</v>
      </c>
      <c r="T100" s="152">
        <f>SUMPRODUCT(-('Gastos Gerais'!$B$4:$B$1003=Analítico!$B100),-(Analítico!T$1&gt;='Gastos Gerais'!$D$4:$D$1003),-(Analítico!T$1&lt;='Gastos Gerais'!$E$4:$E$1003),-('Gastos Gerais'!$C$4:$C$1003))</f>
        <v>0</v>
      </c>
      <c r="U100" s="152">
        <f>SUMPRODUCT(-('Gastos Gerais'!$B$4:$B$1003=Analítico!$B100),-(Analítico!U$1&gt;='Gastos Gerais'!$D$4:$D$1003),-(Analítico!U$1&lt;='Gastos Gerais'!$E$4:$E$1003),-('Gastos Gerais'!$C$4:$C$1003))</f>
        <v>0</v>
      </c>
      <c r="V100" s="152">
        <f>SUMPRODUCT(-('Gastos Gerais'!$B$4:$B$1003=Analítico!$B100),-(Analítico!V$1&gt;='Gastos Gerais'!$D$4:$D$1003),-(Analítico!V$1&lt;='Gastos Gerais'!$E$4:$E$1003),-('Gastos Gerais'!$C$4:$C$1003))</f>
        <v>0</v>
      </c>
      <c r="W100" s="152">
        <f>SUMPRODUCT(-('Gastos Gerais'!$B$4:$B$1003=Analítico!$B100),-(Analítico!W$1&gt;='Gastos Gerais'!$D$4:$D$1003),-(Analítico!W$1&lt;='Gastos Gerais'!$E$4:$E$1003),-('Gastos Gerais'!$C$4:$C$1003))</f>
        <v>0</v>
      </c>
      <c r="X100" s="152">
        <f>SUMPRODUCT(-('Gastos Gerais'!$B$4:$B$1003=Analítico!$B100),-(Analítico!X$1&gt;='Gastos Gerais'!$D$4:$D$1003),-(Analítico!X$1&lt;='Gastos Gerais'!$E$4:$E$1003),-('Gastos Gerais'!$C$4:$C$1003))</f>
        <v>0</v>
      </c>
      <c r="Y100" s="152">
        <f>SUMPRODUCT(-('Gastos Gerais'!$B$4:$B$1003=Analítico!$B100),-(Analítico!Y$1&gt;='Gastos Gerais'!$D$4:$D$1003),-(Analítico!Y$1&lt;='Gastos Gerais'!$E$4:$E$1003),-('Gastos Gerais'!$C$4:$C$1003))</f>
        <v>0</v>
      </c>
      <c r="Z100" s="152">
        <f>SUMPRODUCT(-('Gastos Gerais'!$B$4:$B$1003=Analítico!$B100),-(Analítico!Z$1&gt;='Gastos Gerais'!$D$4:$D$1003),-(Analítico!Z$1&lt;='Gastos Gerais'!$E$4:$E$1003),-('Gastos Gerais'!$C$4:$C$1003))</f>
        <v>0</v>
      </c>
      <c r="AA100" s="152">
        <f>SUMPRODUCT(-('Gastos Gerais'!$B$4:$B$1003=Analítico!$B100),-(Analítico!AA$1&gt;='Gastos Gerais'!$D$4:$D$1003),-(Analítico!AA$1&lt;='Gastos Gerais'!$E$4:$E$1003),-('Gastos Gerais'!$C$4:$C$1003))</f>
        <v>0</v>
      </c>
      <c r="AB100" s="152">
        <f>SUMPRODUCT(-('Gastos Gerais'!$B$4:$B$1003=Analítico!$B100),-(Analítico!AB$1&gt;='Gastos Gerais'!$D$4:$D$1003),-(Analítico!AB$1&lt;='Gastos Gerais'!$E$4:$E$1003),-('Gastos Gerais'!$C$4:$C$1003))</f>
        <v>0</v>
      </c>
      <c r="AC100" s="152">
        <f>SUMPRODUCT(-('Gastos Gerais'!$B$4:$B$1003=Analítico!$B100),-(Analítico!AC$1&gt;='Gastos Gerais'!$D$4:$D$1003),-(Analítico!AC$1&lt;='Gastos Gerais'!$E$4:$E$1003),-('Gastos Gerais'!$C$4:$C$1003))</f>
        <v>0</v>
      </c>
      <c r="AD100" s="152">
        <f>SUMPRODUCT(-('Gastos Gerais'!$B$4:$B$1003=Analítico!$B100),-(Analítico!AD$1&gt;='Gastos Gerais'!$D$4:$D$1003),-(Analítico!AD$1&lt;='Gastos Gerais'!$E$4:$E$1003),-('Gastos Gerais'!$C$4:$C$1003))</f>
        <v>0</v>
      </c>
      <c r="AE100" s="152">
        <f>SUMPRODUCT(-('Gastos Gerais'!$B$4:$B$1003=Analítico!$B100),-(Analítico!AE$1&gt;='Gastos Gerais'!$D$4:$D$1003),-(Analítico!AE$1&lt;='Gastos Gerais'!$E$4:$E$1003),-('Gastos Gerais'!$C$4:$C$1003))</f>
        <v>0</v>
      </c>
      <c r="AF100" s="152">
        <f>SUMPRODUCT(-('Gastos Gerais'!$B$4:$B$1003=Analítico!$B100),-(Analítico!AF$1&gt;='Gastos Gerais'!$D$4:$D$1003),-(Analítico!AF$1&lt;='Gastos Gerais'!$E$4:$E$1003),-('Gastos Gerais'!$C$4:$C$1003))</f>
        <v>0</v>
      </c>
      <c r="AG100" s="152">
        <f>SUMPRODUCT(-('Gastos Gerais'!$B$4:$B$1003=Analítico!$B100),-(Analítico!AG$1&gt;='Gastos Gerais'!$D$4:$D$1003),-(Analítico!AG$1&lt;='Gastos Gerais'!$E$4:$E$1003),-('Gastos Gerais'!$C$4:$C$1003))</f>
        <v>0</v>
      </c>
      <c r="AH100" s="152">
        <f>SUMPRODUCT(-('Gastos Gerais'!$B$4:$B$1003=Analítico!$B100),-(Analítico!AH$1&gt;='Gastos Gerais'!$D$4:$D$1003),-(Analítico!AH$1&lt;='Gastos Gerais'!$E$4:$E$1003),-('Gastos Gerais'!$C$4:$C$1003))</f>
        <v>0</v>
      </c>
      <c r="AI100" s="152">
        <f>SUMPRODUCT(-('Gastos Gerais'!$B$4:$B$1003=Analítico!$B100),-(Analítico!AI$1&gt;='Gastos Gerais'!$D$4:$D$1003),-(Analítico!AI$1&lt;='Gastos Gerais'!$E$4:$E$1003),-('Gastos Gerais'!$C$4:$C$1003))</f>
        <v>0</v>
      </c>
      <c r="AJ100" s="152">
        <f>SUMPRODUCT(-('Gastos Gerais'!$B$4:$B$1003=Analítico!$B100),-(Analítico!AJ$1&gt;='Gastos Gerais'!$D$4:$D$1003),-(Analítico!AJ$1&lt;='Gastos Gerais'!$E$4:$E$1003),-('Gastos Gerais'!$C$4:$C$1003))</f>
        <v>0</v>
      </c>
      <c r="AK100" s="152">
        <f>SUMPRODUCT(-('Gastos Gerais'!$B$4:$B$1003=Analítico!$B100),-(Analítico!AK$1&gt;='Gastos Gerais'!$D$4:$D$1003),-(Analítico!AK$1&lt;='Gastos Gerais'!$E$4:$E$1003),-('Gastos Gerais'!$C$4:$C$1003))</f>
        <v>0</v>
      </c>
      <c r="AL100" s="152">
        <f>SUMPRODUCT(-('Gastos Gerais'!$B$4:$B$1003=Analítico!$B100),-(Analítico!AL$1&gt;='Gastos Gerais'!$D$4:$D$1003),-(Analítico!AL$1&lt;='Gastos Gerais'!$E$4:$E$1003),-('Gastos Gerais'!$C$4:$C$1003))</f>
        <v>0</v>
      </c>
      <c r="AM100" s="147">
        <f t="shared" si="25"/>
        <v>0</v>
      </c>
      <c r="AN100" s="159">
        <f t="shared" ca="1" si="26"/>
        <v>0</v>
      </c>
      <c r="AX100" s="251"/>
      <c r="AY100" s="251"/>
    </row>
    <row r="101" spans="1:51" s="101" customFormat="1" ht="23.25" customHeight="1">
      <c r="A101" s="220" t="s">
        <v>237</v>
      </c>
      <c r="B101" s="222" t="s">
        <v>283</v>
      </c>
      <c r="C101" s="152">
        <f>SUMPRODUCT(-('Gastos Gerais'!$B$4:$B$1003=Analítico!$B101),-(Analítico!C$1&gt;='Gastos Gerais'!$D$4:$D$1003),-(Analítico!C$1&lt;='Gastos Gerais'!$E$4:$E$1003),-('Gastos Gerais'!$C$4:$C$1003))</f>
        <v>0</v>
      </c>
      <c r="D101" s="152">
        <f>SUMPRODUCT(-('Gastos Gerais'!$B$4:$B$1003=Analítico!$B101),-(Analítico!D$1&gt;='Gastos Gerais'!$D$4:$D$1003),-(Analítico!D$1&lt;='Gastos Gerais'!$E$4:$E$1003),-('Gastos Gerais'!$C$4:$C$1003))</f>
        <v>0</v>
      </c>
      <c r="E101" s="152">
        <f>SUMPRODUCT(-('Gastos Gerais'!$B$4:$B$1003=Analítico!$B101),-(Analítico!E$1&gt;='Gastos Gerais'!$D$4:$D$1003),-(Analítico!E$1&lt;='Gastos Gerais'!$E$4:$E$1003),-('Gastos Gerais'!$C$4:$C$1003))</f>
        <v>0</v>
      </c>
      <c r="F101" s="152">
        <f>SUMPRODUCT(-('Gastos Gerais'!$B$4:$B$1003=Analítico!$B101),-(Analítico!F$1&gt;='Gastos Gerais'!$D$4:$D$1003),-(Analítico!F$1&lt;='Gastos Gerais'!$E$4:$E$1003),-('Gastos Gerais'!$C$4:$C$1003))</f>
        <v>0</v>
      </c>
      <c r="G101" s="152">
        <f>SUMPRODUCT(-('Gastos Gerais'!$B$4:$B$1003=Analítico!$B101),-(Analítico!G$1&gt;='Gastos Gerais'!$D$4:$D$1003),-(Analítico!G$1&lt;='Gastos Gerais'!$E$4:$E$1003),-('Gastos Gerais'!$C$4:$C$1003))</f>
        <v>0</v>
      </c>
      <c r="H101" s="152">
        <f>SUMPRODUCT(-('Gastos Gerais'!$B$4:$B$1003=Analítico!$B101),-(Analítico!H$1&gt;='Gastos Gerais'!$D$4:$D$1003),-(Analítico!H$1&lt;='Gastos Gerais'!$E$4:$E$1003),-('Gastos Gerais'!$C$4:$C$1003))</f>
        <v>0</v>
      </c>
      <c r="I101" s="152">
        <f>SUMPRODUCT(-('Gastos Gerais'!$B$4:$B$1003=Analítico!$B101),-(Analítico!I$1&gt;='Gastos Gerais'!$D$4:$D$1003),-(Analítico!I$1&lt;='Gastos Gerais'!$E$4:$E$1003),-('Gastos Gerais'!$C$4:$C$1003))</f>
        <v>0</v>
      </c>
      <c r="J101" s="152">
        <f>SUMPRODUCT(-('Gastos Gerais'!$B$4:$B$1003=Analítico!$B101),-(Analítico!J$1&gt;='Gastos Gerais'!$D$4:$D$1003),-(Analítico!J$1&lt;='Gastos Gerais'!$E$4:$E$1003),-('Gastos Gerais'!$C$4:$C$1003))</f>
        <v>0</v>
      </c>
      <c r="K101" s="152">
        <f>SUMPRODUCT(-('Gastos Gerais'!$B$4:$B$1003=Analítico!$B101),-(Analítico!K$1&gt;='Gastos Gerais'!$D$4:$D$1003),-(Analítico!K$1&lt;='Gastos Gerais'!$E$4:$E$1003),-('Gastos Gerais'!$C$4:$C$1003))</f>
        <v>0</v>
      </c>
      <c r="L101" s="152">
        <f>SUMPRODUCT(-('Gastos Gerais'!$B$4:$B$1003=Analítico!$B101),-(Analítico!L$1&gt;='Gastos Gerais'!$D$4:$D$1003),-(Analítico!L$1&lt;='Gastos Gerais'!$E$4:$E$1003),-('Gastos Gerais'!$C$4:$C$1003))</f>
        <v>0</v>
      </c>
      <c r="M101" s="152">
        <f>SUMPRODUCT(-('Gastos Gerais'!$B$4:$B$1003=Analítico!$B101),-(Analítico!M$1&gt;='Gastos Gerais'!$D$4:$D$1003),-(Analítico!M$1&lt;='Gastos Gerais'!$E$4:$E$1003),-('Gastos Gerais'!$C$4:$C$1003))</f>
        <v>0</v>
      </c>
      <c r="N101" s="152">
        <f>SUMPRODUCT(-('Gastos Gerais'!$B$4:$B$1003=Analítico!$B101),-(Analítico!N$1&gt;='Gastos Gerais'!$D$4:$D$1003),-(Analítico!N$1&lt;='Gastos Gerais'!$E$4:$E$1003),-('Gastos Gerais'!$C$4:$C$1003))</f>
        <v>0</v>
      </c>
      <c r="O101" s="152">
        <f>SUMPRODUCT(-('Gastos Gerais'!$B$4:$B$1003=Analítico!$B101),-(Analítico!O$1&gt;='Gastos Gerais'!$D$4:$D$1003),-(Analítico!O$1&lt;='Gastos Gerais'!$E$4:$E$1003),-('Gastos Gerais'!$C$4:$C$1003))</f>
        <v>0</v>
      </c>
      <c r="P101" s="152">
        <f>SUMPRODUCT(-('Gastos Gerais'!$B$4:$B$1003=Analítico!$B101),-(Analítico!P$1&gt;='Gastos Gerais'!$D$4:$D$1003),-(Analítico!P$1&lt;='Gastos Gerais'!$E$4:$E$1003),-('Gastos Gerais'!$C$4:$C$1003))</f>
        <v>0</v>
      </c>
      <c r="Q101" s="152">
        <f>SUMPRODUCT(-('Gastos Gerais'!$B$4:$B$1003=Analítico!$B101),-(Analítico!Q$1&gt;='Gastos Gerais'!$D$4:$D$1003),-(Analítico!Q$1&lt;='Gastos Gerais'!$E$4:$E$1003),-('Gastos Gerais'!$C$4:$C$1003))</f>
        <v>0</v>
      </c>
      <c r="R101" s="152">
        <f>SUMPRODUCT(-('Gastos Gerais'!$B$4:$B$1003=Analítico!$B101),-(Analítico!R$1&gt;='Gastos Gerais'!$D$4:$D$1003),-(Analítico!R$1&lt;='Gastos Gerais'!$E$4:$E$1003),-('Gastos Gerais'!$C$4:$C$1003))</f>
        <v>0</v>
      </c>
      <c r="S101" s="152">
        <f>SUMPRODUCT(-('Gastos Gerais'!$B$4:$B$1003=Analítico!$B101),-(Analítico!S$1&gt;='Gastos Gerais'!$D$4:$D$1003),-(Analítico!S$1&lt;='Gastos Gerais'!$E$4:$E$1003),-('Gastos Gerais'!$C$4:$C$1003))</f>
        <v>0</v>
      </c>
      <c r="T101" s="152">
        <f>SUMPRODUCT(-('Gastos Gerais'!$B$4:$B$1003=Analítico!$B101),-(Analítico!T$1&gt;='Gastos Gerais'!$D$4:$D$1003),-(Analítico!T$1&lt;='Gastos Gerais'!$E$4:$E$1003),-('Gastos Gerais'!$C$4:$C$1003))</f>
        <v>0</v>
      </c>
      <c r="U101" s="152">
        <f>SUMPRODUCT(-('Gastos Gerais'!$B$4:$B$1003=Analítico!$B101),-(Analítico!U$1&gt;='Gastos Gerais'!$D$4:$D$1003),-(Analítico!U$1&lt;='Gastos Gerais'!$E$4:$E$1003),-('Gastos Gerais'!$C$4:$C$1003))</f>
        <v>0</v>
      </c>
      <c r="V101" s="152">
        <f>SUMPRODUCT(-('Gastos Gerais'!$B$4:$B$1003=Analítico!$B101),-(Analítico!V$1&gt;='Gastos Gerais'!$D$4:$D$1003),-(Analítico!V$1&lt;='Gastos Gerais'!$E$4:$E$1003),-('Gastos Gerais'!$C$4:$C$1003))</f>
        <v>0</v>
      </c>
      <c r="W101" s="152">
        <f>SUMPRODUCT(-('Gastos Gerais'!$B$4:$B$1003=Analítico!$B101),-(Analítico!W$1&gt;='Gastos Gerais'!$D$4:$D$1003),-(Analítico!W$1&lt;='Gastos Gerais'!$E$4:$E$1003),-('Gastos Gerais'!$C$4:$C$1003))</f>
        <v>0</v>
      </c>
      <c r="X101" s="152">
        <f>SUMPRODUCT(-('Gastos Gerais'!$B$4:$B$1003=Analítico!$B101),-(Analítico!X$1&gt;='Gastos Gerais'!$D$4:$D$1003),-(Analítico!X$1&lt;='Gastos Gerais'!$E$4:$E$1003),-('Gastos Gerais'!$C$4:$C$1003))</f>
        <v>0</v>
      </c>
      <c r="Y101" s="152">
        <f>SUMPRODUCT(-('Gastos Gerais'!$B$4:$B$1003=Analítico!$B101),-(Analítico!Y$1&gt;='Gastos Gerais'!$D$4:$D$1003),-(Analítico!Y$1&lt;='Gastos Gerais'!$E$4:$E$1003),-('Gastos Gerais'!$C$4:$C$1003))</f>
        <v>0</v>
      </c>
      <c r="Z101" s="152">
        <f>SUMPRODUCT(-('Gastos Gerais'!$B$4:$B$1003=Analítico!$B101),-(Analítico!Z$1&gt;='Gastos Gerais'!$D$4:$D$1003),-(Analítico!Z$1&lt;='Gastos Gerais'!$E$4:$E$1003),-('Gastos Gerais'!$C$4:$C$1003))</f>
        <v>0</v>
      </c>
      <c r="AA101" s="152">
        <f>SUMPRODUCT(-('Gastos Gerais'!$B$4:$B$1003=Analítico!$B101),-(Analítico!AA$1&gt;='Gastos Gerais'!$D$4:$D$1003),-(Analítico!AA$1&lt;='Gastos Gerais'!$E$4:$E$1003),-('Gastos Gerais'!$C$4:$C$1003))</f>
        <v>0</v>
      </c>
      <c r="AB101" s="152">
        <f>SUMPRODUCT(-('Gastos Gerais'!$B$4:$B$1003=Analítico!$B101),-(Analítico!AB$1&gt;='Gastos Gerais'!$D$4:$D$1003),-(Analítico!AB$1&lt;='Gastos Gerais'!$E$4:$E$1003),-('Gastos Gerais'!$C$4:$C$1003))</f>
        <v>0</v>
      </c>
      <c r="AC101" s="152">
        <f>SUMPRODUCT(-('Gastos Gerais'!$B$4:$B$1003=Analítico!$B101),-(Analítico!AC$1&gt;='Gastos Gerais'!$D$4:$D$1003),-(Analítico!AC$1&lt;='Gastos Gerais'!$E$4:$E$1003),-('Gastos Gerais'!$C$4:$C$1003))</f>
        <v>0</v>
      </c>
      <c r="AD101" s="152">
        <f>SUMPRODUCT(-('Gastos Gerais'!$B$4:$B$1003=Analítico!$B101),-(Analítico!AD$1&gt;='Gastos Gerais'!$D$4:$D$1003),-(Analítico!AD$1&lt;='Gastos Gerais'!$E$4:$E$1003),-('Gastos Gerais'!$C$4:$C$1003))</f>
        <v>0</v>
      </c>
      <c r="AE101" s="152">
        <f>SUMPRODUCT(-('Gastos Gerais'!$B$4:$B$1003=Analítico!$B101),-(Analítico!AE$1&gt;='Gastos Gerais'!$D$4:$D$1003),-(Analítico!AE$1&lt;='Gastos Gerais'!$E$4:$E$1003),-('Gastos Gerais'!$C$4:$C$1003))</f>
        <v>0</v>
      </c>
      <c r="AF101" s="152">
        <f>SUMPRODUCT(-('Gastos Gerais'!$B$4:$B$1003=Analítico!$B101),-(Analítico!AF$1&gt;='Gastos Gerais'!$D$4:$D$1003),-(Analítico!AF$1&lt;='Gastos Gerais'!$E$4:$E$1003),-('Gastos Gerais'!$C$4:$C$1003))</f>
        <v>0</v>
      </c>
      <c r="AG101" s="152">
        <f>SUMPRODUCT(-('Gastos Gerais'!$B$4:$B$1003=Analítico!$B101),-(Analítico!AG$1&gt;='Gastos Gerais'!$D$4:$D$1003),-(Analítico!AG$1&lt;='Gastos Gerais'!$E$4:$E$1003),-('Gastos Gerais'!$C$4:$C$1003))</f>
        <v>0</v>
      </c>
      <c r="AH101" s="152">
        <f>SUMPRODUCT(-('Gastos Gerais'!$B$4:$B$1003=Analítico!$B101),-(Analítico!AH$1&gt;='Gastos Gerais'!$D$4:$D$1003),-(Analítico!AH$1&lt;='Gastos Gerais'!$E$4:$E$1003),-('Gastos Gerais'!$C$4:$C$1003))</f>
        <v>0</v>
      </c>
      <c r="AI101" s="152">
        <f>SUMPRODUCT(-('Gastos Gerais'!$B$4:$B$1003=Analítico!$B101),-(Analítico!AI$1&gt;='Gastos Gerais'!$D$4:$D$1003),-(Analítico!AI$1&lt;='Gastos Gerais'!$E$4:$E$1003),-('Gastos Gerais'!$C$4:$C$1003))</f>
        <v>0</v>
      </c>
      <c r="AJ101" s="152">
        <f>SUMPRODUCT(-('Gastos Gerais'!$B$4:$B$1003=Analítico!$B101),-(Analítico!AJ$1&gt;='Gastos Gerais'!$D$4:$D$1003),-(Analítico!AJ$1&lt;='Gastos Gerais'!$E$4:$E$1003),-('Gastos Gerais'!$C$4:$C$1003))</f>
        <v>0</v>
      </c>
      <c r="AK101" s="152">
        <f>SUMPRODUCT(-('Gastos Gerais'!$B$4:$B$1003=Analítico!$B101),-(Analítico!AK$1&gt;='Gastos Gerais'!$D$4:$D$1003),-(Analítico!AK$1&lt;='Gastos Gerais'!$E$4:$E$1003),-('Gastos Gerais'!$C$4:$C$1003))</f>
        <v>0</v>
      </c>
      <c r="AL101" s="152">
        <f>SUMPRODUCT(-('Gastos Gerais'!$B$4:$B$1003=Analítico!$B101),-(Analítico!AL$1&gt;='Gastos Gerais'!$D$4:$D$1003),-(Analítico!AL$1&lt;='Gastos Gerais'!$E$4:$E$1003),-('Gastos Gerais'!$C$4:$C$1003))</f>
        <v>0</v>
      </c>
      <c r="AM101" s="147">
        <f t="shared" si="25"/>
        <v>0</v>
      </c>
      <c r="AN101" s="159">
        <f t="shared" ca="1" si="26"/>
        <v>0</v>
      </c>
      <c r="AX101" s="251"/>
      <c r="AY101" s="251"/>
    </row>
    <row r="102" spans="1:51" s="101" customFormat="1" ht="23.25" customHeight="1">
      <c r="A102" s="220" t="s">
        <v>238</v>
      </c>
      <c r="B102" s="223" t="s">
        <v>213</v>
      </c>
      <c r="C102" s="152">
        <f>SUMPRODUCT(-('Gastos Gerais'!$B$4:$B$1003=Analítico!$B102),-(Analítico!C$1&gt;='Gastos Gerais'!$D$4:$D$1003),-(Analítico!C$1&lt;='Gastos Gerais'!$E$4:$E$1003),-('Gastos Gerais'!$C$4:$C$1003))</f>
        <v>0</v>
      </c>
      <c r="D102" s="152">
        <f>SUMPRODUCT(-('Gastos Gerais'!$B$4:$B$1003=Analítico!$B102),-(Analítico!D$1&gt;='Gastos Gerais'!$D$4:$D$1003),-(Analítico!D$1&lt;='Gastos Gerais'!$E$4:$E$1003),-('Gastos Gerais'!$C$4:$C$1003))</f>
        <v>0</v>
      </c>
      <c r="E102" s="152">
        <f>SUMPRODUCT(-('Gastos Gerais'!$B$4:$B$1003=Analítico!$B102),-(Analítico!E$1&gt;='Gastos Gerais'!$D$4:$D$1003),-(Analítico!E$1&lt;='Gastos Gerais'!$E$4:$E$1003),-('Gastos Gerais'!$C$4:$C$1003))</f>
        <v>0</v>
      </c>
      <c r="F102" s="152">
        <f>SUMPRODUCT(-('Gastos Gerais'!$B$4:$B$1003=Analítico!$B102),-(Analítico!F$1&gt;='Gastos Gerais'!$D$4:$D$1003),-(Analítico!F$1&lt;='Gastos Gerais'!$E$4:$E$1003),-('Gastos Gerais'!$C$4:$C$1003))</f>
        <v>0</v>
      </c>
      <c r="G102" s="152">
        <f>SUMPRODUCT(-('Gastos Gerais'!$B$4:$B$1003=Analítico!$B102),-(Analítico!G$1&gt;='Gastos Gerais'!$D$4:$D$1003),-(Analítico!G$1&lt;='Gastos Gerais'!$E$4:$E$1003),-('Gastos Gerais'!$C$4:$C$1003))</f>
        <v>0</v>
      </c>
      <c r="H102" s="152">
        <f>SUMPRODUCT(-('Gastos Gerais'!$B$4:$B$1003=Analítico!$B102),-(Analítico!H$1&gt;='Gastos Gerais'!$D$4:$D$1003),-(Analítico!H$1&lt;='Gastos Gerais'!$E$4:$E$1003),-('Gastos Gerais'!$C$4:$C$1003))</f>
        <v>0</v>
      </c>
      <c r="I102" s="152">
        <f>SUMPRODUCT(-('Gastos Gerais'!$B$4:$B$1003=Analítico!$B102),-(Analítico!I$1&gt;='Gastos Gerais'!$D$4:$D$1003),-(Analítico!I$1&lt;='Gastos Gerais'!$E$4:$E$1003),-('Gastos Gerais'!$C$4:$C$1003))</f>
        <v>0</v>
      </c>
      <c r="J102" s="152">
        <f>SUMPRODUCT(-('Gastos Gerais'!$B$4:$B$1003=Analítico!$B102),-(Analítico!J$1&gt;='Gastos Gerais'!$D$4:$D$1003),-(Analítico!J$1&lt;='Gastos Gerais'!$E$4:$E$1003),-('Gastos Gerais'!$C$4:$C$1003))</f>
        <v>0</v>
      </c>
      <c r="K102" s="152">
        <f>SUMPRODUCT(-('Gastos Gerais'!$B$4:$B$1003=Analítico!$B102),-(Analítico!K$1&gt;='Gastos Gerais'!$D$4:$D$1003),-(Analítico!K$1&lt;='Gastos Gerais'!$E$4:$E$1003),-('Gastos Gerais'!$C$4:$C$1003))</f>
        <v>0</v>
      </c>
      <c r="L102" s="152">
        <f>SUMPRODUCT(-('Gastos Gerais'!$B$4:$B$1003=Analítico!$B102),-(Analítico!L$1&gt;='Gastos Gerais'!$D$4:$D$1003),-(Analítico!L$1&lt;='Gastos Gerais'!$E$4:$E$1003),-('Gastos Gerais'!$C$4:$C$1003))</f>
        <v>0</v>
      </c>
      <c r="M102" s="152">
        <f>SUMPRODUCT(-('Gastos Gerais'!$B$4:$B$1003=Analítico!$B102),-(Analítico!M$1&gt;='Gastos Gerais'!$D$4:$D$1003),-(Analítico!M$1&lt;='Gastos Gerais'!$E$4:$E$1003),-('Gastos Gerais'!$C$4:$C$1003))</f>
        <v>0</v>
      </c>
      <c r="N102" s="152">
        <f>SUMPRODUCT(-('Gastos Gerais'!$B$4:$B$1003=Analítico!$B102),-(Analítico!N$1&gt;='Gastos Gerais'!$D$4:$D$1003),-(Analítico!N$1&lt;='Gastos Gerais'!$E$4:$E$1003),-('Gastos Gerais'!$C$4:$C$1003))</f>
        <v>0</v>
      </c>
      <c r="O102" s="152">
        <f>SUMPRODUCT(-('Gastos Gerais'!$B$4:$B$1003=Analítico!$B102),-(Analítico!O$1&gt;='Gastos Gerais'!$D$4:$D$1003),-(Analítico!O$1&lt;='Gastos Gerais'!$E$4:$E$1003),-('Gastos Gerais'!$C$4:$C$1003))</f>
        <v>0</v>
      </c>
      <c r="P102" s="152">
        <f>SUMPRODUCT(-('Gastos Gerais'!$B$4:$B$1003=Analítico!$B102),-(Analítico!P$1&gt;='Gastos Gerais'!$D$4:$D$1003),-(Analítico!P$1&lt;='Gastos Gerais'!$E$4:$E$1003),-('Gastos Gerais'!$C$4:$C$1003))</f>
        <v>0</v>
      </c>
      <c r="Q102" s="152">
        <f>SUMPRODUCT(-('Gastos Gerais'!$B$4:$B$1003=Analítico!$B102),-(Analítico!Q$1&gt;='Gastos Gerais'!$D$4:$D$1003),-(Analítico!Q$1&lt;='Gastos Gerais'!$E$4:$E$1003),-('Gastos Gerais'!$C$4:$C$1003))</f>
        <v>0</v>
      </c>
      <c r="R102" s="152">
        <f>SUMPRODUCT(-('Gastos Gerais'!$B$4:$B$1003=Analítico!$B102),-(Analítico!R$1&gt;='Gastos Gerais'!$D$4:$D$1003),-(Analítico!R$1&lt;='Gastos Gerais'!$E$4:$E$1003),-('Gastos Gerais'!$C$4:$C$1003))</f>
        <v>0</v>
      </c>
      <c r="S102" s="152">
        <f>SUMPRODUCT(-('Gastos Gerais'!$B$4:$B$1003=Analítico!$B102),-(Analítico!S$1&gt;='Gastos Gerais'!$D$4:$D$1003),-(Analítico!S$1&lt;='Gastos Gerais'!$E$4:$E$1003),-('Gastos Gerais'!$C$4:$C$1003))</f>
        <v>0</v>
      </c>
      <c r="T102" s="152">
        <f>SUMPRODUCT(-('Gastos Gerais'!$B$4:$B$1003=Analítico!$B102),-(Analítico!T$1&gt;='Gastos Gerais'!$D$4:$D$1003),-(Analítico!T$1&lt;='Gastos Gerais'!$E$4:$E$1003),-('Gastos Gerais'!$C$4:$C$1003))</f>
        <v>0</v>
      </c>
      <c r="U102" s="152">
        <f>SUMPRODUCT(-('Gastos Gerais'!$B$4:$B$1003=Analítico!$B102),-(Analítico!U$1&gt;='Gastos Gerais'!$D$4:$D$1003),-(Analítico!U$1&lt;='Gastos Gerais'!$E$4:$E$1003),-('Gastos Gerais'!$C$4:$C$1003))</f>
        <v>0</v>
      </c>
      <c r="V102" s="152">
        <f>SUMPRODUCT(-('Gastos Gerais'!$B$4:$B$1003=Analítico!$B102),-(Analítico!V$1&gt;='Gastos Gerais'!$D$4:$D$1003),-(Analítico!V$1&lt;='Gastos Gerais'!$E$4:$E$1003),-('Gastos Gerais'!$C$4:$C$1003))</f>
        <v>0</v>
      </c>
      <c r="W102" s="152">
        <f>SUMPRODUCT(-('Gastos Gerais'!$B$4:$B$1003=Analítico!$B102),-(Analítico!W$1&gt;='Gastos Gerais'!$D$4:$D$1003),-(Analítico!W$1&lt;='Gastos Gerais'!$E$4:$E$1003),-('Gastos Gerais'!$C$4:$C$1003))</f>
        <v>0</v>
      </c>
      <c r="X102" s="152">
        <f>SUMPRODUCT(-('Gastos Gerais'!$B$4:$B$1003=Analítico!$B102),-(Analítico!X$1&gt;='Gastos Gerais'!$D$4:$D$1003),-(Analítico!X$1&lt;='Gastos Gerais'!$E$4:$E$1003),-('Gastos Gerais'!$C$4:$C$1003))</f>
        <v>0</v>
      </c>
      <c r="Y102" s="152">
        <f>SUMPRODUCT(-('Gastos Gerais'!$B$4:$B$1003=Analítico!$B102),-(Analítico!Y$1&gt;='Gastos Gerais'!$D$4:$D$1003),-(Analítico!Y$1&lt;='Gastos Gerais'!$E$4:$E$1003),-('Gastos Gerais'!$C$4:$C$1003))</f>
        <v>0</v>
      </c>
      <c r="Z102" s="152">
        <f>SUMPRODUCT(-('Gastos Gerais'!$B$4:$B$1003=Analítico!$B102),-(Analítico!Z$1&gt;='Gastos Gerais'!$D$4:$D$1003),-(Analítico!Z$1&lt;='Gastos Gerais'!$E$4:$E$1003),-('Gastos Gerais'!$C$4:$C$1003))</f>
        <v>0</v>
      </c>
      <c r="AA102" s="152">
        <f>SUMPRODUCT(-('Gastos Gerais'!$B$4:$B$1003=Analítico!$B102),-(Analítico!AA$1&gt;='Gastos Gerais'!$D$4:$D$1003),-(Analítico!AA$1&lt;='Gastos Gerais'!$E$4:$E$1003),-('Gastos Gerais'!$C$4:$C$1003))</f>
        <v>0</v>
      </c>
      <c r="AB102" s="152">
        <f>SUMPRODUCT(-('Gastos Gerais'!$B$4:$B$1003=Analítico!$B102),-(Analítico!AB$1&gt;='Gastos Gerais'!$D$4:$D$1003),-(Analítico!AB$1&lt;='Gastos Gerais'!$E$4:$E$1003),-('Gastos Gerais'!$C$4:$C$1003))</f>
        <v>0</v>
      </c>
      <c r="AC102" s="152">
        <f>SUMPRODUCT(-('Gastos Gerais'!$B$4:$B$1003=Analítico!$B102),-(Analítico!AC$1&gt;='Gastos Gerais'!$D$4:$D$1003),-(Analítico!AC$1&lt;='Gastos Gerais'!$E$4:$E$1003),-('Gastos Gerais'!$C$4:$C$1003))</f>
        <v>0</v>
      </c>
      <c r="AD102" s="152">
        <f>SUMPRODUCT(-('Gastos Gerais'!$B$4:$B$1003=Analítico!$B102),-(Analítico!AD$1&gt;='Gastos Gerais'!$D$4:$D$1003),-(Analítico!AD$1&lt;='Gastos Gerais'!$E$4:$E$1003),-('Gastos Gerais'!$C$4:$C$1003))</f>
        <v>0</v>
      </c>
      <c r="AE102" s="152">
        <f>SUMPRODUCT(-('Gastos Gerais'!$B$4:$B$1003=Analítico!$B102),-(Analítico!AE$1&gt;='Gastos Gerais'!$D$4:$D$1003),-(Analítico!AE$1&lt;='Gastos Gerais'!$E$4:$E$1003),-('Gastos Gerais'!$C$4:$C$1003))</f>
        <v>0</v>
      </c>
      <c r="AF102" s="152">
        <f>SUMPRODUCT(-('Gastos Gerais'!$B$4:$B$1003=Analítico!$B102),-(Analítico!AF$1&gt;='Gastos Gerais'!$D$4:$D$1003),-(Analítico!AF$1&lt;='Gastos Gerais'!$E$4:$E$1003),-('Gastos Gerais'!$C$4:$C$1003))</f>
        <v>0</v>
      </c>
      <c r="AG102" s="152">
        <f>SUMPRODUCT(-('Gastos Gerais'!$B$4:$B$1003=Analítico!$B102),-(Analítico!AG$1&gt;='Gastos Gerais'!$D$4:$D$1003),-(Analítico!AG$1&lt;='Gastos Gerais'!$E$4:$E$1003),-('Gastos Gerais'!$C$4:$C$1003))</f>
        <v>0</v>
      </c>
      <c r="AH102" s="152">
        <f>SUMPRODUCT(-('Gastos Gerais'!$B$4:$B$1003=Analítico!$B102),-(Analítico!AH$1&gt;='Gastos Gerais'!$D$4:$D$1003),-(Analítico!AH$1&lt;='Gastos Gerais'!$E$4:$E$1003),-('Gastos Gerais'!$C$4:$C$1003))</f>
        <v>0</v>
      </c>
      <c r="AI102" s="152">
        <f>SUMPRODUCT(-('Gastos Gerais'!$B$4:$B$1003=Analítico!$B102),-(Analítico!AI$1&gt;='Gastos Gerais'!$D$4:$D$1003),-(Analítico!AI$1&lt;='Gastos Gerais'!$E$4:$E$1003),-('Gastos Gerais'!$C$4:$C$1003))</f>
        <v>0</v>
      </c>
      <c r="AJ102" s="152">
        <f>SUMPRODUCT(-('Gastos Gerais'!$B$4:$B$1003=Analítico!$B102),-(Analítico!AJ$1&gt;='Gastos Gerais'!$D$4:$D$1003),-(Analítico!AJ$1&lt;='Gastos Gerais'!$E$4:$E$1003),-('Gastos Gerais'!$C$4:$C$1003))</f>
        <v>0</v>
      </c>
      <c r="AK102" s="152">
        <f>SUMPRODUCT(-('Gastos Gerais'!$B$4:$B$1003=Analítico!$B102),-(Analítico!AK$1&gt;='Gastos Gerais'!$D$4:$D$1003),-(Analítico!AK$1&lt;='Gastos Gerais'!$E$4:$E$1003),-('Gastos Gerais'!$C$4:$C$1003))</f>
        <v>0</v>
      </c>
      <c r="AL102" s="152">
        <f>SUMPRODUCT(-('Gastos Gerais'!$B$4:$B$1003=Analítico!$B102),-(Analítico!AL$1&gt;='Gastos Gerais'!$D$4:$D$1003),-(Analítico!AL$1&lt;='Gastos Gerais'!$E$4:$E$1003),-('Gastos Gerais'!$C$4:$C$1003))</f>
        <v>0</v>
      </c>
      <c r="AM102" s="147">
        <f t="shared" si="25"/>
        <v>0</v>
      </c>
      <c r="AN102" s="159">
        <f t="shared" ca="1" si="26"/>
        <v>0</v>
      </c>
      <c r="AX102" s="251"/>
      <c r="AY102" s="251"/>
    </row>
    <row r="103" spans="1:51" s="101" customFormat="1" ht="23.25" customHeight="1">
      <c r="A103" s="220" t="s">
        <v>239</v>
      </c>
      <c r="B103" s="223" t="s">
        <v>214</v>
      </c>
      <c r="C103" s="152">
        <f>SUMPRODUCT(-('Gastos Gerais'!$B$4:$B$1003=Analítico!$B103),-(Analítico!C$1&gt;='Gastos Gerais'!$D$4:$D$1003),-(Analítico!C$1&lt;='Gastos Gerais'!$E$4:$E$1003),-('Gastos Gerais'!$C$4:$C$1003))</f>
        <v>0</v>
      </c>
      <c r="D103" s="152">
        <f>SUMPRODUCT(-('Gastos Gerais'!$B$4:$B$1003=Analítico!$B103),-(Analítico!D$1&gt;='Gastos Gerais'!$D$4:$D$1003),-(Analítico!D$1&lt;='Gastos Gerais'!$E$4:$E$1003),-('Gastos Gerais'!$C$4:$C$1003))</f>
        <v>0</v>
      </c>
      <c r="E103" s="152">
        <f>SUMPRODUCT(-('Gastos Gerais'!$B$4:$B$1003=Analítico!$B103),-(Analítico!E$1&gt;='Gastos Gerais'!$D$4:$D$1003),-(Analítico!E$1&lt;='Gastos Gerais'!$E$4:$E$1003),-('Gastos Gerais'!$C$4:$C$1003))</f>
        <v>0</v>
      </c>
      <c r="F103" s="152">
        <f>SUMPRODUCT(-('Gastos Gerais'!$B$4:$B$1003=Analítico!$B103),-(Analítico!F$1&gt;='Gastos Gerais'!$D$4:$D$1003),-(Analítico!F$1&lt;='Gastos Gerais'!$E$4:$E$1003),-('Gastos Gerais'!$C$4:$C$1003))</f>
        <v>0</v>
      </c>
      <c r="G103" s="152">
        <f>SUMPRODUCT(-('Gastos Gerais'!$B$4:$B$1003=Analítico!$B103),-(Analítico!G$1&gt;='Gastos Gerais'!$D$4:$D$1003),-(Analítico!G$1&lt;='Gastos Gerais'!$E$4:$E$1003),-('Gastos Gerais'!$C$4:$C$1003))</f>
        <v>0</v>
      </c>
      <c r="H103" s="152">
        <f>SUMPRODUCT(-('Gastos Gerais'!$B$4:$B$1003=Analítico!$B103),-(Analítico!H$1&gt;='Gastos Gerais'!$D$4:$D$1003),-(Analítico!H$1&lt;='Gastos Gerais'!$E$4:$E$1003),-('Gastos Gerais'!$C$4:$C$1003))</f>
        <v>0</v>
      </c>
      <c r="I103" s="152">
        <f>SUMPRODUCT(-('Gastos Gerais'!$B$4:$B$1003=Analítico!$B103),-(Analítico!I$1&gt;='Gastos Gerais'!$D$4:$D$1003),-(Analítico!I$1&lt;='Gastos Gerais'!$E$4:$E$1003),-('Gastos Gerais'!$C$4:$C$1003))</f>
        <v>0</v>
      </c>
      <c r="J103" s="152">
        <f>SUMPRODUCT(-('Gastos Gerais'!$B$4:$B$1003=Analítico!$B103),-(Analítico!J$1&gt;='Gastos Gerais'!$D$4:$D$1003),-(Analítico!J$1&lt;='Gastos Gerais'!$E$4:$E$1003),-('Gastos Gerais'!$C$4:$C$1003))</f>
        <v>0</v>
      </c>
      <c r="K103" s="152">
        <f>SUMPRODUCT(-('Gastos Gerais'!$B$4:$B$1003=Analítico!$B103),-(Analítico!K$1&gt;='Gastos Gerais'!$D$4:$D$1003),-(Analítico!K$1&lt;='Gastos Gerais'!$E$4:$E$1003),-('Gastos Gerais'!$C$4:$C$1003))</f>
        <v>0</v>
      </c>
      <c r="L103" s="152">
        <f>SUMPRODUCT(-('Gastos Gerais'!$B$4:$B$1003=Analítico!$B103),-(Analítico!L$1&gt;='Gastos Gerais'!$D$4:$D$1003),-(Analítico!L$1&lt;='Gastos Gerais'!$E$4:$E$1003),-('Gastos Gerais'!$C$4:$C$1003))</f>
        <v>0</v>
      </c>
      <c r="M103" s="152">
        <f>SUMPRODUCT(-('Gastos Gerais'!$B$4:$B$1003=Analítico!$B103),-(Analítico!M$1&gt;='Gastos Gerais'!$D$4:$D$1003),-(Analítico!M$1&lt;='Gastos Gerais'!$E$4:$E$1003),-('Gastos Gerais'!$C$4:$C$1003))</f>
        <v>0</v>
      </c>
      <c r="N103" s="152">
        <f>SUMPRODUCT(-('Gastos Gerais'!$B$4:$B$1003=Analítico!$B103),-(Analítico!N$1&gt;='Gastos Gerais'!$D$4:$D$1003),-(Analítico!N$1&lt;='Gastos Gerais'!$E$4:$E$1003),-('Gastos Gerais'!$C$4:$C$1003))</f>
        <v>0</v>
      </c>
      <c r="O103" s="152">
        <f>SUMPRODUCT(-('Gastos Gerais'!$B$4:$B$1003=Analítico!$B103),-(Analítico!O$1&gt;='Gastos Gerais'!$D$4:$D$1003),-(Analítico!O$1&lt;='Gastos Gerais'!$E$4:$E$1003),-('Gastos Gerais'!$C$4:$C$1003))</f>
        <v>0</v>
      </c>
      <c r="P103" s="152">
        <f>SUMPRODUCT(-('Gastos Gerais'!$B$4:$B$1003=Analítico!$B103),-(Analítico!P$1&gt;='Gastos Gerais'!$D$4:$D$1003),-(Analítico!P$1&lt;='Gastos Gerais'!$E$4:$E$1003),-('Gastos Gerais'!$C$4:$C$1003))</f>
        <v>0</v>
      </c>
      <c r="Q103" s="152">
        <f>SUMPRODUCT(-('Gastos Gerais'!$B$4:$B$1003=Analítico!$B103),-(Analítico!Q$1&gt;='Gastos Gerais'!$D$4:$D$1003),-(Analítico!Q$1&lt;='Gastos Gerais'!$E$4:$E$1003),-('Gastos Gerais'!$C$4:$C$1003))</f>
        <v>0</v>
      </c>
      <c r="R103" s="152">
        <f>SUMPRODUCT(-('Gastos Gerais'!$B$4:$B$1003=Analítico!$B103),-(Analítico!R$1&gt;='Gastos Gerais'!$D$4:$D$1003),-(Analítico!R$1&lt;='Gastos Gerais'!$E$4:$E$1003),-('Gastos Gerais'!$C$4:$C$1003))</f>
        <v>0</v>
      </c>
      <c r="S103" s="152">
        <f>SUMPRODUCT(-('Gastos Gerais'!$B$4:$B$1003=Analítico!$B103),-(Analítico!S$1&gt;='Gastos Gerais'!$D$4:$D$1003),-(Analítico!S$1&lt;='Gastos Gerais'!$E$4:$E$1003),-('Gastos Gerais'!$C$4:$C$1003))</f>
        <v>0</v>
      </c>
      <c r="T103" s="152">
        <f>SUMPRODUCT(-('Gastos Gerais'!$B$4:$B$1003=Analítico!$B103),-(Analítico!T$1&gt;='Gastos Gerais'!$D$4:$D$1003),-(Analítico!T$1&lt;='Gastos Gerais'!$E$4:$E$1003),-('Gastos Gerais'!$C$4:$C$1003))</f>
        <v>0</v>
      </c>
      <c r="U103" s="152">
        <f>SUMPRODUCT(-('Gastos Gerais'!$B$4:$B$1003=Analítico!$B103),-(Analítico!U$1&gt;='Gastos Gerais'!$D$4:$D$1003),-(Analítico!U$1&lt;='Gastos Gerais'!$E$4:$E$1003),-('Gastos Gerais'!$C$4:$C$1003))</f>
        <v>0</v>
      </c>
      <c r="V103" s="152">
        <f>SUMPRODUCT(-('Gastos Gerais'!$B$4:$B$1003=Analítico!$B103),-(Analítico!V$1&gt;='Gastos Gerais'!$D$4:$D$1003),-(Analítico!V$1&lt;='Gastos Gerais'!$E$4:$E$1003),-('Gastos Gerais'!$C$4:$C$1003))</f>
        <v>0</v>
      </c>
      <c r="W103" s="152">
        <f>SUMPRODUCT(-('Gastos Gerais'!$B$4:$B$1003=Analítico!$B103),-(Analítico!W$1&gt;='Gastos Gerais'!$D$4:$D$1003),-(Analítico!W$1&lt;='Gastos Gerais'!$E$4:$E$1003),-('Gastos Gerais'!$C$4:$C$1003))</f>
        <v>0</v>
      </c>
      <c r="X103" s="152">
        <f>SUMPRODUCT(-('Gastos Gerais'!$B$4:$B$1003=Analítico!$B103),-(Analítico!X$1&gt;='Gastos Gerais'!$D$4:$D$1003),-(Analítico!X$1&lt;='Gastos Gerais'!$E$4:$E$1003),-('Gastos Gerais'!$C$4:$C$1003))</f>
        <v>0</v>
      </c>
      <c r="Y103" s="152">
        <f>SUMPRODUCT(-('Gastos Gerais'!$B$4:$B$1003=Analítico!$B103),-(Analítico!Y$1&gt;='Gastos Gerais'!$D$4:$D$1003),-(Analítico!Y$1&lt;='Gastos Gerais'!$E$4:$E$1003),-('Gastos Gerais'!$C$4:$C$1003))</f>
        <v>0</v>
      </c>
      <c r="Z103" s="152">
        <f>SUMPRODUCT(-('Gastos Gerais'!$B$4:$B$1003=Analítico!$B103),-(Analítico!Z$1&gt;='Gastos Gerais'!$D$4:$D$1003),-(Analítico!Z$1&lt;='Gastos Gerais'!$E$4:$E$1003),-('Gastos Gerais'!$C$4:$C$1003))</f>
        <v>0</v>
      </c>
      <c r="AA103" s="152">
        <f>SUMPRODUCT(-('Gastos Gerais'!$B$4:$B$1003=Analítico!$B103),-(Analítico!AA$1&gt;='Gastos Gerais'!$D$4:$D$1003),-(Analítico!AA$1&lt;='Gastos Gerais'!$E$4:$E$1003),-('Gastos Gerais'!$C$4:$C$1003))</f>
        <v>0</v>
      </c>
      <c r="AB103" s="152">
        <f>SUMPRODUCT(-('Gastos Gerais'!$B$4:$B$1003=Analítico!$B103),-(Analítico!AB$1&gt;='Gastos Gerais'!$D$4:$D$1003),-(Analítico!AB$1&lt;='Gastos Gerais'!$E$4:$E$1003),-('Gastos Gerais'!$C$4:$C$1003))</f>
        <v>0</v>
      </c>
      <c r="AC103" s="152">
        <f>SUMPRODUCT(-('Gastos Gerais'!$B$4:$B$1003=Analítico!$B103),-(Analítico!AC$1&gt;='Gastos Gerais'!$D$4:$D$1003),-(Analítico!AC$1&lt;='Gastos Gerais'!$E$4:$E$1003),-('Gastos Gerais'!$C$4:$C$1003))</f>
        <v>0</v>
      </c>
      <c r="AD103" s="152">
        <f>SUMPRODUCT(-('Gastos Gerais'!$B$4:$B$1003=Analítico!$B103),-(Analítico!AD$1&gt;='Gastos Gerais'!$D$4:$D$1003),-(Analítico!AD$1&lt;='Gastos Gerais'!$E$4:$E$1003),-('Gastos Gerais'!$C$4:$C$1003))</f>
        <v>0</v>
      </c>
      <c r="AE103" s="152">
        <f>SUMPRODUCT(-('Gastos Gerais'!$B$4:$B$1003=Analítico!$B103),-(Analítico!AE$1&gt;='Gastos Gerais'!$D$4:$D$1003),-(Analítico!AE$1&lt;='Gastos Gerais'!$E$4:$E$1003),-('Gastos Gerais'!$C$4:$C$1003))</f>
        <v>0</v>
      </c>
      <c r="AF103" s="152">
        <f>SUMPRODUCT(-('Gastos Gerais'!$B$4:$B$1003=Analítico!$B103),-(Analítico!AF$1&gt;='Gastos Gerais'!$D$4:$D$1003),-(Analítico!AF$1&lt;='Gastos Gerais'!$E$4:$E$1003),-('Gastos Gerais'!$C$4:$C$1003))</f>
        <v>0</v>
      </c>
      <c r="AG103" s="152">
        <f>SUMPRODUCT(-('Gastos Gerais'!$B$4:$B$1003=Analítico!$B103),-(Analítico!AG$1&gt;='Gastos Gerais'!$D$4:$D$1003),-(Analítico!AG$1&lt;='Gastos Gerais'!$E$4:$E$1003),-('Gastos Gerais'!$C$4:$C$1003))</f>
        <v>0</v>
      </c>
      <c r="AH103" s="152">
        <f>SUMPRODUCT(-('Gastos Gerais'!$B$4:$B$1003=Analítico!$B103),-(Analítico!AH$1&gt;='Gastos Gerais'!$D$4:$D$1003),-(Analítico!AH$1&lt;='Gastos Gerais'!$E$4:$E$1003),-('Gastos Gerais'!$C$4:$C$1003))</f>
        <v>0</v>
      </c>
      <c r="AI103" s="152">
        <f>SUMPRODUCT(-('Gastos Gerais'!$B$4:$B$1003=Analítico!$B103),-(Analítico!AI$1&gt;='Gastos Gerais'!$D$4:$D$1003),-(Analítico!AI$1&lt;='Gastos Gerais'!$E$4:$E$1003),-('Gastos Gerais'!$C$4:$C$1003))</f>
        <v>0</v>
      </c>
      <c r="AJ103" s="152">
        <f>SUMPRODUCT(-('Gastos Gerais'!$B$4:$B$1003=Analítico!$B103),-(Analítico!AJ$1&gt;='Gastos Gerais'!$D$4:$D$1003),-(Analítico!AJ$1&lt;='Gastos Gerais'!$E$4:$E$1003),-('Gastos Gerais'!$C$4:$C$1003))</f>
        <v>0</v>
      </c>
      <c r="AK103" s="152">
        <f>SUMPRODUCT(-('Gastos Gerais'!$B$4:$B$1003=Analítico!$B103),-(Analítico!AK$1&gt;='Gastos Gerais'!$D$4:$D$1003),-(Analítico!AK$1&lt;='Gastos Gerais'!$E$4:$E$1003),-('Gastos Gerais'!$C$4:$C$1003))</f>
        <v>0</v>
      </c>
      <c r="AL103" s="152">
        <f>SUMPRODUCT(-('Gastos Gerais'!$B$4:$B$1003=Analítico!$B103),-(Analítico!AL$1&gt;='Gastos Gerais'!$D$4:$D$1003),-(Analítico!AL$1&lt;='Gastos Gerais'!$E$4:$E$1003),-('Gastos Gerais'!$C$4:$C$1003))</f>
        <v>0</v>
      </c>
      <c r="AM103" s="147">
        <f t="shared" si="25"/>
        <v>0</v>
      </c>
      <c r="AN103" s="159">
        <f t="shared" ca="1" si="26"/>
        <v>0</v>
      </c>
      <c r="AX103" s="251"/>
      <c r="AY103" s="251"/>
    </row>
    <row r="104" spans="1:51" s="101" customFormat="1" ht="23.25" customHeight="1">
      <c r="A104" s="220" t="s">
        <v>240</v>
      </c>
      <c r="B104" s="223" t="s">
        <v>82</v>
      </c>
      <c r="C104" s="152">
        <f>SUMPRODUCT(-('Gastos Gerais'!$B$4:$B$1003=Analítico!$B104),-(Analítico!C$1&gt;='Gastos Gerais'!$D$4:$D$1003),-(Analítico!C$1&lt;='Gastos Gerais'!$E$4:$E$1003),-('Gastos Gerais'!$C$4:$C$1003))</f>
        <v>0</v>
      </c>
      <c r="D104" s="152">
        <f>SUMPRODUCT(-('Gastos Gerais'!$B$4:$B$1003=Analítico!$B104),-(Analítico!D$1&gt;='Gastos Gerais'!$D$4:$D$1003),-(Analítico!D$1&lt;='Gastos Gerais'!$E$4:$E$1003),-('Gastos Gerais'!$C$4:$C$1003))</f>
        <v>0</v>
      </c>
      <c r="E104" s="152">
        <f>SUMPRODUCT(-('Gastos Gerais'!$B$4:$B$1003=Analítico!$B104),-(Analítico!E$1&gt;='Gastos Gerais'!$D$4:$D$1003),-(Analítico!E$1&lt;='Gastos Gerais'!$E$4:$E$1003),-('Gastos Gerais'!$C$4:$C$1003))</f>
        <v>0</v>
      </c>
      <c r="F104" s="152">
        <f>SUMPRODUCT(-('Gastos Gerais'!$B$4:$B$1003=Analítico!$B104),-(Analítico!F$1&gt;='Gastos Gerais'!$D$4:$D$1003),-(Analítico!F$1&lt;='Gastos Gerais'!$E$4:$E$1003),-('Gastos Gerais'!$C$4:$C$1003))</f>
        <v>0</v>
      </c>
      <c r="G104" s="152">
        <f>SUMPRODUCT(-('Gastos Gerais'!$B$4:$B$1003=Analítico!$B104),-(Analítico!G$1&gt;='Gastos Gerais'!$D$4:$D$1003),-(Analítico!G$1&lt;='Gastos Gerais'!$E$4:$E$1003),-('Gastos Gerais'!$C$4:$C$1003))</f>
        <v>0</v>
      </c>
      <c r="H104" s="152">
        <f>SUMPRODUCT(-('Gastos Gerais'!$B$4:$B$1003=Analítico!$B104),-(Analítico!H$1&gt;='Gastos Gerais'!$D$4:$D$1003),-(Analítico!H$1&lt;='Gastos Gerais'!$E$4:$E$1003),-('Gastos Gerais'!$C$4:$C$1003))</f>
        <v>0</v>
      </c>
      <c r="I104" s="152">
        <f>SUMPRODUCT(-('Gastos Gerais'!$B$4:$B$1003=Analítico!$B104),-(Analítico!I$1&gt;='Gastos Gerais'!$D$4:$D$1003),-(Analítico!I$1&lt;='Gastos Gerais'!$E$4:$E$1003),-('Gastos Gerais'!$C$4:$C$1003))</f>
        <v>0</v>
      </c>
      <c r="J104" s="152">
        <f>SUMPRODUCT(-('Gastos Gerais'!$B$4:$B$1003=Analítico!$B104),-(Analítico!J$1&gt;='Gastos Gerais'!$D$4:$D$1003),-(Analítico!J$1&lt;='Gastos Gerais'!$E$4:$E$1003),-('Gastos Gerais'!$C$4:$C$1003))</f>
        <v>0</v>
      </c>
      <c r="K104" s="152">
        <f>SUMPRODUCT(-('Gastos Gerais'!$B$4:$B$1003=Analítico!$B104),-(Analítico!K$1&gt;='Gastos Gerais'!$D$4:$D$1003),-(Analítico!K$1&lt;='Gastos Gerais'!$E$4:$E$1003),-('Gastos Gerais'!$C$4:$C$1003))</f>
        <v>0</v>
      </c>
      <c r="L104" s="152">
        <f>SUMPRODUCT(-('Gastos Gerais'!$B$4:$B$1003=Analítico!$B104),-(Analítico!L$1&gt;='Gastos Gerais'!$D$4:$D$1003),-(Analítico!L$1&lt;='Gastos Gerais'!$E$4:$E$1003),-('Gastos Gerais'!$C$4:$C$1003))</f>
        <v>0</v>
      </c>
      <c r="M104" s="152">
        <f>SUMPRODUCT(-('Gastos Gerais'!$B$4:$B$1003=Analítico!$B104),-(Analítico!M$1&gt;='Gastos Gerais'!$D$4:$D$1003),-(Analítico!M$1&lt;='Gastos Gerais'!$E$4:$E$1003),-('Gastos Gerais'!$C$4:$C$1003))</f>
        <v>0</v>
      </c>
      <c r="N104" s="152">
        <f>SUMPRODUCT(-('Gastos Gerais'!$B$4:$B$1003=Analítico!$B104),-(Analítico!N$1&gt;='Gastos Gerais'!$D$4:$D$1003),-(Analítico!N$1&lt;='Gastos Gerais'!$E$4:$E$1003),-('Gastos Gerais'!$C$4:$C$1003))</f>
        <v>0</v>
      </c>
      <c r="O104" s="152">
        <f>SUMPRODUCT(-('Gastos Gerais'!$B$4:$B$1003=Analítico!$B104),-(Analítico!O$1&gt;='Gastos Gerais'!$D$4:$D$1003),-(Analítico!O$1&lt;='Gastos Gerais'!$E$4:$E$1003),-('Gastos Gerais'!$C$4:$C$1003))</f>
        <v>0</v>
      </c>
      <c r="P104" s="152">
        <f>SUMPRODUCT(-('Gastos Gerais'!$B$4:$B$1003=Analítico!$B104),-(Analítico!P$1&gt;='Gastos Gerais'!$D$4:$D$1003),-(Analítico!P$1&lt;='Gastos Gerais'!$E$4:$E$1003),-('Gastos Gerais'!$C$4:$C$1003))</f>
        <v>0</v>
      </c>
      <c r="Q104" s="152">
        <f>SUMPRODUCT(-('Gastos Gerais'!$B$4:$B$1003=Analítico!$B104),-(Analítico!Q$1&gt;='Gastos Gerais'!$D$4:$D$1003),-(Analítico!Q$1&lt;='Gastos Gerais'!$E$4:$E$1003),-('Gastos Gerais'!$C$4:$C$1003))</f>
        <v>0</v>
      </c>
      <c r="R104" s="152">
        <f>SUMPRODUCT(-('Gastos Gerais'!$B$4:$B$1003=Analítico!$B104),-(Analítico!R$1&gt;='Gastos Gerais'!$D$4:$D$1003),-(Analítico!R$1&lt;='Gastos Gerais'!$E$4:$E$1003),-('Gastos Gerais'!$C$4:$C$1003))</f>
        <v>0</v>
      </c>
      <c r="S104" s="152">
        <f>SUMPRODUCT(-('Gastos Gerais'!$B$4:$B$1003=Analítico!$B104),-(Analítico!S$1&gt;='Gastos Gerais'!$D$4:$D$1003),-(Analítico!S$1&lt;='Gastos Gerais'!$E$4:$E$1003),-('Gastos Gerais'!$C$4:$C$1003))</f>
        <v>0</v>
      </c>
      <c r="T104" s="152">
        <f>SUMPRODUCT(-('Gastos Gerais'!$B$4:$B$1003=Analítico!$B104),-(Analítico!T$1&gt;='Gastos Gerais'!$D$4:$D$1003),-(Analítico!T$1&lt;='Gastos Gerais'!$E$4:$E$1003),-('Gastos Gerais'!$C$4:$C$1003))</f>
        <v>0</v>
      </c>
      <c r="U104" s="152">
        <f>SUMPRODUCT(-('Gastos Gerais'!$B$4:$B$1003=Analítico!$B104),-(Analítico!U$1&gt;='Gastos Gerais'!$D$4:$D$1003),-(Analítico!U$1&lt;='Gastos Gerais'!$E$4:$E$1003),-('Gastos Gerais'!$C$4:$C$1003))</f>
        <v>0</v>
      </c>
      <c r="V104" s="152">
        <f>SUMPRODUCT(-('Gastos Gerais'!$B$4:$B$1003=Analítico!$B104),-(Analítico!V$1&gt;='Gastos Gerais'!$D$4:$D$1003),-(Analítico!V$1&lt;='Gastos Gerais'!$E$4:$E$1003),-('Gastos Gerais'!$C$4:$C$1003))</f>
        <v>0</v>
      </c>
      <c r="W104" s="152">
        <f>SUMPRODUCT(-('Gastos Gerais'!$B$4:$B$1003=Analítico!$B104),-(Analítico!W$1&gt;='Gastos Gerais'!$D$4:$D$1003),-(Analítico!W$1&lt;='Gastos Gerais'!$E$4:$E$1003),-('Gastos Gerais'!$C$4:$C$1003))</f>
        <v>0</v>
      </c>
      <c r="X104" s="152">
        <f>SUMPRODUCT(-('Gastos Gerais'!$B$4:$B$1003=Analítico!$B104),-(Analítico!X$1&gt;='Gastos Gerais'!$D$4:$D$1003),-(Analítico!X$1&lt;='Gastos Gerais'!$E$4:$E$1003),-('Gastos Gerais'!$C$4:$C$1003))</f>
        <v>0</v>
      </c>
      <c r="Y104" s="152">
        <f>SUMPRODUCT(-('Gastos Gerais'!$B$4:$B$1003=Analítico!$B104),-(Analítico!Y$1&gt;='Gastos Gerais'!$D$4:$D$1003),-(Analítico!Y$1&lt;='Gastos Gerais'!$E$4:$E$1003),-('Gastos Gerais'!$C$4:$C$1003))</f>
        <v>0</v>
      </c>
      <c r="Z104" s="152">
        <f>SUMPRODUCT(-('Gastos Gerais'!$B$4:$B$1003=Analítico!$B104),-(Analítico!Z$1&gt;='Gastos Gerais'!$D$4:$D$1003),-(Analítico!Z$1&lt;='Gastos Gerais'!$E$4:$E$1003),-('Gastos Gerais'!$C$4:$C$1003))</f>
        <v>0</v>
      </c>
      <c r="AA104" s="152">
        <f>SUMPRODUCT(-('Gastos Gerais'!$B$4:$B$1003=Analítico!$B104),-(Analítico!AA$1&gt;='Gastos Gerais'!$D$4:$D$1003),-(Analítico!AA$1&lt;='Gastos Gerais'!$E$4:$E$1003),-('Gastos Gerais'!$C$4:$C$1003))</f>
        <v>0</v>
      </c>
      <c r="AB104" s="152">
        <f>SUMPRODUCT(-('Gastos Gerais'!$B$4:$B$1003=Analítico!$B104),-(Analítico!AB$1&gt;='Gastos Gerais'!$D$4:$D$1003),-(Analítico!AB$1&lt;='Gastos Gerais'!$E$4:$E$1003),-('Gastos Gerais'!$C$4:$C$1003))</f>
        <v>0</v>
      </c>
      <c r="AC104" s="152">
        <f>SUMPRODUCT(-('Gastos Gerais'!$B$4:$B$1003=Analítico!$B104),-(Analítico!AC$1&gt;='Gastos Gerais'!$D$4:$D$1003),-(Analítico!AC$1&lt;='Gastos Gerais'!$E$4:$E$1003),-('Gastos Gerais'!$C$4:$C$1003))</f>
        <v>0</v>
      </c>
      <c r="AD104" s="152">
        <f>SUMPRODUCT(-('Gastos Gerais'!$B$4:$B$1003=Analítico!$B104),-(Analítico!AD$1&gt;='Gastos Gerais'!$D$4:$D$1003),-(Analítico!AD$1&lt;='Gastos Gerais'!$E$4:$E$1003),-('Gastos Gerais'!$C$4:$C$1003))</f>
        <v>0</v>
      </c>
      <c r="AE104" s="152">
        <f>SUMPRODUCT(-('Gastos Gerais'!$B$4:$B$1003=Analítico!$B104),-(Analítico!AE$1&gt;='Gastos Gerais'!$D$4:$D$1003),-(Analítico!AE$1&lt;='Gastos Gerais'!$E$4:$E$1003),-('Gastos Gerais'!$C$4:$C$1003))</f>
        <v>0</v>
      </c>
      <c r="AF104" s="152">
        <f>SUMPRODUCT(-('Gastos Gerais'!$B$4:$B$1003=Analítico!$B104),-(Analítico!AF$1&gt;='Gastos Gerais'!$D$4:$D$1003),-(Analítico!AF$1&lt;='Gastos Gerais'!$E$4:$E$1003),-('Gastos Gerais'!$C$4:$C$1003))</f>
        <v>0</v>
      </c>
      <c r="AG104" s="152">
        <f>SUMPRODUCT(-('Gastos Gerais'!$B$4:$B$1003=Analítico!$B104),-(Analítico!AG$1&gt;='Gastos Gerais'!$D$4:$D$1003),-(Analítico!AG$1&lt;='Gastos Gerais'!$E$4:$E$1003),-('Gastos Gerais'!$C$4:$C$1003))</f>
        <v>0</v>
      </c>
      <c r="AH104" s="152">
        <f>SUMPRODUCT(-('Gastos Gerais'!$B$4:$B$1003=Analítico!$B104),-(Analítico!AH$1&gt;='Gastos Gerais'!$D$4:$D$1003),-(Analítico!AH$1&lt;='Gastos Gerais'!$E$4:$E$1003),-('Gastos Gerais'!$C$4:$C$1003))</f>
        <v>0</v>
      </c>
      <c r="AI104" s="152">
        <f>SUMPRODUCT(-('Gastos Gerais'!$B$4:$B$1003=Analítico!$B104),-(Analítico!AI$1&gt;='Gastos Gerais'!$D$4:$D$1003),-(Analítico!AI$1&lt;='Gastos Gerais'!$E$4:$E$1003),-('Gastos Gerais'!$C$4:$C$1003))</f>
        <v>0</v>
      </c>
      <c r="AJ104" s="152">
        <f>SUMPRODUCT(-('Gastos Gerais'!$B$4:$B$1003=Analítico!$B104),-(Analítico!AJ$1&gt;='Gastos Gerais'!$D$4:$D$1003),-(Analítico!AJ$1&lt;='Gastos Gerais'!$E$4:$E$1003),-('Gastos Gerais'!$C$4:$C$1003))</f>
        <v>0</v>
      </c>
      <c r="AK104" s="152">
        <f>SUMPRODUCT(-('Gastos Gerais'!$B$4:$B$1003=Analítico!$B104),-(Analítico!AK$1&gt;='Gastos Gerais'!$D$4:$D$1003),-(Analítico!AK$1&lt;='Gastos Gerais'!$E$4:$E$1003),-('Gastos Gerais'!$C$4:$C$1003))</f>
        <v>0</v>
      </c>
      <c r="AL104" s="152">
        <f>SUMPRODUCT(-('Gastos Gerais'!$B$4:$B$1003=Analítico!$B104),-(Analítico!AL$1&gt;='Gastos Gerais'!$D$4:$D$1003),-(Analítico!AL$1&lt;='Gastos Gerais'!$E$4:$E$1003),-('Gastos Gerais'!$C$4:$C$1003))</f>
        <v>0</v>
      </c>
      <c r="AM104" s="147">
        <f t="shared" si="25"/>
        <v>0</v>
      </c>
      <c r="AN104" s="159">
        <f t="shared" ca="1" si="26"/>
        <v>0</v>
      </c>
      <c r="AX104" s="251"/>
      <c r="AY104" s="251"/>
    </row>
    <row r="105" spans="1:51" s="101" customFormat="1" ht="23.25" customHeight="1">
      <c r="A105" s="220" t="s">
        <v>241</v>
      </c>
      <c r="B105" s="223" t="s">
        <v>70</v>
      </c>
      <c r="C105" s="152">
        <f>SUMPRODUCT(-('Gastos Gerais'!$B$4:$B$1003=Analítico!$B105),-(Analítico!C$1&gt;='Gastos Gerais'!$D$4:$D$1003),-(Analítico!C$1&lt;='Gastos Gerais'!$E$4:$E$1003),-('Gastos Gerais'!$C$4:$C$1003))</f>
        <v>0</v>
      </c>
      <c r="D105" s="152">
        <f>SUMPRODUCT(-('Gastos Gerais'!$B$4:$B$1003=Analítico!$B105),-(Analítico!D$1&gt;='Gastos Gerais'!$D$4:$D$1003),-(Analítico!D$1&lt;='Gastos Gerais'!$E$4:$E$1003),-('Gastos Gerais'!$C$4:$C$1003))</f>
        <v>0</v>
      </c>
      <c r="E105" s="152">
        <f>SUMPRODUCT(-('Gastos Gerais'!$B$4:$B$1003=Analítico!$B105),-(Analítico!E$1&gt;='Gastos Gerais'!$D$4:$D$1003),-(Analítico!E$1&lt;='Gastos Gerais'!$E$4:$E$1003),-('Gastos Gerais'!$C$4:$C$1003))</f>
        <v>0</v>
      </c>
      <c r="F105" s="152">
        <f>SUMPRODUCT(-('Gastos Gerais'!$B$4:$B$1003=Analítico!$B105),-(Analítico!F$1&gt;='Gastos Gerais'!$D$4:$D$1003),-(Analítico!F$1&lt;='Gastos Gerais'!$E$4:$E$1003),-('Gastos Gerais'!$C$4:$C$1003))</f>
        <v>0</v>
      </c>
      <c r="G105" s="152">
        <f>SUMPRODUCT(-('Gastos Gerais'!$B$4:$B$1003=Analítico!$B105),-(Analítico!G$1&gt;='Gastos Gerais'!$D$4:$D$1003),-(Analítico!G$1&lt;='Gastos Gerais'!$E$4:$E$1003),-('Gastos Gerais'!$C$4:$C$1003))</f>
        <v>0</v>
      </c>
      <c r="H105" s="152">
        <f>SUMPRODUCT(-('Gastos Gerais'!$B$4:$B$1003=Analítico!$B105),-(Analítico!H$1&gt;='Gastos Gerais'!$D$4:$D$1003),-(Analítico!H$1&lt;='Gastos Gerais'!$E$4:$E$1003),-('Gastos Gerais'!$C$4:$C$1003))</f>
        <v>0</v>
      </c>
      <c r="I105" s="152">
        <f>SUMPRODUCT(-('Gastos Gerais'!$B$4:$B$1003=Analítico!$B105),-(Analítico!I$1&gt;='Gastos Gerais'!$D$4:$D$1003),-(Analítico!I$1&lt;='Gastos Gerais'!$E$4:$E$1003),-('Gastos Gerais'!$C$4:$C$1003))</f>
        <v>0</v>
      </c>
      <c r="J105" s="152">
        <f>SUMPRODUCT(-('Gastos Gerais'!$B$4:$B$1003=Analítico!$B105),-(Analítico!J$1&gt;='Gastos Gerais'!$D$4:$D$1003),-(Analítico!J$1&lt;='Gastos Gerais'!$E$4:$E$1003),-('Gastos Gerais'!$C$4:$C$1003))</f>
        <v>0</v>
      </c>
      <c r="K105" s="152">
        <f>SUMPRODUCT(-('Gastos Gerais'!$B$4:$B$1003=Analítico!$B105),-(Analítico!K$1&gt;='Gastos Gerais'!$D$4:$D$1003),-(Analítico!K$1&lt;='Gastos Gerais'!$E$4:$E$1003),-('Gastos Gerais'!$C$4:$C$1003))</f>
        <v>0</v>
      </c>
      <c r="L105" s="152">
        <f>SUMPRODUCT(-('Gastos Gerais'!$B$4:$B$1003=Analítico!$B105),-(Analítico!L$1&gt;='Gastos Gerais'!$D$4:$D$1003),-(Analítico!L$1&lt;='Gastos Gerais'!$E$4:$E$1003),-('Gastos Gerais'!$C$4:$C$1003))</f>
        <v>0</v>
      </c>
      <c r="M105" s="152">
        <f>SUMPRODUCT(-('Gastos Gerais'!$B$4:$B$1003=Analítico!$B105),-(Analítico!M$1&gt;='Gastos Gerais'!$D$4:$D$1003),-(Analítico!M$1&lt;='Gastos Gerais'!$E$4:$E$1003),-('Gastos Gerais'!$C$4:$C$1003))</f>
        <v>0</v>
      </c>
      <c r="N105" s="152">
        <f>SUMPRODUCT(-('Gastos Gerais'!$B$4:$B$1003=Analítico!$B105),-(Analítico!N$1&gt;='Gastos Gerais'!$D$4:$D$1003),-(Analítico!N$1&lt;='Gastos Gerais'!$E$4:$E$1003),-('Gastos Gerais'!$C$4:$C$1003))</f>
        <v>0</v>
      </c>
      <c r="O105" s="152">
        <f>SUMPRODUCT(-('Gastos Gerais'!$B$4:$B$1003=Analítico!$B105),-(Analítico!O$1&gt;='Gastos Gerais'!$D$4:$D$1003),-(Analítico!O$1&lt;='Gastos Gerais'!$E$4:$E$1003),-('Gastos Gerais'!$C$4:$C$1003))</f>
        <v>0</v>
      </c>
      <c r="P105" s="152">
        <f>SUMPRODUCT(-('Gastos Gerais'!$B$4:$B$1003=Analítico!$B105),-(Analítico!P$1&gt;='Gastos Gerais'!$D$4:$D$1003),-(Analítico!P$1&lt;='Gastos Gerais'!$E$4:$E$1003),-('Gastos Gerais'!$C$4:$C$1003))</f>
        <v>0</v>
      </c>
      <c r="Q105" s="152">
        <f>SUMPRODUCT(-('Gastos Gerais'!$B$4:$B$1003=Analítico!$B105),-(Analítico!Q$1&gt;='Gastos Gerais'!$D$4:$D$1003),-(Analítico!Q$1&lt;='Gastos Gerais'!$E$4:$E$1003),-('Gastos Gerais'!$C$4:$C$1003))</f>
        <v>0</v>
      </c>
      <c r="R105" s="152">
        <f>SUMPRODUCT(-('Gastos Gerais'!$B$4:$B$1003=Analítico!$B105),-(Analítico!R$1&gt;='Gastos Gerais'!$D$4:$D$1003),-(Analítico!R$1&lt;='Gastos Gerais'!$E$4:$E$1003),-('Gastos Gerais'!$C$4:$C$1003))</f>
        <v>0</v>
      </c>
      <c r="S105" s="152">
        <f>SUMPRODUCT(-('Gastos Gerais'!$B$4:$B$1003=Analítico!$B105),-(Analítico!S$1&gt;='Gastos Gerais'!$D$4:$D$1003),-(Analítico!S$1&lt;='Gastos Gerais'!$E$4:$E$1003),-('Gastos Gerais'!$C$4:$C$1003))</f>
        <v>0</v>
      </c>
      <c r="T105" s="152">
        <f>SUMPRODUCT(-('Gastos Gerais'!$B$4:$B$1003=Analítico!$B105),-(Analítico!T$1&gt;='Gastos Gerais'!$D$4:$D$1003),-(Analítico!T$1&lt;='Gastos Gerais'!$E$4:$E$1003),-('Gastos Gerais'!$C$4:$C$1003))</f>
        <v>0</v>
      </c>
      <c r="U105" s="152">
        <f>SUMPRODUCT(-('Gastos Gerais'!$B$4:$B$1003=Analítico!$B105),-(Analítico!U$1&gt;='Gastos Gerais'!$D$4:$D$1003),-(Analítico!U$1&lt;='Gastos Gerais'!$E$4:$E$1003),-('Gastos Gerais'!$C$4:$C$1003))</f>
        <v>0</v>
      </c>
      <c r="V105" s="152">
        <f>SUMPRODUCT(-('Gastos Gerais'!$B$4:$B$1003=Analítico!$B105),-(Analítico!V$1&gt;='Gastos Gerais'!$D$4:$D$1003),-(Analítico!V$1&lt;='Gastos Gerais'!$E$4:$E$1003),-('Gastos Gerais'!$C$4:$C$1003))</f>
        <v>0</v>
      </c>
      <c r="W105" s="152">
        <f>SUMPRODUCT(-('Gastos Gerais'!$B$4:$B$1003=Analítico!$B105),-(Analítico!W$1&gt;='Gastos Gerais'!$D$4:$D$1003),-(Analítico!W$1&lt;='Gastos Gerais'!$E$4:$E$1003),-('Gastos Gerais'!$C$4:$C$1003))</f>
        <v>0</v>
      </c>
      <c r="X105" s="152">
        <f>SUMPRODUCT(-('Gastos Gerais'!$B$4:$B$1003=Analítico!$B105),-(Analítico!X$1&gt;='Gastos Gerais'!$D$4:$D$1003),-(Analítico!X$1&lt;='Gastos Gerais'!$E$4:$E$1003),-('Gastos Gerais'!$C$4:$C$1003))</f>
        <v>0</v>
      </c>
      <c r="Y105" s="152">
        <f>SUMPRODUCT(-('Gastos Gerais'!$B$4:$B$1003=Analítico!$B105),-(Analítico!Y$1&gt;='Gastos Gerais'!$D$4:$D$1003),-(Analítico!Y$1&lt;='Gastos Gerais'!$E$4:$E$1003),-('Gastos Gerais'!$C$4:$C$1003))</f>
        <v>0</v>
      </c>
      <c r="Z105" s="152">
        <f>SUMPRODUCT(-('Gastos Gerais'!$B$4:$B$1003=Analítico!$B105),-(Analítico!Z$1&gt;='Gastos Gerais'!$D$4:$D$1003),-(Analítico!Z$1&lt;='Gastos Gerais'!$E$4:$E$1003),-('Gastos Gerais'!$C$4:$C$1003))</f>
        <v>0</v>
      </c>
      <c r="AA105" s="152">
        <f>SUMPRODUCT(-('Gastos Gerais'!$B$4:$B$1003=Analítico!$B105),-(Analítico!AA$1&gt;='Gastos Gerais'!$D$4:$D$1003),-(Analítico!AA$1&lt;='Gastos Gerais'!$E$4:$E$1003),-('Gastos Gerais'!$C$4:$C$1003))</f>
        <v>0</v>
      </c>
      <c r="AB105" s="152">
        <f>SUMPRODUCT(-('Gastos Gerais'!$B$4:$B$1003=Analítico!$B105),-(Analítico!AB$1&gt;='Gastos Gerais'!$D$4:$D$1003),-(Analítico!AB$1&lt;='Gastos Gerais'!$E$4:$E$1003),-('Gastos Gerais'!$C$4:$C$1003))</f>
        <v>0</v>
      </c>
      <c r="AC105" s="152">
        <f>SUMPRODUCT(-('Gastos Gerais'!$B$4:$B$1003=Analítico!$B105),-(Analítico!AC$1&gt;='Gastos Gerais'!$D$4:$D$1003),-(Analítico!AC$1&lt;='Gastos Gerais'!$E$4:$E$1003),-('Gastos Gerais'!$C$4:$C$1003))</f>
        <v>0</v>
      </c>
      <c r="AD105" s="152">
        <f>SUMPRODUCT(-('Gastos Gerais'!$B$4:$B$1003=Analítico!$B105),-(Analítico!AD$1&gt;='Gastos Gerais'!$D$4:$D$1003),-(Analítico!AD$1&lt;='Gastos Gerais'!$E$4:$E$1003),-('Gastos Gerais'!$C$4:$C$1003))</f>
        <v>0</v>
      </c>
      <c r="AE105" s="152">
        <f>SUMPRODUCT(-('Gastos Gerais'!$B$4:$B$1003=Analítico!$B105),-(Analítico!AE$1&gt;='Gastos Gerais'!$D$4:$D$1003),-(Analítico!AE$1&lt;='Gastos Gerais'!$E$4:$E$1003),-('Gastos Gerais'!$C$4:$C$1003))</f>
        <v>0</v>
      </c>
      <c r="AF105" s="152">
        <f>SUMPRODUCT(-('Gastos Gerais'!$B$4:$B$1003=Analítico!$B105),-(Analítico!AF$1&gt;='Gastos Gerais'!$D$4:$D$1003),-(Analítico!AF$1&lt;='Gastos Gerais'!$E$4:$E$1003),-('Gastos Gerais'!$C$4:$C$1003))</f>
        <v>0</v>
      </c>
      <c r="AG105" s="152">
        <f>SUMPRODUCT(-('Gastos Gerais'!$B$4:$B$1003=Analítico!$B105),-(Analítico!AG$1&gt;='Gastos Gerais'!$D$4:$D$1003),-(Analítico!AG$1&lt;='Gastos Gerais'!$E$4:$E$1003),-('Gastos Gerais'!$C$4:$C$1003))</f>
        <v>0</v>
      </c>
      <c r="AH105" s="152">
        <f>SUMPRODUCT(-('Gastos Gerais'!$B$4:$B$1003=Analítico!$B105),-(Analítico!AH$1&gt;='Gastos Gerais'!$D$4:$D$1003),-(Analítico!AH$1&lt;='Gastos Gerais'!$E$4:$E$1003),-('Gastos Gerais'!$C$4:$C$1003))</f>
        <v>0</v>
      </c>
      <c r="AI105" s="152">
        <f>SUMPRODUCT(-('Gastos Gerais'!$B$4:$B$1003=Analítico!$B105),-(Analítico!AI$1&gt;='Gastos Gerais'!$D$4:$D$1003),-(Analítico!AI$1&lt;='Gastos Gerais'!$E$4:$E$1003),-('Gastos Gerais'!$C$4:$C$1003))</f>
        <v>0</v>
      </c>
      <c r="AJ105" s="152">
        <f>SUMPRODUCT(-('Gastos Gerais'!$B$4:$B$1003=Analítico!$B105),-(Analítico!AJ$1&gt;='Gastos Gerais'!$D$4:$D$1003),-(Analítico!AJ$1&lt;='Gastos Gerais'!$E$4:$E$1003),-('Gastos Gerais'!$C$4:$C$1003))</f>
        <v>0</v>
      </c>
      <c r="AK105" s="152">
        <f>SUMPRODUCT(-('Gastos Gerais'!$B$4:$B$1003=Analítico!$B105),-(Analítico!AK$1&gt;='Gastos Gerais'!$D$4:$D$1003),-(Analítico!AK$1&lt;='Gastos Gerais'!$E$4:$E$1003),-('Gastos Gerais'!$C$4:$C$1003))</f>
        <v>0</v>
      </c>
      <c r="AL105" s="152">
        <f>SUMPRODUCT(-('Gastos Gerais'!$B$4:$B$1003=Analítico!$B105),-(Analítico!AL$1&gt;='Gastos Gerais'!$D$4:$D$1003),-(Analítico!AL$1&lt;='Gastos Gerais'!$E$4:$E$1003),-('Gastos Gerais'!$C$4:$C$1003))</f>
        <v>0</v>
      </c>
      <c r="AM105" s="147">
        <f t="shared" si="25"/>
        <v>0</v>
      </c>
      <c r="AN105" s="159">
        <f t="shared" ca="1" si="26"/>
        <v>0</v>
      </c>
      <c r="AX105" s="251"/>
      <c r="AY105" s="251"/>
    </row>
    <row r="106" spans="1:51" s="101" customFormat="1" ht="23.25" customHeight="1">
      <c r="A106" s="220" t="s">
        <v>242</v>
      </c>
      <c r="B106" s="223" t="s">
        <v>194</v>
      </c>
      <c r="C106" s="152">
        <f>SUMPRODUCT(-('Gastos Gerais'!$B$4:$B$1003=Analítico!$B106),-(Analítico!C$1&gt;='Gastos Gerais'!$D$4:$D$1003),-(Analítico!C$1&lt;='Gastos Gerais'!$E$4:$E$1003),-('Gastos Gerais'!$C$4:$C$1003))</f>
        <v>0</v>
      </c>
      <c r="D106" s="152">
        <f>SUMPRODUCT(-('Gastos Gerais'!$B$4:$B$1003=Analítico!$B106),-(Analítico!D$1&gt;='Gastos Gerais'!$D$4:$D$1003),-(Analítico!D$1&lt;='Gastos Gerais'!$E$4:$E$1003),-('Gastos Gerais'!$C$4:$C$1003))</f>
        <v>0</v>
      </c>
      <c r="E106" s="152">
        <f>SUMPRODUCT(-('Gastos Gerais'!$B$4:$B$1003=Analítico!$B106),-(Analítico!E$1&gt;='Gastos Gerais'!$D$4:$D$1003),-(Analítico!E$1&lt;='Gastos Gerais'!$E$4:$E$1003),-('Gastos Gerais'!$C$4:$C$1003))</f>
        <v>0</v>
      </c>
      <c r="F106" s="152">
        <f>SUMPRODUCT(-('Gastos Gerais'!$B$4:$B$1003=Analítico!$B106),-(Analítico!F$1&gt;='Gastos Gerais'!$D$4:$D$1003),-(Analítico!F$1&lt;='Gastos Gerais'!$E$4:$E$1003),-('Gastos Gerais'!$C$4:$C$1003))</f>
        <v>0</v>
      </c>
      <c r="G106" s="152">
        <f>SUMPRODUCT(-('Gastos Gerais'!$B$4:$B$1003=Analítico!$B106),-(Analítico!G$1&gt;='Gastos Gerais'!$D$4:$D$1003),-(Analítico!G$1&lt;='Gastos Gerais'!$E$4:$E$1003),-('Gastos Gerais'!$C$4:$C$1003))</f>
        <v>0</v>
      </c>
      <c r="H106" s="152">
        <f>SUMPRODUCT(-('Gastos Gerais'!$B$4:$B$1003=Analítico!$B106),-(Analítico!H$1&gt;='Gastos Gerais'!$D$4:$D$1003),-(Analítico!H$1&lt;='Gastos Gerais'!$E$4:$E$1003),-('Gastos Gerais'!$C$4:$C$1003))</f>
        <v>0</v>
      </c>
      <c r="I106" s="152">
        <f>SUMPRODUCT(-('Gastos Gerais'!$B$4:$B$1003=Analítico!$B106),-(Analítico!I$1&gt;='Gastos Gerais'!$D$4:$D$1003),-(Analítico!I$1&lt;='Gastos Gerais'!$E$4:$E$1003),-('Gastos Gerais'!$C$4:$C$1003))</f>
        <v>0</v>
      </c>
      <c r="J106" s="152">
        <f>SUMPRODUCT(-('Gastos Gerais'!$B$4:$B$1003=Analítico!$B106),-(Analítico!J$1&gt;='Gastos Gerais'!$D$4:$D$1003),-(Analítico!J$1&lt;='Gastos Gerais'!$E$4:$E$1003),-('Gastos Gerais'!$C$4:$C$1003))</f>
        <v>0</v>
      </c>
      <c r="K106" s="152">
        <f>SUMPRODUCT(-('Gastos Gerais'!$B$4:$B$1003=Analítico!$B106),-(Analítico!K$1&gt;='Gastos Gerais'!$D$4:$D$1003),-(Analítico!K$1&lt;='Gastos Gerais'!$E$4:$E$1003),-('Gastos Gerais'!$C$4:$C$1003))</f>
        <v>0</v>
      </c>
      <c r="L106" s="152">
        <f>SUMPRODUCT(-('Gastos Gerais'!$B$4:$B$1003=Analítico!$B106),-(Analítico!L$1&gt;='Gastos Gerais'!$D$4:$D$1003),-(Analítico!L$1&lt;='Gastos Gerais'!$E$4:$E$1003),-('Gastos Gerais'!$C$4:$C$1003))</f>
        <v>0</v>
      </c>
      <c r="M106" s="152">
        <f>SUMPRODUCT(-('Gastos Gerais'!$B$4:$B$1003=Analítico!$B106),-(Analítico!M$1&gt;='Gastos Gerais'!$D$4:$D$1003),-(Analítico!M$1&lt;='Gastos Gerais'!$E$4:$E$1003),-('Gastos Gerais'!$C$4:$C$1003))</f>
        <v>0</v>
      </c>
      <c r="N106" s="152">
        <f>SUMPRODUCT(-('Gastos Gerais'!$B$4:$B$1003=Analítico!$B106),-(Analítico!N$1&gt;='Gastos Gerais'!$D$4:$D$1003),-(Analítico!N$1&lt;='Gastos Gerais'!$E$4:$E$1003),-('Gastos Gerais'!$C$4:$C$1003))</f>
        <v>0</v>
      </c>
      <c r="O106" s="152">
        <f>SUMPRODUCT(-('Gastos Gerais'!$B$4:$B$1003=Analítico!$B106),-(Analítico!O$1&gt;='Gastos Gerais'!$D$4:$D$1003),-(Analítico!O$1&lt;='Gastos Gerais'!$E$4:$E$1003),-('Gastos Gerais'!$C$4:$C$1003))</f>
        <v>0</v>
      </c>
      <c r="P106" s="152">
        <f>SUMPRODUCT(-('Gastos Gerais'!$B$4:$B$1003=Analítico!$B106),-(Analítico!P$1&gt;='Gastos Gerais'!$D$4:$D$1003),-(Analítico!P$1&lt;='Gastos Gerais'!$E$4:$E$1003),-('Gastos Gerais'!$C$4:$C$1003))</f>
        <v>0</v>
      </c>
      <c r="Q106" s="152">
        <f>SUMPRODUCT(-('Gastos Gerais'!$B$4:$B$1003=Analítico!$B106),-(Analítico!Q$1&gt;='Gastos Gerais'!$D$4:$D$1003),-(Analítico!Q$1&lt;='Gastos Gerais'!$E$4:$E$1003),-('Gastos Gerais'!$C$4:$C$1003))</f>
        <v>0</v>
      </c>
      <c r="R106" s="152">
        <f>SUMPRODUCT(-('Gastos Gerais'!$B$4:$B$1003=Analítico!$B106),-(Analítico!R$1&gt;='Gastos Gerais'!$D$4:$D$1003),-(Analítico!R$1&lt;='Gastos Gerais'!$E$4:$E$1003),-('Gastos Gerais'!$C$4:$C$1003))</f>
        <v>0</v>
      </c>
      <c r="S106" s="152">
        <f>SUMPRODUCT(-('Gastos Gerais'!$B$4:$B$1003=Analítico!$B106),-(Analítico!S$1&gt;='Gastos Gerais'!$D$4:$D$1003),-(Analítico!S$1&lt;='Gastos Gerais'!$E$4:$E$1003),-('Gastos Gerais'!$C$4:$C$1003))</f>
        <v>0</v>
      </c>
      <c r="T106" s="152">
        <f>SUMPRODUCT(-('Gastos Gerais'!$B$4:$B$1003=Analítico!$B106),-(Analítico!T$1&gt;='Gastos Gerais'!$D$4:$D$1003),-(Analítico!T$1&lt;='Gastos Gerais'!$E$4:$E$1003),-('Gastos Gerais'!$C$4:$C$1003))</f>
        <v>0</v>
      </c>
      <c r="U106" s="152">
        <f>SUMPRODUCT(-('Gastos Gerais'!$B$4:$B$1003=Analítico!$B106),-(Analítico!U$1&gt;='Gastos Gerais'!$D$4:$D$1003),-(Analítico!U$1&lt;='Gastos Gerais'!$E$4:$E$1003),-('Gastos Gerais'!$C$4:$C$1003))</f>
        <v>0</v>
      </c>
      <c r="V106" s="152">
        <f>SUMPRODUCT(-('Gastos Gerais'!$B$4:$B$1003=Analítico!$B106),-(Analítico!V$1&gt;='Gastos Gerais'!$D$4:$D$1003),-(Analítico!V$1&lt;='Gastos Gerais'!$E$4:$E$1003),-('Gastos Gerais'!$C$4:$C$1003))</f>
        <v>0</v>
      </c>
      <c r="W106" s="152">
        <f>SUMPRODUCT(-('Gastos Gerais'!$B$4:$B$1003=Analítico!$B106),-(Analítico!W$1&gt;='Gastos Gerais'!$D$4:$D$1003),-(Analítico!W$1&lt;='Gastos Gerais'!$E$4:$E$1003),-('Gastos Gerais'!$C$4:$C$1003))</f>
        <v>0</v>
      </c>
      <c r="X106" s="152">
        <f>SUMPRODUCT(-('Gastos Gerais'!$B$4:$B$1003=Analítico!$B106),-(Analítico!X$1&gt;='Gastos Gerais'!$D$4:$D$1003),-(Analítico!X$1&lt;='Gastos Gerais'!$E$4:$E$1003),-('Gastos Gerais'!$C$4:$C$1003))</f>
        <v>0</v>
      </c>
      <c r="Y106" s="152">
        <f>SUMPRODUCT(-('Gastos Gerais'!$B$4:$B$1003=Analítico!$B106),-(Analítico!Y$1&gt;='Gastos Gerais'!$D$4:$D$1003),-(Analítico!Y$1&lt;='Gastos Gerais'!$E$4:$E$1003),-('Gastos Gerais'!$C$4:$C$1003))</f>
        <v>0</v>
      </c>
      <c r="Z106" s="152">
        <f>SUMPRODUCT(-('Gastos Gerais'!$B$4:$B$1003=Analítico!$B106),-(Analítico!Z$1&gt;='Gastos Gerais'!$D$4:$D$1003),-(Analítico!Z$1&lt;='Gastos Gerais'!$E$4:$E$1003),-('Gastos Gerais'!$C$4:$C$1003))</f>
        <v>0</v>
      </c>
      <c r="AA106" s="152">
        <f>SUMPRODUCT(-('Gastos Gerais'!$B$4:$B$1003=Analítico!$B106),-(Analítico!AA$1&gt;='Gastos Gerais'!$D$4:$D$1003),-(Analítico!AA$1&lt;='Gastos Gerais'!$E$4:$E$1003),-('Gastos Gerais'!$C$4:$C$1003))</f>
        <v>0</v>
      </c>
      <c r="AB106" s="152">
        <f>SUMPRODUCT(-('Gastos Gerais'!$B$4:$B$1003=Analítico!$B106),-(Analítico!AB$1&gt;='Gastos Gerais'!$D$4:$D$1003),-(Analítico!AB$1&lt;='Gastos Gerais'!$E$4:$E$1003),-('Gastos Gerais'!$C$4:$C$1003))</f>
        <v>0</v>
      </c>
      <c r="AC106" s="152">
        <f>SUMPRODUCT(-('Gastos Gerais'!$B$4:$B$1003=Analítico!$B106),-(Analítico!AC$1&gt;='Gastos Gerais'!$D$4:$D$1003),-(Analítico!AC$1&lt;='Gastos Gerais'!$E$4:$E$1003),-('Gastos Gerais'!$C$4:$C$1003))</f>
        <v>0</v>
      </c>
      <c r="AD106" s="152">
        <f>SUMPRODUCT(-('Gastos Gerais'!$B$4:$B$1003=Analítico!$B106),-(Analítico!AD$1&gt;='Gastos Gerais'!$D$4:$D$1003),-(Analítico!AD$1&lt;='Gastos Gerais'!$E$4:$E$1003),-('Gastos Gerais'!$C$4:$C$1003))</f>
        <v>0</v>
      </c>
      <c r="AE106" s="152">
        <f>SUMPRODUCT(-('Gastos Gerais'!$B$4:$B$1003=Analítico!$B106),-(Analítico!AE$1&gt;='Gastos Gerais'!$D$4:$D$1003),-(Analítico!AE$1&lt;='Gastos Gerais'!$E$4:$E$1003),-('Gastos Gerais'!$C$4:$C$1003))</f>
        <v>0</v>
      </c>
      <c r="AF106" s="152">
        <f>SUMPRODUCT(-('Gastos Gerais'!$B$4:$B$1003=Analítico!$B106),-(Analítico!AF$1&gt;='Gastos Gerais'!$D$4:$D$1003),-(Analítico!AF$1&lt;='Gastos Gerais'!$E$4:$E$1003),-('Gastos Gerais'!$C$4:$C$1003))</f>
        <v>0</v>
      </c>
      <c r="AG106" s="152">
        <f>SUMPRODUCT(-('Gastos Gerais'!$B$4:$B$1003=Analítico!$B106),-(Analítico!AG$1&gt;='Gastos Gerais'!$D$4:$D$1003),-(Analítico!AG$1&lt;='Gastos Gerais'!$E$4:$E$1003),-('Gastos Gerais'!$C$4:$C$1003))</f>
        <v>0</v>
      </c>
      <c r="AH106" s="152">
        <f>SUMPRODUCT(-('Gastos Gerais'!$B$4:$B$1003=Analítico!$B106),-(Analítico!AH$1&gt;='Gastos Gerais'!$D$4:$D$1003),-(Analítico!AH$1&lt;='Gastos Gerais'!$E$4:$E$1003),-('Gastos Gerais'!$C$4:$C$1003))</f>
        <v>0</v>
      </c>
      <c r="AI106" s="152">
        <f>SUMPRODUCT(-('Gastos Gerais'!$B$4:$B$1003=Analítico!$B106),-(Analítico!AI$1&gt;='Gastos Gerais'!$D$4:$D$1003),-(Analítico!AI$1&lt;='Gastos Gerais'!$E$4:$E$1003),-('Gastos Gerais'!$C$4:$C$1003))</f>
        <v>0</v>
      </c>
      <c r="AJ106" s="152">
        <f>SUMPRODUCT(-('Gastos Gerais'!$B$4:$B$1003=Analítico!$B106),-(Analítico!AJ$1&gt;='Gastos Gerais'!$D$4:$D$1003),-(Analítico!AJ$1&lt;='Gastos Gerais'!$E$4:$E$1003),-('Gastos Gerais'!$C$4:$C$1003))</f>
        <v>0</v>
      </c>
      <c r="AK106" s="152">
        <f>SUMPRODUCT(-('Gastos Gerais'!$B$4:$B$1003=Analítico!$B106),-(Analítico!AK$1&gt;='Gastos Gerais'!$D$4:$D$1003),-(Analítico!AK$1&lt;='Gastos Gerais'!$E$4:$E$1003),-('Gastos Gerais'!$C$4:$C$1003))</f>
        <v>0</v>
      </c>
      <c r="AL106" s="152">
        <f>SUMPRODUCT(-('Gastos Gerais'!$B$4:$B$1003=Analítico!$B106),-(Analítico!AL$1&gt;='Gastos Gerais'!$D$4:$D$1003),-(Analítico!AL$1&lt;='Gastos Gerais'!$E$4:$E$1003),-('Gastos Gerais'!$C$4:$C$1003))</f>
        <v>0</v>
      </c>
      <c r="AM106" s="147">
        <f t="shared" si="25"/>
        <v>0</v>
      </c>
      <c r="AN106" s="159">
        <f t="shared" ca="1" si="26"/>
        <v>0</v>
      </c>
      <c r="AX106" s="251"/>
      <c r="AY106" s="251"/>
    </row>
    <row r="107" spans="1:51" s="101" customFormat="1" ht="23.25" customHeight="1">
      <c r="A107" s="220" t="s">
        <v>243</v>
      </c>
      <c r="B107" s="223" t="s">
        <v>87</v>
      </c>
      <c r="C107" s="152">
        <f>SUMPRODUCT(-('Gastos Gerais'!$B$4:$B$1003=Analítico!$B107),-(Analítico!C$1&gt;='Gastos Gerais'!$D$4:$D$1003),-(Analítico!C$1&lt;='Gastos Gerais'!$E$4:$E$1003),-('Gastos Gerais'!$C$4:$C$1003))</f>
        <v>0</v>
      </c>
      <c r="D107" s="152">
        <f>SUMPRODUCT(-('Gastos Gerais'!$B$4:$B$1003=Analítico!$B107),-(Analítico!D$1&gt;='Gastos Gerais'!$D$4:$D$1003),-(Analítico!D$1&lt;='Gastos Gerais'!$E$4:$E$1003),-('Gastos Gerais'!$C$4:$C$1003))</f>
        <v>0</v>
      </c>
      <c r="E107" s="152">
        <f>SUMPRODUCT(-('Gastos Gerais'!$B$4:$B$1003=Analítico!$B107),-(Analítico!E$1&gt;='Gastos Gerais'!$D$4:$D$1003),-(Analítico!E$1&lt;='Gastos Gerais'!$E$4:$E$1003),-('Gastos Gerais'!$C$4:$C$1003))</f>
        <v>0</v>
      </c>
      <c r="F107" s="152">
        <f>SUMPRODUCT(-('Gastos Gerais'!$B$4:$B$1003=Analítico!$B107),-(Analítico!F$1&gt;='Gastos Gerais'!$D$4:$D$1003),-(Analítico!F$1&lt;='Gastos Gerais'!$E$4:$E$1003),-('Gastos Gerais'!$C$4:$C$1003))</f>
        <v>0</v>
      </c>
      <c r="G107" s="152">
        <f>SUMPRODUCT(-('Gastos Gerais'!$B$4:$B$1003=Analítico!$B107),-(Analítico!G$1&gt;='Gastos Gerais'!$D$4:$D$1003),-(Analítico!G$1&lt;='Gastos Gerais'!$E$4:$E$1003),-('Gastos Gerais'!$C$4:$C$1003))</f>
        <v>0</v>
      </c>
      <c r="H107" s="152">
        <f>SUMPRODUCT(-('Gastos Gerais'!$B$4:$B$1003=Analítico!$B107),-(Analítico!H$1&gt;='Gastos Gerais'!$D$4:$D$1003),-(Analítico!H$1&lt;='Gastos Gerais'!$E$4:$E$1003),-('Gastos Gerais'!$C$4:$C$1003))</f>
        <v>0</v>
      </c>
      <c r="I107" s="152">
        <f>SUMPRODUCT(-('Gastos Gerais'!$B$4:$B$1003=Analítico!$B107),-(Analítico!I$1&gt;='Gastos Gerais'!$D$4:$D$1003),-(Analítico!I$1&lt;='Gastos Gerais'!$E$4:$E$1003),-('Gastos Gerais'!$C$4:$C$1003))</f>
        <v>0</v>
      </c>
      <c r="J107" s="152">
        <f>SUMPRODUCT(-('Gastos Gerais'!$B$4:$B$1003=Analítico!$B107),-(Analítico!J$1&gt;='Gastos Gerais'!$D$4:$D$1003),-(Analítico!J$1&lt;='Gastos Gerais'!$E$4:$E$1003),-('Gastos Gerais'!$C$4:$C$1003))</f>
        <v>0</v>
      </c>
      <c r="K107" s="152">
        <f>SUMPRODUCT(-('Gastos Gerais'!$B$4:$B$1003=Analítico!$B107),-(Analítico!K$1&gt;='Gastos Gerais'!$D$4:$D$1003),-(Analítico!K$1&lt;='Gastos Gerais'!$E$4:$E$1003),-('Gastos Gerais'!$C$4:$C$1003))</f>
        <v>0</v>
      </c>
      <c r="L107" s="152">
        <f>SUMPRODUCT(-('Gastos Gerais'!$B$4:$B$1003=Analítico!$B107),-(Analítico!L$1&gt;='Gastos Gerais'!$D$4:$D$1003),-(Analítico!L$1&lt;='Gastos Gerais'!$E$4:$E$1003),-('Gastos Gerais'!$C$4:$C$1003))</f>
        <v>0</v>
      </c>
      <c r="M107" s="152">
        <f>SUMPRODUCT(-('Gastos Gerais'!$B$4:$B$1003=Analítico!$B107),-(Analítico!M$1&gt;='Gastos Gerais'!$D$4:$D$1003),-(Analítico!M$1&lt;='Gastos Gerais'!$E$4:$E$1003),-('Gastos Gerais'!$C$4:$C$1003))</f>
        <v>0</v>
      </c>
      <c r="N107" s="152">
        <f>SUMPRODUCT(-('Gastos Gerais'!$B$4:$B$1003=Analítico!$B107),-(Analítico!N$1&gt;='Gastos Gerais'!$D$4:$D$1003),-(Analítico!N$1&lt;='Gastos Gerais'!$E$4:$E$1003),-('Gastos Gerais'!$C$4:$C$1003))</f>
        <v>0</v>
      </c>
      <c r="O107" s="152">
        <f>SUMPRODUCT(-('Gastos Gerais'!$B$4:$B$1003=Analítico!$B107),-(Analítico!O$1&gt;='Gastos Gerais'!$D$4:$D$1003),-(Analítico!O$1&lt;='Gastos Gerais'!$E$4:$E$1003),-('Gastos Gerais'!$C$4:$C$1003))</f>
        <v>0</v>
      </c>
      <c r="P107" s="152">
        <f>SUMPRODUCT(-('Gastos Gerais'!$B$4:$B$1003=Analítico!$B107),-(Analítico!P$1&gt;='Gastos Gerais'!$D$4:$D$1003),-(Analítico!P$1&lt;='Gastos Gerais'!$E$4:$E$1003),-('Gastos Gerais'!$C$4:$C$1003))</f>
        <v>0</v>
      </c>
      <c r="Q107" s="152">
        <f>SUMPRODUCT(-('Gastos Gerais'!$B$4:$B$1003=Analítico!$B107),-(Analítico!Q$1&gt;='Gastos Gerais'!$D$4:$D$1003),-(Analítico!Q$1&lt;='Gastos Gerais'!$E$4:$E$1003),-('Gastos Gerais'!$C$4:$C$1003))</f>
        <v>0</v>
      </c>
      <c r="R107" s="152">
        <f>SUMPRODUCT(-('Gastos Gerais'!$B$4:$B$1003=Analítico!$B107),-(Analítico!R$1&gt;='Gastos Gerais'!$D$4:$D$1003),-(Analítico!R$1&lt;='Gastos Gerais'!$E$4:$E$1003),-('Gastos Gerais'!$C$4:$C$1003))</f>
        <v>0</v>
      </c>
      <c r="S107" s="152">
        <f>SUMPRODUCT(-('Gastos Gerais'!$B$4:$B$1003=Analítico!$B107),-(Analítico!S$1&gt;='Gastos Gerais'!$D$4:$D$1003),-(Analítico!S$1&lt;='Gastos Gerais'!$E$4:$E$1003),-('Gastos Gerais'!$C$4:$C$1003))</f>
        <v>0</v>
      </c>
      <c r="T107" s="152">
        <f>SUMPRODUCT(-('Gastos Gerais'!$B$4:$B$1003=Analítico!$B107),-(Analítico!T$1&gt;='Gastos Gerais'!$D$4:$D$1003),-(Analítico!T$1&lt;='Gastos Gerais'!$E$4:$E$1003),-('Gastos Gerais'!$C$4:$C$1003))</f>
        <v>0</v>
      </c>
      <c r="U107" s="152">
        <f>SUMPRODUCT(-('Gastos Gerais'!$B$4:$B$1003=Analítico!$B107),-(Analítico!U$1&gt;='Gastos Gerais'!$D$4:$D$1003),-(Analítico!U$1&lt;='Gastos Gerais'!$E$4:$E$1003),-('Gastos Gerais'!$C$4:$C$1003))</f>
        <v>0</v>
      </c>
      <c r="V107" s="152">
        <f>SUMPRODUCT(-('Gastos Gerais'!$B$4:$B$1003=Analítico!$B107),-(Analítico!V$1&gt;='Gastos Gerais'!$D$4:$D$1003),-(Analítico!V$1&lt;='Gastos Gerais'!$E$4:$E$1003),-('Gastos Gerais'!$C$4:$C$1003))</f>
        <v>0</v>
      </c>
      <c r="W107" s="152">
        <f>SUMPRODUCT(-('Gastos Gerais'!$B$4:$B$1003=Analítico!$B107),-(Analítico!W$1&gt;='Gastos Gerais'!$D$4:$D$1003),-(Analítico!W$1&lt;='Gastos Gerais'!$E$4:$E$1003),-('Gastos Gerais'!$C$4:$C$1003))</f>
        <v>0</v>
      </c>
      <c r="X107" s="152">
        <f>SUMPRODUCT(-('Gastos Gerais'!$B$4:$B$1003=Analítico!$B107),-(Analítico!X$1&gt;='Gastos Gerais'!$D$4:$D$1003),-(Analítico!X$1&lt;='Gastos Gerais'!$E$4:$E$1003),-('Gastos Gerais'!$C$4:$C$1003))</f>
        <v>0</v>
      </c>
      <c r="Y107" s="152">
        <f>SUMPRODUCT(-('Gastos Gerais'!$B$4:$B$1003=Analítico!$B107),-(Analítico!Y$1&gt;='Gastos Gerais'!$D$4:$D$1003),-(Analítico!Y$1&lt;='Gastos Gerais'!$E$4:$E$1003),-('Gastos Gerais'!$C$4:$C$1003))</f>
        <v>0</v>
      </c>
      <c r="Z107" s="152">
        <f>SUMPRODUCT(-('Gastos Gerais'!$B$4:$B$1003=Analítico!$B107),-(Analítico!Z$1&gt;='Gastos Gerais'!$D$4:$D$1003),-(Analítico!Z$1&lt;='Gastos Gerais'!$E$4:$E$1003),-('Gastos Gerais'!$C$4:$C$1003))</f>
        <v>0</v>
      </c>
      <c r="AA107" s="152">
        <f>SUMPRODUCT(-('Gastos Gerais'!$B$4:$B$1003=Analítico!$B107),-(Analítico!AA$1&gt;='Gastos Gerais'!$D$4:$D$1003),-(Analítico!AA$1&lt;='Gastos Gerais'!$E$4:$E$1003),-('Gastos Gerais'!$C$4:$C$1003))</f>
        <v>0</v>
      </c>
      <c r="AB107" s="152">
        <f>SUMPRODUCT(-('Gastos Gerais'!$B$4:$B$1003=Analítico!$B107),-(Analítico!AB$1&gt;='Gastos Gerais'!$D$4:$D$1003),-(Analítico!AB$1&lt;='Gastos Gerais'!$E$4:$E$1003),-('Gastos Gerais'!$C$4:$C$1003))</f>
        <v>0</v>
      </c>
      <c r="AC107" s="152">
        <f>SUMPRODUCT(-('Gastos Gerais'!$B$4:$B$1003=Analítico!$B107),-(Analítico!AC$1&gt;='Gastos Gerais'!$D$4:$D$1003),-(Analítico!AC$1&lt;='Gastos Gerais'!$E$4:$E$1003),-('Gastos Gerais'!$C$4:$C$1003))</f>
        <v>0</v>
      </c>
      <c r="AD107" s="152">
        <f>SUMPRODUCT(-('Gastos Gerais'!$B$4:$B$1003=Analítico!$B107),-(Analítico!AD$1&gt;='Gastos Gerais'!$D$4:$D$1003),-(Analítico!AD$1&lt;='Gastos Gerais'!$E$4:$E$1003),-('Gastos Gerais'!$C$4:$C$1003))</f>
        <v>0</v>
      </c>
      <c r="AE107" s="152">
        <f>SUMPRODUCT(-('Gastos Gerais'!$B$4:$B$1003=Analítico!$B107),-(Analítico!AE$1&gt;='Gastos Gerais'!$D$4:$D$1003),-(Analítico!AE$1&lt;='Gastos Gerais'!$E$4:$E$1003),-('Gastos Gerais'!$C$4:$C$1003))</f>
        <v>0</v>
      </c>
      <c r="AF107" s="152">
        <f>SUMPRODUCT(-('Gastos Gerais'!$B$4:$B$1003=Analítico!$B107),-(Analítico!AF$1&gt;='Gastos Gerais'!$D$4:$D$1003),-(Analítico!AF$1&lt;='Gastos Gerais'!$E$4:$E$1003),-('Gastos Gerais'!$C$4:$C$1003))</f>
        <v>0</v>
      </c>
      <c r="AG107" s="152">
        <f>SUMPRODUCT(-('Gastos Gerais'!$B$4:$B$1003=Analítico!$B107),-(Analítico!AG$1&gt;='Gastos Gerais'!$D$4:$D$1003),-(Analítico!AG$1&lt;='Gastos Gerais'!$E$4:$E$1003),-('Gastos Gerais'!$C$4:$C$1003))</f>
        <v>0</v>
      </c>
      <c r="AH107" s="152">
        <f>SUMPRODUCT(-('Gastos Gerais'!$B$4:$B$1003=Analítico!$B107),-(Analítico!AH$1&gt;='Gastos Gerais'!$D$4:$D$1003),-(Analítico!AH$1&lt;='Gastos Gerais'!$E$4:$E$1003),-('Gastos Gerais'!$C$4:$C$1003))</f>
        <v>0</v>
      </c>
      <c r="AI107" s="152">
        <f>SUMPRODUCT(-('Gastos Gerais'!$B$4:$B$1003=Analítico!$B107),-(Analítico!AI$1&gt;='Gastos Gerais'!$D$4:$D$1003),-(Analítico!AI$1&lt;='Gastos Gerais'!$E$4:$E$1003),-('Gastos Gerais'!$C$4:$C$1003))</f>
        <v>0</v>
      </c>
      <c r="AJ107" s="152">
        <f>SUMPRODUCT(-('Gastos Gerais'!$B$4:$B$1003=Analítico!$B107),-(Analítico!AJ$1&gt;='Gastos Gerais'!$D$4:$D$1003),-(Analítico!AJ$1&lt;='Gastos Gerais'!$E$4:$E$1003),-('Gastos Gerais'!$C$4:$C$1003))</f>
        <v>0</v>
      </c>
      <c r="AK107" s="152">
        <f>SUMPRODUCT(-('Gastos Gerais'!$B$4:$B$1003=Analítico!$B107),-(Analítico!AK$1&gt;='Gastos Gerais'!$D$4:$D$1003),-(Analítico!AK$1&lt;='Gastos Gerais'!$E$4:$E$1003),-('Gastos Gerais'!$C$4:$C$1003))</f>
        <v>0</v>
      </c>
      <c r="AL107" s="152">
        <f>SUMPRODUCT(-('Gastos Gerais'!$B$4:$B$1003=Analítico!$B107),-(Analítico!AL$1&gt;='Gastos Gerais'!$D$4:$D$1003),-(Analítico!AL$1&lt;='Gastos Gerais'!$E$4:$E$1003),-('Gastos Gerais'!$C$4:$C$1003))</f>
        <v>0</v>
      </c>
      <c r="AM107" s="147">
        <f t="shared" si="25"/>
        <v>0</v>
      </c>
      <c r="AN107" s="159">
        <f t="shared" ca="1" si="26"/>
        <v>0</v>
      </c>
      <c r="AX107" s="251"/>
      <c r="AY107" s="251"/>
    </row>
    <row r="108" spans="1:51" s="101" customFormat="1" ht="23.25" customHeight="1">
      <c r="A108" s="220" t="s">
        <v>244</v>
      </c>
      <c r="B108" s="223" t="s">
        <v>80</v>
      </c>
      <c r="C108" s="152">
        <f>SUMPRODUCT(-('Gastos Gerais'!$B$4:$B$1003=Analítico!$B108),-(Analítico!C$1&gt;='Gastos Gerais'!$D$4:$D$1003),-(Analítico!C$1&lt;='Gastos Gerais'!$E$4:$E$1003),-('Gastos Gerais'!$C$4:$C$1003))</f>
        <v>0</v>
      </c>
      <c r="D108" s="152">
        <f>SUMPRODUCT(-('Gastos Gerais'!$B$4:$B$1003=Analítico!$B108),-(Analítico!D$1&gt;='Gastos Gerais'!$D$4:$D$1003),-(Analítico!D$1&lt;='Gastos Gerais'!$E$4:$E$1003),-('Gastos Gerais'!$C$4:$C$1003))</f>
        <v>0</v>
      </c>
      <c r="E108" s="152">
        <f>SUMPRODUCT(-('Gastos Gerais'!$B$4:$B$1003=Analítico!$B108),-(Analítico!E$1&gt;='Gastos Gerais'!$D$4:$D$1003),-(Analítico!E$1&lt;='Gastos Gerais'!$E$4:$E$1003),-('Gastos Gerais'!$C$4:$C$1003))</f>
        <v>0</v>
      </c>
      <c r="F108" s="152">
        <f>SUMPRODUCT(-('Gastos Gerais'!$B$4:$B$1003=Analítico!$B108),-(Analítico!F$1&gt;='Gastos Gerais'!$D$4:$D$1003),-(Analítico!F$1&lt;='Gastos Gerais'!$E$4:$E$1003),-('Gastos Gerais'!$C$4:$C$1003))</f>
        <v>0</v>
      </c>
      <c r="G108" s="152">
        <f>SUMPRODUCT(-('Gastos Gerais'!$B$4:$B$1003=Analítico!$B108),-(Analítico!G$1&gt;='Gastos Gerais'!$D$4:$D$1003),-(Analítico!G$1&lt;='Gastos Gerais'!$E$4:$E$1003),-('Gastos Gerais'!$C$4:$C$1003))</f>
        <v>0</v>
      </c>
      <c r="H108" s="152">
        <f>SUMPRODUCT(-('Gastos Gerais'!$B$4:$B$1003=Analítico!$B108),-(Analítico!H$1&gt;='Gastos Gerais'!$D$4:$D$1003),-(Analítico!H$1&lt;='Gastos Gerais'!$E$4:$E$1003),-('Gastos Gerais'!$C$4:$C$1003))</f>
        <v>0</v>
      </c>
      <c r="I108" s="152">
        <f>SUMPRODUCT(-('Gastos Gerais'!$B$4:$B$1003=Analítico!$B108),-(Analítico!I$1&gt;='Gastos Gerais'!$D$4:$D$1003),-(Analítico!I$1&lt;='Gastos Gerais'!$E$4:$E$1003),-('Gastos Gerais'!$C$4:$C$1003))</f>
        <v>0</v>
      </c>
      <c r="J108" s="152">
        <f>SUMPRODUCT(-('Gastos Gerais'!$B$4:$B$1003=Analítico!$B108),-(Analítico!J$1&gt;='Gastos Gerais'!$D$4:$D$1003),-(Analítico!J$1&lt;='Gastos Gerais'!$E$4:$E$1003),-('Gastos Gerais'!$C$4:$C$1003))</f>
        <v>0</v>
      </c>
      <c r="K108" s="152">
        <f>SUMPRODUCT(-('Gastos Gerais'!$B$4:$B$1003=Analítico!$B108),-(Analítico!K$1&gt;='Gastos Gerais'!$D$4:$D$1003),-(Analítico!K$1&lt;='Gastos Gerais'!$E$4:$E$1003),-('Gastos Gerais'!$C$4:$C$1003))</f>
        <v>0</v>
      </c>
      <c r="L108" s="152">
        <f>SUMPRODUCT(-('Gastos Gerais'!$B$4:$B$1003=Analítico!$B108),-(Analítico!L$1&gt;='Gastos Gerais'!$D$4:$D$1003),-(Analítico!L$1&lt;='Gastos Gerais'!$E$4:$E$1003),-('Gastos Gerais'!$C$4:$C$1003))</f>
        <v>0</v>
      </c>
      <c r="M108" s="152">
        <f>SUMPRODUCT(-('Gastos Gerais'!$B$4:$B$1003=Analítico!$B108),-(Analítico!M$1&gt;='Gastos Gerais'!$D$4:$D$1003),-(Analítico!M$1&lt;='Gastos Gerais'!$E$4:$E$1003),-('Gastos Gerais'!$C$4:$C$1003))</f>
        <v>0</v>
      </c>
      <c r="N108" s="152">
        <f>SUMPRODUCT(-('Gastos Gerais'!$B$4:$B$1003=Analítico!$B108),-(Analítico!N$1&gt;='Gastos Gerais'!$D$4:$D$1003),-(Analítico!N$1&lt;='Gastos Gerais'!$E$4:$E$1003),-('Gastos Gerais'!$C$4:$C$1003))</f>
        <v>0</v>
      </c>
      <c r="O108" s="152">
        <f>SUMPRODUCT(-('Gastos Gerais'!$B$4:$B$1003=Analítico!$B108),-(Analítico!O$1&gt;='Gastos Gerais'!$D$4:$D$1003),-(Analítico!O$1&lt;='Gastos Gerais'!$E$4:$E$1003),-('Gastos Gerais'!$C$4:$C$1003))</f>
        <v>0</v>
      </c>
      <c r="P108" s="152">
        <f>SUMPRODUCT(-('Gastos Gerais'!$B$4:$B$1003=Analítico!$B108),-(Analítico!P$1&gt;='Gastos Gerais'!$D$4:$D$1003),-(Analítico!P$1&lt;='Gastos Gerais'!$E$4:$E$1003),-('Gastos Gerais'!$C$4:$C$1003))</f>
        <v>0</v>
      </c>
      <c r="Q108" s="152">
        <f>SUMPRODUCT(-('Gastos Gerais'!$B$4:$B$1003=Analítico!$B108),-(Analítico!Q$1&gt;='Gastos Gerais'!$D$4:$D$1003),-(Analítico!Q$1&lt;='Gastos Gerais'!$E$4:$E$1003),-('Gastos Gerais'!$C$4:$C$1003))</f>
        <v>0</v>
      </c>
      <c r="R108" s="152">
        <f>SUMPRODUCT(-('Gastos Gerais'!$B$4:$B$1003=Analítico!$B108),-(Analítico!R$1&gt;='Gastos Gerais'!$D$4:$D$1003),-(Analítico!R$1&lt;='Gastos Gerais'!$E$4:$E$1003),-('Gastos Gerais'!$C$4:$C$1003))</f>
        <v>0</v>
      </c>
      <c r="S108" s="152">
        <f>SUMPRODUCT(-('Gastos Gerais'!$B$4:$B$1003=Analítico!$B108),-(Analítico!S$1&gt;='Gastos Gerais'!$D$4:$D$1003),-(Analítico!S$1&lt;='Gastos Gerais'!$E$4:$E$1003),-('Gastos Gerais'!$C$4:$C$1003))</f>
        <v>0</v>
      </c>
      <c r="T108" s="152">
        <f>SUMPRODUCT(-('Gastos Gerais'!$B$4:$B$1003=Analítico!$B108),-(Analítico!T$1&gt;='Gastos Gerais'!$D$4:$D$1003),-(Analítico!T$1&lt;='Gastos Gerais'!$E$4:$E$1003),-('Gastos Gerais'!$C$4:$C$1003))</f>
        <v>0</v>
      </c>
      <c r="U108" s="152">
        <f>SUMPRODUCT(-('Gastos Gerais'!$B$4:$B$1003=Analítico!$B108),-(Analítico!U$1&gt;='Gastos Gerais'!$D$4:$D$1003),-(Analítico!U$1&lt;='Gastos Gerais'!$E$4:$E$1003),-('Gastos Gerais'!$C$4:$C$1003))</f>
        <v>0</v>
      </c>
      <c r="V108" s="152">
        <f>SUMPRODUCT(-('Gastos Gerais'!$B$4:$B$1003=Analítico!$B108),-(Analítico!V$1&gt;='Gastos Gerais'!$D$4:$D$1003),-(Analítico!V$1&lt;='Gastos Gerais'!$E$4:$E$1003),-('Gastos Gerais'!$C$4:$C$1003))</f>
        <v>0</v>
      </c>
      <c r="W108" s="152">
        <f>SUMPRODUCT(-('Gastos Gerais'!$B$4:$B$1003=Analítico!$B108),-(Analítico!W$1&gt;='Gastos Gerais'!$D$4:$D$1003),-(Analítico!W$1&lt;='Gastos Gerais'!$E$4:$E$1003),-('Gastos Gerais'!$C$4:$C$1003))</f>
        <v>0</v>
      </c>
      <c r="X108" s="152">
        <f>SUMPRODUCT(-('Gastos Gerais'!$B$4:$B$1003=Analítico!$B108),-(Analítico!X$1&gt;='Gastos Gerais'!$D$4:$D$1003),-(Analítico!X$1&lt;='Gastos Gerais'!$E$4:$E$1003),-('Gastos Gerais'!$C$4:$C$1003))</f>
        <v>0</v>
      </c>
      <c r="Y108" s="152">
        <f>SUMPRODUCT(-('Gastos Gerais'!$B$4:$B$1003=Analítico!$B108),-(Analítico!Y$1&gt;='Gastos Gerais'!$D$4:$D$1003),-(Analítico!Y$1&lt;='Gastos Gerais'!$E$4:$E$1003),-('Gastos Gerais'!$C$4:$C$1003))</f>
        <v>0</v>
      </c>
      <c r="Z108" s="152">
        <f>SUMPRODUCT(-('Gastos Gerais'!$B$4:$B$1003=Analítico!$B108),-(Analítico!Z$1&gt;='Gastos Gerais'!$D$4:$D$1003),-(Analítico!Z$1&lt;='Gastos Gerais'!$E$4:$E$1003),-('Gastos Gerais'!$C$4:$C$1003))</f>
        <v>0</v>
      </c>
      <c r="AA108" s="152">
        <f>SUMPRODUCT(-('Gastos Gerais'!$B$4:$B$1003=Analítico!$B108),-(Analítico!AA$1&gt;='Gastos Gerais'!$D$4:$D$1003),-(Analítico!AA$1&lt;='Gastos Gerais'!$E$4:$E$1003),-('Gastos Gerais'!$C$4:$C$1003))</f>
        <v>0</v>
      </c>
      <c r="AB108" s="152">
        <f>SUMPRODUCT(-('Gastos Gerais'!$B$4:$B$1003=Analítico!$B108),-(Analítico!AB$1&gt;='Gastos Gerais'!$D$4:$D$1003),-(Analítico!AB$1&lt;='Gastos Gerais'!$E$4:$E$1003),-('Gastos Gerais'!$C$4:$C$1003))</f>
        <v>0</v>
      </c>
      <c r="AC108" s="152">
        <f>SUMPRODUCT(-('Gastos Gerais'!$B$4:$B$1003=Analítico!$B108),-(Analítico!AC$1&gt;='Gastos Gerais'!$D$4:$D$1003),-(Analítico!AC$1&lt;='Gastos Gerais'!$E$4:$E$1003),-('Gastos Gerais'!$C$4:$C$1003))</f>
        <v>0</v>
      </c>
      <c r="AD108" s="152">
        <f>SUMPRODUCT(-('Gastos Gerais'!$B$4:$B$1003=Analítico!$B108),-(Analítico!AD$1&gt;='Gastos Gerais'!$D$4:$D$1003),-(Analítico!AD$1&lt;='Gastos Gerais'!$E$4:$E$1003),-('Gastos Gerais'!$C$4:$C$1003))</f>
        <v>0</v>
      </c>
      <c r="AE108" s="152">
        <f>SUMPRODUCT(-('Gastos Gerais'!$B$4:$B$1003=Analítico!$B108),-(Analítico!AE$1&gt;='Gastos Gerais'!$D$4:$D$1003),-(Analítico!AE$1&lt;='Gastos Gerais'!$E$4:$E$1003),-('Gastos Gerais'!$C$4:$C$1003))</f>
        <v>0</v>
      </c>
      <c r="AF108" s="152">
        <f>SUMPRODUCT(-('Gastos Gerais'!$B$4:$B$1003=Analítico!$B108),-(Analítico!AF$1&gt;='Gastos Gerais'!$D$4:$D$1003),-(Analítico!AF$1&lt;='Gastos Gerais'!$E$4:$E$1003),-('Gastos Gerais'!$C$4:$C$1003))</f>
        <v>0</v>
      </c>
      <c r="AG108" s="152">
        <f>SUMPRODUCT(-('Gastos Gerais'!$B$4:$B$1003=Analítico!$B108),-(Analítico!AG$1&gt;='Gastos Gerais'!$D$4:$D$1003),-(Analítico!AG$1&lt;='Gastos Gerais'!$E$4:$E$1003),-('Gastos Gerais'!$C$4:$C$1003))</f>
        <v>0</v>
      </c>
      <c r="AH108" s="152">
        <f>SUMPRODUCT(-('Gastos Gerais'!$B$4:$B$1003=Analítico!$B108),-(Analítico!AH$1&gt;='Gastos Gerais'!$D$4:$D$1003),-(Analítico!AH$1&lt;='Gastos Gerais'!$E$4:$E$1003),-('Gastos Gerais'!$C$4:$C$1003))</f>
        <v>0</v>
      </c>
      <c r="AI108" s="152">
        <f>SUMPRODUCT(-('Gastos Gerais'!$B$4:$B$1003=Analítico!$B108),-(Analítico!AI$1&gt;='Gastos Gerais'!$D$4:$D$1003),-(Analítico!AI$1&lt;='Gastos Gerais'!$E$4:$E$1003),-('Gastos Gerais'!$C$4:$C$1003))</f>
        <v>0</v>
      </c>
      <c r="AJ108" s="152">
        <f>SUMPRODUCT(-('Gastos Gerais'!$B$4:$B$1003=Analítico!$B108),-(Analítico!AJ$1&gt;='Gastos Gerais'!$D$4:$D$1003),-(Analítico!AJ$1&lt;='Gastos Gerais'!$E$4:$E$1003),-('Gastos Gerais'!$C$4:$C$1003))</f>
        <v>0</v>
      </c>
      <c r="AK108" s="152">
        <f>SUMPRODUCT(-('Gastos Gerais'!$B$4:$B$1003=Analítico!$B108),-(Analítico!AK$1&gt;='Gastos Gerais'!$D$4:$D$1003),-(Analítico!AK$1&lt;='Gastos Gerais'!$E$4:$E$1003),-('Gastos Gerais'!$C$4:$C$1003))</f>
        <v>0</v>
      </c>
      <c r="AL108" s="152">
        <f>SUMPRODUCT(-('Gastos Gerais'!$B$4:$B$1003=Analítico!$B108),-(Analítico!AL$1&gt;='Gastos Gerais'!$D$4:$D$1003),-(Analítico!AL$1&lt;='Gastos Gerais'!$E$4:$E$1003),-('Gastos Gerais'!$C$4:$C$1003))</f>
        <v>0</v>
      </c>
      <c r="AM108" s="147">
        <f t="shared" si="25"/>
        <v>0</v>
      </c>
      <c r="AN108" s="159">
        <f t="shared" ca="1" si="26"/>
        <v>0</v>
      </c>
      <c r="AX108" s="251"/>
      <c r="AY108" s="251"/>
    </row>
    <row r="109" spans="1:51" s="101" customFormat="1" ht="23.25" customHeight="1">
      <c r="A109" s="220" t="s">
        <v>245</v>
      </c>
      <c r="B109" s="223" t="s">
        <v>81</v>
      </c>
      <c r="C109" s="152">
        <f>SUMPRODUCT(-('Gastos Gerais'!$B$4:$B$1003=Analítico!$B109),-(Analítico!C$1&gt;='Gastos Gerais'!$D$4:$D$1003),-(Analítico!C$1&lt;='Gastos Gerais'!$E$4:$E$1003),-('Gastos Gerais'!$C$4:$C$1003))</f>
        <v>0</v>
      </c>
      <c r="D109" s="152">
        <f>SUMPRODUCT(-('Gastos Gerais'!$B$4:$B$1003=Analítico!$B109),-(Analítico!D$1&gt;='Gastos Gerais'!$D$4:$D$1003),-(Analítico!D$1&lt;='Gastos Gerais'!$E$4:$E$1003),-('Gastos Gerais'!$C$4:$C$1003))</f>
        <v>0</v>
      </c>
      <c r="E109" s="152">
        <f>SUMPRODUCT(-('Gastos Gerais'!$B$4:$B$1003=Analítico!$B109),-(Analítico!E$1&gt;='Gastos Gerais'!$D$4:$D$1003),-(Analítico!E$1&lt;='Gastos Gerais'!$E$4:$E$1003),-('Gastos Gerais'!$C$4:$C$1003))</f>
        <v>0</v>
      </c>
      <c r="F109" s="152">
        <f>SUMPRODUCT(-('Gastos Gerais'!$B$4:$B$1003=Analítico!$B109),-(Analítico!F$1&gt;='Gastos Gerais'!$D$4:$D$1003),-(Analítico!F$1&lt;='Gastos Gerais'!$E$4:$E$1003),-('Gastos Gerais'!$C$4:$C$1003))</f>
        <v>0</v>
      </c>
      <c r="G109" s="152">
        <f>SUMPRODUCT(-('Gastos Gerais'!$B$4:$B$1003=Analítico!$B109),-(Analítico!G$1&gt;='Gastos Gerais'!$D$4:$D$1003),-(Analítico!G$1&lt;='Gastos Gerais'!$E$4:$E$1003),-('Gastos Gerais'!$C$4:$C$1003))</f>
        <v>0</v>
      </c>
      <c r="H109" s="152">
        <f>SUMPRODUCT(-('Gastos Gerais'!$B$4:$B$1003=Analítico!$B109),-(Analítico!H$1&gt;='Gastos Gerais'!$D$4:$D$1003),-(Analítico!H$1&lt;='Gastos Gerais'!$E$4:$E$1003),-('Gastos Gerais'!$C$4:$C$1003))</f>
        <v>0</v>
      </c>
      <c r="I109" s="152">
        <f>SUMPRODUCT(-('Gastos Gerais'!$B$4:$B$1003=Analítico!$B109),-(Analítico!I$1&gt;='Gastos Gerais'!$D$4:$D$1003),-(Analítico!I$1&lt;='Gastos Gerais'!$E$4:$E$1003),-('Gastos Gerais'!$C$4:$C$1003))</f>
        <v>0</v>
      </c>
      <c r="J109" s="152">
        <f>SUMPRODUCT(-('Gastos Gerais'!$B$4:$B$1003=Analítico!$B109),-(Analítico!J$1&gt;='Gastos Gerais'!$D$4:$D$1003),-(Analítico!J$1&lt;='Gastos Gerais'!$E$4:$E$1003),-('Gastos Gerais'!$C$4:$C$1003))</f>
        <v>0</v>
      </c>
      <c r="K109" s="152">
        <f>SUMPRODUCT(-('Gastos Gerais'!$B$4:$B$1003=Analítico!$B109),-(Analítico!K$1&gt;='Gastos Gerais'!$D$4:$D$1003),-(Analítico!K$1&lt;='Gastos Gerais'!$E$4:$E$1003),-('Gastos Gerais'!$C$4:$C$1003))</f>
        <v>0</v>
      </c>
      <c r="L109" s="152">
        <f>SUMPRODUCT(-('Gastos Gerais'!$B$4:$B$1003=Analítico!$B109),-(Analítico!L$1&gt;='Gastos Gerais'!$D$4:$D$1003),-(Analítico!L$1&lt;='Gastos Gerais'!$E$4:$E$1003),-('Gastos Gerais'!$C$4:$C$1003))</f>
        <v>0</v>
      </c>
      <c r="M109" s="152">
        <f>SUMPRODUCT(-('Gastos Gerais'!$B$4:$B$1003=Analítico!$B109),-(Analítico!M$1&gt;='Gastos Gerais'!$D$4:$D$1003),-(Analítico!M$1&lt;='Gastos Gerais'!$E$4:$E$1003),-('Gastos Gerais'!$C$4:$C$1003))</f>
        <v>0</v>
      </c>
      <c r="N109" s="152">
        <f>SUMPRODUCT(-('Gastos Gerais'!$B$4:$B$1003=Analítico!$B109),-(Analítico!N$1&gt;='Gastos Gerais'!$D$4:$D$1003),-(Analítico!N$1&lt;='Gastos Gerais'!$E$4:$E$1003),-('Gastos Gerais'!$C$4:$C$1003))</f>
        <v>0</v>
      </c>
      <c r="O109" s="152">
        <f>SUMPRODUCT(-('Gastos Gerais'!$B$4:$B$1003=Analítico!$B109),-(Analítico!O$1&gt;='Gastos Gerais'!$D$4:$D$1003),-(Analítico!O$1&lt;='Gastos Gerais'!$E$4:$E$1003),-('Gastos Gerais'!$C$4:$C$1003))</f>
        <v>0</v>
      </c>
      <c r="P109" s="152">
        <f>SUMPRODUCT(-('Gastos Gerais'!$B$4:$B$1003=Analítico!$B109),-(Analítico!P$1&gt;='Gastos Gerais'!$D$4:$D$1003),-(Analítico!P$1&lt;='Gastos Gerais'!$E$4:$E$1003),-('Gastos Gerais'!$C$4:$C$1003))</f>
        <v>0</v>
      </c>
      <c r="Q109" s="152">
        <f>SUMPRODUCT(-('Gastos Gerais'!$B$4:$B$1003=Analítico!$B109),-(Analítico!Q$1&gt;='Gastos Gerais'!$D$4:$D$1003),-(Analítico!Q$1&lt;='Gastos Gerais'!$E$4:$E$1003),-('Gastos Gerais'!$C$4:$C$1003))</f>
        <v>0</v>
      </c>
      <c r="R109" s="152">
        <f>SUMPRODUCT(-('Gastos Gerais'!$B$4:$B$1003=Analítico!$B109),-(Analítico!R$1&gt;='Gastos Gerais'!$D$4:$D$1003),-(Analítico!R$1&lt;='Gastos Gerais'!$E$4:$E$1003),-('Gastos Gerais'!$C$4:$C$1003))</f>
        <v>0</v>
      </c>
      <c r="S109" s="152">
        <f>SUMPRODUCT(-('Gastos Gerais'!$B$4:$B$1003=Analítico!$B109),-(Analítico!S$1&gt;='Gastos Gerais'!$D$4:$D$1003),-(Analítico!S$1&lt;='Gastos Gerais'!$E$4:$E$1003),-('Gastos Gerais'!$C$4:$C$1003))</f>
        <v>0</v>
      </c>
      <c r="T109" s="152">
        <f>SUMPRODUCT(-('Gastos Gerais'!$B$4:$B$1003=Analítico!$B109),-(Analítico!T$1&gt;='Gastos Gerais'!$D$4:$D$1003),-(Analítico!T$1&lt;='Gastos Gerais'!$E$4:$E$1003),-('Gastos Gerais'!$C$4:$C$1003))</f>
        <v>0</v>
      </c>
      <c r="U109" s="152">
        <f>SUMPRODUCT(-('Gastos Gerais'!$B$4:$B$1003=Analítico!$B109),-(Analítico!U$1&gt;='Gastos Gerais'!$D$4:$D$1003),-(Analítico!U$1&lt;='Gastos Gerais'!$E$4:$E$1003),-('Gastos Gerais'!$C$4:$C$1003))</f>
        <v>0</v>
      </c>
      <c r="V109" s="152">
        <f>SUMPRODUCT(-('Gastos Gerais'!$B$4:$B$1003=Analítico!$B109),-(Analítico!V$1&gt;='Gastos Gerais'!$D$4:$D$1003),-(Analítico!V$1&lt;='Gastos Gerais'!$E$4:$E$1003),-('Gastos Gerais'!$C$4:$C$1003))</f>
        <v>0</v>
      </c>
      <c r="W109" s="152">
        <f>SUMPRODUCT(-('Gastos Gerais'!$B$4:$B$1003=Analítico!$B109),-(Analítico!W$1&gt;='Gastos Gerais'!$D$4:$D$1003),-(Analítico!W$1&lt;='Gastos Gerais'!$E$4:$E$1003),-('Gastos Gerais'!$C$4:$C$1003))</f>
        <v>0</v>
      </c>
      <c r="X109" s="152">
        <f>SUMPRODUCT(-('Gastos Gerais'!$B$4:$B$1003=Analítico!$B109),-(Analítico!X$1&gt;='Gastos Gerais'!$D$4:$D$1003),-(Analítico!X$1&lt;='Gastos Gerais'!$E$4:$E$1003),-('Gastos Gerais'!$C$4:$C$1003))</f>
        <v>0</v>
      </c>
      <c r="Y109" s="152">
        <f>SUMPRODUCT(-('Gastos Gerais'!$B$4:$B$1003=Analítico!$B109),-(Analítico!Y$1&gt;='Gastos Gerais'!$D$4:$D$1003),-(Analítico!Y$1&lt;='Gastos Gerais'!$E$4:$E$1003),-('Gastos Gerais'!$C$4:$C$1003))</f>
        <v>0</v>
      </c>
      <c r="Z109" s="152">
        <f>SUMPRODUCT(-('Gastos Gerais'!$B$4:$B$1003=Analítico!$B109),-(Analítico!Z$1&gt;='Gastos Gerais'!$D$4:$D$1003),-(Analítico!Z$1&lt;='Gastos Gerais'!$E$4:$E$1003),-('Gastos Gerais'!$C$4:$C$1003))</f>
        <v>0</v>
      </c>
      <c r="AA109" s="152">
        <f>SUMPRODUCT(-('Gastos Gerais'!$B$4:$B$1003=Analítico!$B109),-(Analítico!AA$1&gt;='Gastos Gerais'!$D$4:$D$1003),-(Analítico!AA$1&lt;='Gastos Gerais'!$E$4:$E$1003),-('Gastos Gerais'!$C$4:$C$1003))</f>
        <v>0</v>
      </c>
      <c r="AB109" s="152">
        <f>SUMPRODUCT(-('Gastos Gerais'!$B$4:$B$1003=Analítico!$B109),-(Analítico!AB$1&gt;='Gastos Gerais'!$D$4:$D$1003),-(Analítico!AB$1&lt;='Gastos Gerais'!$E$4:$E$1003),-('Gastos Gerais'!$C$4:$C$1003))</f>
        <v>0</v>
      </c>
      <c r="AC109" s="152">
        <f>SUMPRODUCT(-('Gastos Gerais'!$B$4:$B$1003=Analítico!$B109),-(Analítico!AC$1&gt;='Gastos Gerais'!$D$4:$D$1003),-(Analítico!AC$1&lt;='Gastos Gerais'!$E$4:$E$1003),-('Gastos Gerais'!$C$4:$C$1003))</f>
        <v>0</v>
      </c>
      <c r="AD109" s="152">
        <f>SUMPRODUCT(-('Gastos Gerais'!$B$4:$B$1003=Analítico!$B109),-(Analítico!AD$1&gt;='Gastos Gerais'!$D$4:$D$1003),-(Analítico!AD$1&lt;='Gastos Gerais'!$E$4:$E$1003),-('Gastos Gerais'!$C$4:$C$1003))</f>
        <v>0</v>
      </c>
      <c r="AE109" s="152">
        <f>SUMPRODUCT(-('Gastos Gerais'!$B$4:$B$1003=Analítico!$B109),-(Analítico!AE$1&gt;='Gastos Gerais'!$D$4:$D$1003),-(Analítico!AE$1&lt;='Gastos Gerais'!$E$4:$E$1003),-('Gastos Gerais'!$C$4:$C$1003))</f>
        <v>0</v>
      </c>
      <c r="AF109" s="152">
        <f>SUMPRODUCT(-('Gastos Gerais'!$B$4:$B$1003=Analítico!$B109),-(Analítico!AF$1&gt;='Gastos Gerais'!$D$4:$D$1003),-(Analítico!AF$1&lt;='Gastos Gerais'!$E$4:$E$1003),-('Gastos Gerais'!$C$4:$C$1003))</f>
        <v>0</v>
      </c>
      <c r="AG109" s="152">
        <f>SUMPRODUCT(-('Gastos Gerais'!$B$4:$B$1003=Analítico!$B109),-(Analítico!AG$1&gt;='Gastos Gerais'!$D$4:$D$1003),-(Analítico!AG$1&lt;='Gastos Gerais'!$E$4:$E$1003),-('Gastos Gerais'!$C$4:$C$1003))</f>
        <v>0</v>
      </c>
      <c r="AH109" s="152">
        <f>SUMPRODUCT(-('Gastos Gerais'!$B$4:$B$1003=Analítico!$B109),-(Analítico!AH$1&gt;='Gastos Gerais'!$D$4:$D$1003),-(Analítico!AH$1&lt;='Gastos Gerais'!$E$4:$E$1003),-('Gastos Gerais'!$C$4:$C$1003))</f>
        <v>0</v>
      </c>
      <c r="AI109" s="152">
        <f>SUMPRODUCT(-('Gastos Gerais'!$B$4:$B$1003=Analítico!$B109),-(Analítico!AI$1&gt;='Gastos Gerais'!$D$4:$D$1003),-(Analítico!AI$1&lt;='Gastos Gerais'!$E$4:$E$1003),-('Gastos Gerais'!$C$4:$C$1003))</f>
        <v>0</v>
      </c>
      <c r="AJ109" s="152">
        <f>SUMPRODUCT(-('Gastos Gerais'!$B$4:$B$1003=Analítico!$B109),-(Analítico!AJ$1&gt;='Gastos Gerais'!$D$4:$D$1003),-(Analítico!AJ$1&lt;='Gastos Gerais'!$E$4:$E$1003),-('Gastos Gerais'!$C$4:$C$1003))</f>
        <v>0</v>
      </c>
      <c r="AK109" s="152">
        <f>SUMPRODUCT(-('Gastos Gerais'!$B$4:$B$1003=Analítico!$B109),-(Analítico!AK$1&gt;='Gastos Gerais'!$D$4:$D$1003),-(Analítico!AK$1&lt;='Gastos Gerais'!$E$4:$E$1003),-('Gastos Gerais'!$C$4:$C$1003))</f>
        <v>0</v>
      </c>
      <c r="AL109" s="152">
        <f>SUMPRODUCT(-('Gastos Gerais'!$B$4:$B$1003=Analítico!$B109),-(Analítico!AL$1&gt;='Gastos Gerais'!$D$4:$D$1003),-(Analítico!AL$1&lt;='Gastos Gerais'!$E$4:$E$1003),-('Gastos Gerais'!$C$4:$C$1003))</f>
        <v>0</v>
      </c>
      <c r="AM109" s="147">
        <f t="shared" si="25"/>
        <v>0</v>
      </c>
      <c r="AN109" s="159">
        <f t="shared" ca="1" si="26"/>
        <v>0</v>
      </c>
      <c r="AX109" s="251"/>
      <c r="AY109" s="251"/>
    </row>
    <row r="110" spans="1:51" s="101" customFormat="1" ht="23.25" customHeight="1">
      <c r="A110" s="220" t="s">
        <v>246</v>
      </c>
      <c r="B110" s="223" t="s">
        <v>198</v>
      </c>
      <c r="C110" s="152">
        <f>SUMPRODUCT(-('Gastos Gerais'!$B$4:$B$1003=Analítico!$B110),-(Analítico!C$1&gt;='Gastos Gerais'!$D$4:$D$1003),-(Analítico!C$1&lt;='Gastos Gerais'!$E$4:$E$1003),-('Gastos Gerais'!$C$4:$C$1003))</f>
        <v>0</v>
      </c>
      <c r="D110" s="152">
        <f>SUMPRODUCT(-('Gastos Gerais'!$B$4:$B$1003=Analítico!$B110),-(Analítico!D$1&gt;='Gastos Gerais'!$D$4:$D$1003),-(Analítico!D$1&lt;='Gastos Gerais'!$E$4:$E$1003),-('Gastos Gerais'!$C$4:$C$1003))</f>
        <v>0</v>
      </c>
      <c r="E110" s="152">
        <f>SUMPRODUCT(-('Gastos Gerais'!$B$4:$B$1003=Analítico!$B110),-(Analítico!E$1&gt;='Gastos Gerais'!$D$4:$D$1003),-(Analítico!E$1&lt;='Gastos Gerais'!$E$4:$E$1003),-('Gastos Gerais'!$C$4:$C$1003))</f>
        <v>0</v>
      </c>
      <c r="F110" s="152">
        <f>SUMPRODUCT(-('Gastos Gerais'!$B$4:$B$1003=Analítico!$B110),-(Analítico!F$1&gt;='Gastos Gerais'!$D$4:$D$1003),-(Analítico!F$1&lt;='Gastos Gerais'!$E$4:$E$1003),-('Gastos Gerais'!$C$4:$C$1003))</f>
        <v>0</v>
      </c>
      <c r="G110" s="152">
        <f>SUMPRODUCT(-('Gastos Gerais'!$B$4:$B$1003=Analítico!$B110),-(Analítico!G$1&gt;='Gastos Gerais'!$D$4:$D$1003),-(Analítico!G$1&lt;='Gastos Gerais'!$E$4:$E$1003),-('Gastos Gerais'!$C$4:$C$1003))</f>
        <v>0</v>
      </c>
      <c r="H110" s="152">
        <f>SUMPRODUCT(-('Gastos Gerais'!$B$4:$B$1003=Analítico!$B110),-(Analítico!H$1&gt;='Gastos Gerais'!$D$4:$D$1003),-(Analítico!H$1&lt;='Gastos Gerais'!$E$4:$E$1003),-('Gastos Gerais'!$C$4:$C$1003))</f>
        <v>0</v>
      </c>
      <c r="I110" s="152">
        <f>SUMPRODUCT(-('Gastos Gerais'!$B$4:$B$1003=Analítico!$B110),-(Analítico!I$1&gt;='Gastos Gerais'!$D$4:$D$1003),-(Analítico!I$1&lt;='Gastos Gerais'!$E$4:$E$1003),-('Gastos Gerais'!$C$4:$C$1003))</f>
        <v>0</v>
      </c>
      <c r="J110" s="152">
        <f>SUMPRODUCT(-('Gastos Gerais'!$B$4:$B$1003=Analítico!$B110),-(Analítico!J$1&gt;='Gastos Gerais'!$D$4:$D$1003),-(Analítico!J$1&lt;='Gastos Gerais'!$E$4:$E$1003),-('Gastos Gerais'!$C$4:$C$1003))</f>
        <v>0</v>
      </c>
      <c r="K110" s="152">
        <f>SUMPRODUCT(-('Gastos Gerais'!$B$4:$B$1003=Analítico!$B110),-(Analítico!K$1&gt;='Gastos Gerais'!$D$4:$D$1003),-(Analítico!K$1&lt;='Gastos Gerais'!$E$4:$E$1003),-('Gastos Gerais'!$C$4:$C$1003))</f>
        <v>0</v>
      </c>
      <c r="L110" s="152">
        <f>SUMPRODUCT(-('Gastos Gerais'!$B$4:$B$1003=Analítico!$B110),-(Analítico!L$1&gt;='Gastos Gerais'!$D$4:$D$1003),-(Analítico!L$1&lt;='Gastos Gerais'!$E$4:$E$1003),-('Gastos Gerais'!$C$4:$C$1003))</f>
        <v>0</v>
      </c>
      <c r="M110" s="152">
        <f>SUMPRODUCT(-('Gastos Gerais'!$B$4:$B$1003=Analítico!$B110),-(Analítico!M$1&gt;='Gastos Gerais'!$D$4:$D$1003),-(Analítico!M$1&lt;='Gastos Gerais'!$E$4:$E$1003),-('Gastos Gerais'!$C$4:$C$1003))</f>
        <v>0</v>
      </c>
      <c r="N110" s="152">
        <f>SUMPRODUCT(-('Gastos Gerais'!$B$4:$B$1003=Analítico!$B110),-(Analítico!N$1&gt;='Gastos Gerais'!$D$4:$D$1003),-(Analítico!N$1&lt;='Gastos Gerais'!$E$4:$E$1003),-('Gastos Gerais'!$C$4:$C$1003))</f>
        <v>0</v>
      </c>
      <c r="O110" s="152">
        <f>SUMPRODUCT(-('Gastos Gerais'!$B$4:$B$1003=Analítico!$B110),-(Analítico!O$1&gt;='Gastos Gerais'!$D$4:$D$1003),-(Analítico!O$1&lt;='Gastos Gerais'!$E$4:$E$1003),-('Gastos Gerais'!$C$4:$C$1003))</f>
        <v>0</v>
      </c>
      <c r="P110" s="152">
        <f>SUMPRODUCT(-('Gastos Gerais'!$B$4:$B$1003=Analítico!$B110),-(Analítico!P$1&gt;='Gastos Gerais'!$D$4:$D$1003),-(Analítico!P$1&lt;='Gastos Gerais'!$E$4:$E$1003),-('Gastos Gerais'!$C$4:$C$1003))</f>
        <v>0</v>
      </c>
      <c r="Q110" s="152">
        <f>SUMPRODUCT(-('Gastos Gerais'!$B$4:$B$1003=Analítico!$B110),-(Analítico!Q$1&gt;='Gastos Gerais'!$D$4:$D$1003),-(Analítico!Q$1&lt;='Gastos Gerais'!$E$4:$E$1003),-('Gastos Gerais'!$C$4:$C$1003))</f>
        <v>0</v>
      </c>
      <c r="R110" s="152">
        <f>SUMPRODUCT(-('Gastos Gerais'!$B$4:$B$1003=Analítico!$B110),-(Analítico!R$1&gt;='Gastos Gerais'!$D$4:$D$1003),-(Analítico!R$1&lt;='Gastos Gerais'!$E$4:$E$1003),-('Gastos Gerais'!$C$4:$C$1003))</f>
        <v>0</v>
      </c>
      <c r="S110" s="152">
        <f>SUMPRODUCT(-('Gastos Gerais'!$B$4:$B$1003=Analítico!$B110),-(Analítico!S$1&gt;='Gastos Gerais'!$D$4:$D$1003),-(Analítico!S$1&lt;='Gastos Gerais'!$E$4:$E$1003),-('Gastos Gerais'!$C$4:$C$1003))</f>
        <v>0</v>
      </c>
      <c r="T110" s="152">
        <f>SUMPRODUCT(-('Gastos Gerais'!$B$4:$B$1003=Analítico!$B110),-(Analítico!T$1&gt;='Gastos Gerais'!$D$4:$D$1003),-(Analítico!T$1&lt;='Gastos Gerais'!$E$4:$E$1003),-('Gastos Gerais'!$C$4:$C$1003))</f>
        <v>0</v>
      </c>
      <c r="U110" s="152">
        <f>SUMPRODUCT(-('Gastos Gerais'!$B$4:$B$1003=Analítico!$B110),-(Analítico!U$1&gt;='Gastos Gerais'!$D$4:$D$1003),-(Analítico!U$1&lt;='Gastos Gerais'!$E$4:$E$1003),-('Gastos Gerais'!$C$4:$C$1003))</f>
        <v>0</v>
      </c>
      <c r="V110" s="152">
        <f>SUMPRODUCT(-('Gastos Gerais'!$B$4:$B$1003=Analítico!$B110),-(Analítico!V$1&gt;='Gastos Gerais'!$D$4:$D$1003),-(Analítico!V$1&lt;='Gastos Gerais'!$E$4:$E$1003),-('Gastos Gerais'!$C$4:$C$1003))</f>
        <v>0</v>
      </c>
      <c r="W110" s="152">
        <f>SUMPRODUCT(-('Gastos Gerais'!$B$4:$B$1003=Analítico!$B110),-(Analítico!W$1&gt;='Gastos Gerais'!$D$4:$D$1003),-(Analítico!W$1&lt;='Gastos Gerais'!$E$4:$E$1003),-('Gastos Gerais'!$C$4:$C$1003))</f>
        <v>0</v>
      </c>
      <c r="X110" s="152">
        <f>SUMPRODUCT(-('Gastos Gerais'!$B$4:$B$1003=Analítico!$B110),-(Analítico!X$1&gt;='Gastos Gerais'!$D$4:$D$1003),-(Analítico!X$1&lt;='Gastos Gerais'!$E$4:$E$1003),-('Gastos Gerais'!$C$4:$C$1003))</f>
        <v>0</v>
      </c>
      <c r="Y110" s="152">
        <f>SUMPRODUCT(-('Gastos Gerais'!$B$4:$B$1003=Analítico!$B110),-(Analítico!Y$1&gt;='Gastos Gerais'!$D$4:$D$1003),-(Analítico!Y$1&lt;='Gastos Gerais'!$E$4:$E$1003),-('Gastos Gerais'!$C$4:$C$1003))</f>
        <v>0</v>
      </c>
      <c r="Z110" s="152">
        <f>SUMPRODUCT(-('Gastos Gerais'!$B$4:$B$1003=Analítico!$B110),-(Analítico!Z$1&gt;='Gastos Gerais'!$D$4:$D$1003),-(Analítico!Z$1&lt;='Gastos Gerais'!$E$4:$E$1003),-('Gastos Gerais'!$C$4:$C$1003))</f>
        <v>0</v>
      </c>
      <c r="AA110" s="152">
        <f>SUMPRODUCT(-('Gastos Gerais'!$B$4:$B$1003=Analítico!$B110),-(Analítico!AA$1&gt;='Gastos Gerais'!$D$4:$D$1003),-(Analítico!AA$1&lt;='Gastos Gerais'!$E$4:$E$1003),-('Gastos Gerais'!$C$4:$C$1003))</f>
        <v>0</v>
      </c>
      <c r="AB110" s="152">
        <f>SUMPRODUCT(-('Gastos Gerais'!$B$4:$B$1003=Analítico!$B110),-(Analítico!AB$1&gt;='Gastos Gerais'!$D$4:$D$1003),-(Analítico!AB$1&lt;='Gastos Gerais'!$E$4:$E$1003),-('Gastos Gerais'!$C$4:$C$1003))</f>
        <v>0</v>
      </c>
      <c r="AC110" s="152">
        <f>SUMPRODUCT(-('Gastos Gerais'!$B$4:$B$1003=Analítico!$B110),-(Analítico!AC$1&gt;='Gastos Gerais'!$D$4:$D$1003),-(Analítico!AC$1&lt;='Gastos Gerais'!$E$4:$E$1003),-('Gastos Gerais'!$C$4:$C$1003))</f>
        <v>0</v>
      </c>
      <c r="AD110" s="152">
        <f>SUMPRODUCT(-('Gastos Gerais'!$B$4:$B$1003=Analítico!$B110),-(Analítico!AD$1&gt;='Gastos Gerais'!$D$4:$D$1003),-(Analítico!AD$1&lt;='Gastos Gerais'!$E$4:$E$1003),-('Gastos Gerais'!$C$4:$C$1003))</f>
        <v>0</v>
      </c>
      <c r="AE110" s="152">
        <f>SUMPRODUCT(-('Gastos Gerais'!$B$4:$B$1003=Analítico!$B110),-(Analítico!AE$1&gt;='Gastos Gerais'!$D$4:$D$1003),-(Analítico!AE$1&lt;='Gastos Gerais'!$E$4:$E$1003),-('Gastos Gerais'!$C$4:$C$1003))</f>
        <v>0</v>
      </c>
      <c r="AF110" s="152">
        <f>SUMPRODUCT(-('Gastos Gerais'!$B$4:$B$1003=Analítico!$B110),-(Analítico!AF$1&gt;='Gastos Gerais'!$D$4:$D$1003),-(Analítico!AF$1&lt;='Gastos Gerais'!$E$4:$E$1003),-('Gastos Gerais'!$C$4:$C$1003))</f>
        <v>0</v>
      </c>
      <c r="AG110" s="152">
        <f>SUMPRODUCT(-('Gastos Gerais'!$B$4:$B$1003=Analítico!$B110),-(Analítico!AG$1&gt;='Gastos Gerais'!$D$4:$D$1003),-(Analítico!AG$1&lt;='Gastos Gerais'!$E$4:$E$1003),-('Gastos Gerais'!$C$4:$C$1003))</f>
        <v>0</v>
      </c>
      <c r="AH110" s="152">
        <f>SUMPRODUCT(-('Gastos Gerais'!$B$4:$B$1003=Analítico!$B110),-(Analítico!AH$1&gt;='Gastos Gerais'!$D$4:$D$1003),-(Analítico!AH$1&lt;='Gastos Gerais'!$E$4:$E$1003),-('Gastos Gerais'!$C$4:$C$1003))</f>
        <v>0</v>
      </c>
      <c r="AI110" s="152">
        <f>SUMPRODUCT(-('Gastos Gerais'!$B$4:$B$1003=Analítico!$B110),-(Analítico!AI$1&gt;='Gastos Gerais'!$D$4:$D$1003),-(Analítico!AI$1&lt;='Gastos Gerais'!$E$4:$E$1003),-('Gastos Gerais'!$C$4:$C$1003))</f>
        <v>0</v>
      </c>
      <c r="AJ110" s="152">
        <f>SUMPRODUCT(-('Gastos Gerais'!$B$4:$B$1003=Analítico!$B110),-(Analítico!AJ$1&gt;='Gastos Gerais'!$D$4:$D$1003),-(Analítico!AJ$1&lt;='Gastos Gerais'!$E$4:$E$1003),-('Gastos Gerais'!$C$4:$C$1003))</f>
        <v>0</v>
      </c>
      <c r="AK110" s="152">
        <f>SUMPRODUCT(-('Gastos Gerais'!$B$4:$B$1003=Analítico!$B110),-(Analítico!AK$1&gt;='Gastos Gerais'!$D$4:$D$1003),-(Analítico!AK$1&lt;='Gastos Gerais'!$E$4:$E$1003),-('Gastos Gerais'!$C$4:$C$1003))</f>
        <v>0</v>
      </c>
      <c r="AL110" s="152">
        <f>SUMPRODUCT(-('Gastos Gerais'!$B$4:$B$1003=Analítico!$B110),-(Analítico!AL$1&gt;='Gastos Gerais'!$D$4:$D$1003),-(Analítico!AL$1&lt;='Gastos Gerais'!$E$4:$E$1003),-('Gastos Gerais'!$C$4:$C$1003))</f>
        <v>0</v>
      </c>
      <c r="AM110" s="147">
        <f t="shared" si="25"/>
        <v>0</v>
      </c>
      <c r="AN110" s="159">
        <f t="shared" ca="1" si="26"/>
        <v>0</v>
      </c>
      <c r="AX110" s="251"/>
      <c r="AY110" s="251"/>
    </row>
    <row r="111" spans="1:51" s="101" customFormat="1" ht="23.25" customHeight="1">
      <c r="A111" s="220" t="s">
        <v>247</v>
      </c>
      <c r="B111" s="223" t="s">
        <v>216</v>
      </c>
      <c r="C111" s="152">
        <f>SUMPRODUCT(-('Gastos Gerais'!$B$4:$B$1003=Analítico!$B111),-(Analítico!C$1&gt;='Gastos Gerais'!$D$4:$D$1003),-(Analítico!C$1&lt;='Gastos Gerais'!$E$4:$E$1003),-('Gastos Gerais'!$C$4:$C$1003))</f>
        <v>0</v>
      </c>
      <c r="D111" s="152">
        <f>SUMPRODUCT(-('Gastos Gerais'!$B$4:$B$1003=Analítico!$B111),-(Analítico!D$1&gt;='Gastos Gerais'!$D$4:$D$1003),-(Analítico!D$1&lt;='Gastos Gerais'!$E$4:$E$1003),-('Gastos Gerais'!$C$4:$C$1003))</f>
        <v>0</v>
      </c>
      <c r="E111" s="152">
        <f>SUMPRODUCT(-('Gastos Gerais'!$B$4:$B$1003=Analítico!$B111),-(Analítico!E$1&gt;='Gastos Gerais'!$D$4:$D$1003),-(Analítico!E$1&lt;='Gastos Gerais'!$E$4:$E$1003),-('Gastos Gerais'!$C$4:$C$1003))</f>
        <v>0</v>
      </c>
      <c r="F111" s="152">
        <f>SUMPRODUCT(-('Gastos Gerais'!$B$4:$B$1003=Analítico!$B111),-(Analítico!F$1&gt;='Gastos Gerais'!$D$4:$D$1003),-(Analítico!F$1&lt;='Gastos Gerais'!$E$4:$E$1003),-('Gastos Gerais'!$C$4:$C$1003))</f>
        <v>0</v>
      </c>
      <c r="G111" s="152">
        <f>SUMPRODUCT(-('Gastos Gerais'!$B$4:$B$1003=Analítico!$B111),-(Analítico!G$1&gt;='Gastos Gerais'!$D$4:$D$1003),-(Analítico!G$1&lt;='Gastos Gerais'!$E$4:$E$1003),-('Gastos Gerais'!$C$4:$C$1003))</f>
        <v>0</v>
      </c>
      <c r="H111" s="152">
        <f>SUMPRODUCT(-('Gastos Gerais'!$B$4:$B$1003=Analítico!$B111),-(Analítico!H$1&gt;='Gastos Gerais'!$D$4:$D$1003),-(Analítico!H$1&lt;='Gastos Gerais'!$E$4:$E$1003),-('Gastos Gerais'!$C$4:$C$1003))</f>
        <v>0</v>
      </c>
      <c r="I111" s="152">
        <f>SUMPRODUCT(-('Gastos Gerais'!$B$4:$B$1003=Analítico!$B111),-(Analítico!I$1&gt;='Gastos Gerais'!$D$4:$D$1003),-(Analítico!I$1&lt;='Gastos Gerais'!$E$4:$E$1003),-('Gastos Gerais'!$C$4:$C$1003))</f>
        <v>0</v>
      </c>
      <c r="J111" s="152">
        <f>SUMPRODUCT(-('Gastos Gerais'!$B$4:$B$1003=Analítico!$B111),-(Analítico!J$1&gt;='Gastos Gerais'!$D$4:$D$1003),-(Analítico!J$1&lt;='Gastos Gerais'!$E$4:$E$1003),-('Gastos Gerais'!$C$4:$C$1003))</f>
        <v>0</v>
      </c>
      <c r="K111" s="152">
        <f>SUMPRODUCT(-('Gastos Gerais'!$B$4:$B$1003=Analítico!$B111),-(Analítico!K$1&gt;='Gastos Gerais'!$D$4:$D$1003),-(Analítico!K$1&lt;='Gastos Gerais'!$E$4:$E$1003),-('Gastos Gerais'!$C$4:$C$1003))</f>
        <v>0</v>
      </c>
      <c r="L111" s="152">
        <f>SUMPRODUCT(-('Gastos Gerais'!$B$4:$B$1003=Analítico!$B111),-(Analítico!L$1&gt;='Gastos Gerais'!$D$4:$D$1003),-(Analítico!L$1&lt;='Gastos Gerais'!$E$4:$E$1003),-('Gastos Gerais'!$C$4:$C$1003))</f>
        <v>0</v>
      </c>
      <c r="M111" s="152">
        <f>SUMPRODUCT(-('Gastos Gerais'!$B$4:$B$1003=Analítico!$B111),-(Analítico!M$1&gt;='Gastos Gerais'!$D$4:$D$1003),-(Analítico!M$1&lt;='Gastos Gerais'!$E$4:$E$1003),-('Gastos Gerais'!$C$4:$C$1003))</f>
        <v>0</v>
      </c>
      <c r="N111" s="152">
        <f>SUMPRODUCT(-('Gastos Gerais'!$B$4:$B$1003=Analítico!$B111),-(Analítico!N$1&gt;='Gastos Gerais'!$D$4:$D$1003),-(Analítico!N$1&lt;='Gastos Gerais'!$E$4:$E$1003),-('Gastos Gerais'!$C$4:$C$1003))</f>
        <v>0</v>
      </c>
      <c r="O111" s="152">
        <f>SUMPRODUCT(-('Gastos Gerais'!$B$4:$B$1003=Analítico!$B111),-(Analítico!O$1&gt;='Gastos Gerais'!$D$4:$D$1003),-(Analítico!O$1&lt;='Gastos Gerais'!$E$4:$E$1003),-('Gastos Gerais'!$C$4:$C$1003))</f>
        <v>0</v>
      </c>
      <c r="P111" s="152">
        <f>SUMPRODUCT(-('Gastos Gerais'!$B$4:$B$1003=Analítico!$B111),-(Analítico!P$1&gt;='Gastos Gerais'!$D$4:$D$1003),-(Analítico!P$1&lt;='Gastos Gerais'!$E$4:$E$1003),-('Gastos Gerais'!$C$4:$C$1003))</f>
        <v>0</v>
      </c>
      <c r="Q111" s="152">
        <f>SUMPRODUCT(-('Gastos Gerais'!$B$4:$B$1003=Analítico!$B111),-(Analítico!Q$1&gt;='Gastos Gerais'!$D$4:$D$1003),-(Analítico!Q$1&lt;='Gastos Gerais'!$E$4:$E$1003),-('Gastos Gerais'!$C$4:$C$1003))</f>
        <v>0</v>
      </c>
      <c r="R111" s="152">
        <f>SUMPRODUCT(-('Gastos Gerais'!$B$4:$B$1003=Analítico!$B111),-(Analítico!R$1&gt;='Gastos Gerais'!$D$4:$D$1003),-(Analítico!R$1&lt;='Gastos Gerais'!$E$4:$E$1003),-('Gastos Gerais'!$C$4:$C$1003))</f>
        <v>0</v>
      </c>
      <c r="S111" s="152">
        <f>SUMPRODUCT(-('Gastos Gerais'!$B$4:$B$1003=Analítico!$B111),-(Analítico!S$1&gt;='Gastos Gerais'!$D$4:$D$1003),-(Analítico!S$1&lt;='Gastos Gerais'!$E$4:$E$1003),-('Gastos Gerais'!$C$4:$C$1003))</f>
        <v>0</v>
      </c>
      <c r="T111" s="152">
        <f>SUMPRODUCT(-('Gastos Gerais'!$B$4:$B$1003=Analítico!$B111),-(Analítico!T$1&gt;='Gastos Gerais'!$D$4:$D$1003),-(Analítico!T$1&lt;='Gastos Gerais'!$E$4:$E$1003),-('Gastos Gerais'!$C$4:$C$1003))</f>
        <v>0</v>
      </c>
      <c r="U111" s="152">
        <f>SUMPRODUCT(-('Gastos Gerais'!$B$4:$B$1003=Analítico!$B111),-(Analítico!U$1&gt;='Gastos Gerais'!$D$4:$D$1003),-(Analítico!U$1&lt;='Gastos Gerais'!$E$4:$E$1003),-('Gastos Gerais'!$C$4:$C$1003))</f>
        <v>0</v>
      </c>
      <c r="V111" s="152">
        <f>SUMPRODUCT(-('Gastos Gerais'!$B$4:$B$1003=Analítico!$B111),-(Analítico!V$1&gt;='Gastos Gerais'!$D$4:$D$1003),-(Analítico!V$1&lt;='Gastos Gerais'!$E$4:$E$1003),-('Gastos Gerais'!$C$4:$C$1003))</f>
        <v>0</v>
      </c>
      <c r="W111" s="152">
        <f>SUMPRODUCT(-('Gastos Gerais'!$B$4:$B$1003=Analítico!$B111),-(Analítico!W$1&gt;='Gastos Gerais'!$D$4:$D$1003),-(Analítico!W$1&lt;='Gastos Gerais'!$E$4:$E$1003),-('Gastos Gerais'!$C$4:$C$1003))</f>
        <v>0</v>
      </c>
      <c r="X111" s="152">
        <f>SUMPRODUCT(-('Gastos Gerais'!$B$4:$B$1003=Analítico!$B111),-(Analítico!X$1&gt;='Gastos Gerais'!$D$4:$D$1003),-(Analítico!X$1&lt;='Gastos Gerais'!$E$4:$E$1003),-('Gastos Gerais'!$C$4:$C$1003))</f>
        <v>0</v>
      </c>
      <c r="Y111" s="152">
        <f>SUMPRODUCT(-('Gastos Gerais'!$B$4:$B$1003=Analítico!$B111),-(Analítico!Y$1&gt;='Gastos Gerais'!$D$4:$D$1003),-(Analítico!Y$1&lt;='Gastos Gerais'!$E$4:$E$1003),-('Gastos Gerais'!$C$4:$C$1003))</f>
        <v>0</v>
      </c>
      <c r="Z111" s="152">
        <f>SUMPRODUCT(-('Gastos Gerais'!$B$4:$B$1003=Analítico!$B111),-(Analítico!Z$1&gt;='Gastos Gerais'!$D$4:$D$1003),-(Analítico!Z$1&lt;='Gastos Gerais'!$E$4:$E$1003),-('Gastos Gerais'!$C$4:$C$1003))</f>
        <v>0</v>
      </c>
      <c r="AA111" s="152">
        <f>SUMPRODUCT(-('Gastos Gerais'!$B$4:$B$1003=Analítico!$B111),-(Analítico!AA$1&gt;='Gastos Gerais'!$D$4:$D$1003),-(Analítico!AA$1&lt;='Gastos Gerais'!$E$4:$E$1003),-('Gastos Gerais'!$C$4:$C$1003))</f>
        <v>0</v>
      </c>
      <c r="AB111" s="152">
        <f>SUMPRODUCT(-('Gastos Gerais'!$B$4:$B$1003=Analítico!$B111),-(Analítico!AB$1&gt;='Gastos Gerais'!$D$4:$D$1003),-(Analítico!AB$1&lt;='Gastos Gerais'!$E$4:$E$1003),-('Gastos Gerais'!$C$4:$C$1003))</f>
        <v>0</v>
      </c>
      <c r="AC111" s="152">
        <f>SUMPRODUCT(-('Gastos Gerais'!$B$4:$B$1003=Analítico!$B111),-(Analítico!AC$1&gt;='Gastos Gerais'!$D$4:$D$1003),-(Analítico!AC$1&lt;='Gastos Gerais'!$E$4:$E$1003),-('Gastos Gerais'!$C$4:$C$1003))</f>
        <v>0</v>
      </c>
      <c r="AD111" s="152">
        <f>SUMPRODUCT(-('Gastos Gerais'!$B$4:$B$1003=Analítico!$B111),-(Analítico!AD$1&gt;='Gastos Gerais'!$D$4:$D$1003),-(Analítico!AD$1&lt;='Gastos Gerais'!$E$4:$E$1003),-('Gastos Gerais'!$C$4:$C$1003))</f>
        <v>0</v>
      </c>
      <c r="AE111" s="152">
        <f>SUMPRODUCT(-('Gastos Gerais'!$B$4:$B$1003=Analítico!$B111),-(Analítico!AE$1&gt;='Gastos Gerais'!$D$4:$D$1003),-(Analítico!AE$1&lt;='Gastos Gerais'!$E$4:$E$1003),-('Gastos Gerais'!$C$4:$C$1003))</f>
        <v>0</v>
      </c>
      <c r="AF111" s="152">
        <f>SUMPRODUCT(-('Gastos Gerais'!$B$4:$B$1003=Analítico!$B111),-(Analítico!AF$1&gt;='Gastos Gerais'!$D$4:$D$1003),-(Analítico!AF$1&lt;='Gastos Gerais'!$E$4:$E$1003),-('Gastos Gerais'!$C$4:$C$1003))</f>
        <v>0</v>
      </c>
      <c r="AG111" s="152">
        <f>SUMPRODUCT(-('Gastos Gerais'!$B$4:$B$1003=Analítico!$B111),-(Analítico!AG$1&gt;='Gastos Gerais'!$D$4:$D$1003),-(Analítico!AG$1&lt;='Gastos Gerais'!$E$4:$E$1003),-('Gastos Gerais'!$C$4:$C$1003))</f>
        <v>0</v>
      </c>
      <c r="AH111" s="152">
        <f>SUMPRODUCT(-('Gastos Gerais'!$B$4:$B$1003=Analítico!$B111),-(Analítico!AH$1&gt;='Gastos Gerais'!$D$4:$D$1003),-(Analítico!AH$1&lt;='Gastos Gerais'!$E$4:$E$1003),-('Gastos Gerais'!$C$4:$C$1003))</f>
        <v>0</v>
      </c>
      <c r="AI111" s="152">
        <f>SUMPRODUCT(-('Gastos Gerais'!$B$4:$B$1003=Analítico!$B111),-(Analítico!AI$1&gt;='Gastos Gerais'!$D$4:$D$1003),-(Analítico!AI$1&lt;='Gastos Gerais'!$E$4:$E$1003),-('Gastos Gerais'!$C$4:$C$1003))</f>
        <v>0</v>
      </c>
      <c r="AJ111" s="152">
        <f>SUMPRODUCT(-('Gastos Gerais'!$B$4:$B$1003=Analítico!$B111),-(Analítico!AJ$1&gt;='Gastos Gerais'!$D$4:$D$1003),-(Analítico!AJ$1&lt;='Gastos Gerais'!$E$4:$E$1003),-('Gastos Gerais'!$C$4:$C$1003))</f>
        <v>0</v>
      </c>
      <c r="AK111" s="152">
        <f>SUMPRODUCT(-('Gastos Gerais'!$B$4:$B$1003=Analítico!$B111),-(Analítico!AK$1&gt;='Gastos Gerais'!$D$4:$D$1003),-(Analítico!AK$1&lt;='Gastos Gerais'!$E$4:$E$1003),-('Gastos Gerais'!$C$4:$C$1003))</f>
        <v>0</v>
      </c>
      <c r="AL111" s="152">
        <f>SUMPRODUCT(-('Gastos Gerais'!$B$4:$B$1003=Analítico!$B111),-(Analítico!AL$1&gt;='Gastos Gerais'!$D$4:$D$1003),-(Analítico!AL$1&lt;='Gastos Gerais'!$E$4:$E$1003),-('Gastos Gerais'!$C$4:$C$1003))</f>
        <v>0</v>
      </c>
      <c r="AM111" s="147">
        <f t="shared" si="25"/>
        <v>0</v>
      </c>
      <c r="AN111" s="159">
        <f t="shared" ca="1" si="26"/>
        <v>0</v>
      </c>
      <c r="AX111" s="251"/>
      <c r="AY111" s="251"/>
    </row>
    <row r="112" spans="1:51" s="101" customFormat="1" ht="23.25" customHeight="1">
      <c r="A112" s="220" t="s">
        <v>248</v>
      </c>
      <c r="B112" s="223" t="s">
        <v>217</v>
      </c>
      <c r="C112" s="152">
        <f>SUMPRODUCT(-('Gastos Gerais'!$B$4:$B$1003=Analítico!$B112),-(Analítico!C$1&gt;='Gastos Gerais'!$D$4:$D$1003),-(Analítico!C$1&lt;='Gastos Gerais'!$E$4:$E$1003),-('Gastos Gerais'!$C$4:$C$1003))</f>
        <v>0</v>
      </c>
      <c r="D112" s="152">
        <f>SUMPRODUCT(-('Gastos Gerais'!$B$4:$B$1003=Analítico!$B112),-(Analítico!D$1&gt;='Gastos Gerais'!$D$4:$D$1003),-(Analítico!D$1&lt;='Gastos Gerais'!$E$4:$E$1003),-('Gastos Gerais'!$C$4:$C$1003))</f>
        <v>0</v>
      </c>
      <c r="E112" s="152">
        <f>SUMPRODUCT(-('Gastos Gerais'!$B$4:$B$1003=Analítico!$B112),-(Analítico!E$1&gt;='Gastos Gerais'!$D$4:$D$1003),-(Analítico!E$1&lt;='Gastos Gerais'!$E$4:$E$1003),-('Gastos Gerais'!$C$4:$C$1003))</f>
        <v>0</v>
      </c>
      <c r="F112" s="152">
        <f>SUMPRODUCT(-('Gastos Gerais'!$B$4:$B$1003=Analítico!$B112),-(Analítico!F$1&gt;='Gastos Gerais'!$D$4:$D$1003),-(Analítico!F$1&lt;='Gastos Gerais'!$E$4:$E$1003),-('Gastos Gerais'!$C$4:$C$1003))</f>
        <v>0</v>
      </c>
      <c r="G112" s="152">
        <f>SUMPRODUCT(-('Gastos Gerais'!$B$4:$B$1003=Analítico!$B112),-(Analítico!G$1&gt;='Gastos Gerais'!$D$4:$D$1003),-(Analítico!G$1&lt;='Gastos Gerais'!$E$4:$E$1003),-('Gastos Gerais'!$C$4:$C$1003))</f>
        <v>0</v>
      </c>
      <c r="H112" s="152">
        <f>SUMPRODUCT(-('Gastos Gerais'!$B$4:$B$1003=Analítico!$B112),-(Analítico!H$1&gt;='Gastos Gerais'!$D$4:$D$1003),-(Analítico!H$1&lt;='Gastos Gerais'!$E$4:$E$1003),-('Gastos Gerais'!$C$4:$C$1003))</f>
        <v>0</v>
      </c>
      <c r="I112" s="152">
        <f>SUMPRODUCT(-('Gastos Gerais'!$B$4:$B$1003=Analítico!$B112),-(Analítico!I$1&gt;='Gastos Gerais'!$D$4:$D$1003),-(Analítico!I$1&lt;='Gastos Gerais'!$E$4:$E$1003),-('Gastos Gerais'!$C$4:$C$1003))</f>
        <v>0</v>
      </c>
      <c r="J112" s="152">
        <f>SUMPRODUCT(-('Gastos Gerais'!$B$4:$B$1003=Analítico!$B112),-(Analítico!J$1&gt;='Gastos Gerais'!$D$4:$D$1003),-(Analítico!J$1&lt;='Gastos Gerais'!$E$4:$E$1003),-('Gastos Gerais'!$C$4:$C$1003))</f>
        <v>0</v>
      </c>
      <c r="K112" s="152">
        <f>SUMPRODUCT(-('Gastos Gerais'!$B$4:$B$1003=Analítico!$B112),-(Analítico!K$1&gt;='Gastos Gerais'!$D$4:$D$1003),-(Analítico!K$1&lt;='Gastos Gerais'!$E$4:$E$1003),-('Gastos Gerais'!$C$4:$C$1003))</f>
        <v>0</v>
      </c>
      <c r="L112" s="152">
        <f>SUMPRODUCT(-('Gastos Gerais'!$B$4:$B$1003=Analítico!$B112),-(Analítico!L$1&gt;='Gastos Gerais'!$D$4:$D$1003),-(Analítico!L$1&lt;='Gastos Gerais'!$E$4:$E$1003),-('Gastos Gerais'!$C$4:$C$1003))</f>
        <v>0</v>
      </c>
      <c r="M112" s="152">
        <f>SUMPRODUCT(-('Gastos Gerais'!$B$4:$B$1003=Analítico!$B112),-(Analítico!M$1&gt;='Gastos Gerais'!$D$4:$D$1003),-(Analítico!M$1&lt;='Gastos Gerais'!$E$4:$E$1003),-('Gastos Gerais'!$C$4:$C$1003))</f>
        <v>0</v>
      </c>
      <c r="N112" s="152">
        <f>SUMPRODUCT(-('Gastos Gerais'!$B$4:$B$1003=Analítico!$B112),-(Analítico!N$1&gt;='Gastos Gerais'!$D$4:$D$1003),-(Analítico!N$1&lt;='Gastos Gerais'!$E$4:$E$1003),-('Gastos Gerais'!$C$4:$C$1003))</f>
        <v>0</v>
      </c>
      <c r="O112" s="152">
        <f>SUMPRODUCT(-('Gastos Gerais'!$B$4:$B$1003=Analítico!$B112),-(Analítico!O$1&gt;='Gastos Gerais'!$D$4:$D$1003),-(Analítico!O$1&lt;='Gastos Gerais'!$E$4:$E$1003),-('Gastos Gerais'!$C$4:$C$1003))</f>
        <v>0</v>
      </c>
      <c r="P112" s="152">
        <f>SUMPRODUCT(-('Gastos Gerais'!$B$4:$B$1003=Analítico!$B112),-(Analítico!P$1&gt;='Gastos Gerais'!$D$4:$D$1003),-(Analítico!P$1&lt;='Gastos Gerais'!$E$4:$E$1003),-('Gastos Gerais'!$C$4:$C$1003))</f>
        <v>0</v>
      </c>
      <c r="Q112" s="152">
        <f>SUMPRODUCT(-('Gastos Gerais'!$B$4:$B$1003=Analítico!$B112),-(Analítico!Q$1&gt;='Gastos Gerais'!$D$4:$D$1003),-(Analítico!Q$1&lt;='Gastos Gerais'!$E$4:$E$1003),-('Gastos Gerais'!$C$4:$C$1003))</f>
        <v>0</v>
      </c>
      <c r="R112" s="152">
        <f>SUMPRODUCT(-('Gastos Gerais'!$B$4:$B$1003=Analítico!$B112),-(Analítico!R$1&gt;='Gastos Gerais'!$D$4:$D$1003),-(Analítico!R$1&lt;='Gastos Gerais'!$E$4:$E$1003),-('Gastos Gerais'!$C$4:$C$1003))</f>
        <v>0</v>
      </c>
      <c r="S112" s="152">
        <f>SUMPRODUCT(-('Gastos Gerais'!$B$4:$B$1003=Analítico!$B112),-(Analítico!S$1&gt;='Gastos Gerais'!$D$4:$D$1003),-(Analítico!S$1&lt;='Gastos Gerais'!$E$4:$E$1003),-('Gastos Gerais'!$C$4:$C$1003))</f>
        <v>0</v>
      </c>
      <c r="T112" s="152">
        <f>SUMPRODUCT(-('Gastos Gerais'!$B$4:$B$1003=Analítico!$B112),-(Analítico!T$1&gt;='Gastos Gerais'!$D$4:$D$1003),-(Analítico!T$1&lt;='Gastos Gerais'!$E$4:$E$1003),-('Gastos Gerais'!$C$4:$C$1003))</f>
        <v>0</v>
      </c>
      <c r="U112" s="152">
        <f>SUMPRODUCT(-('Gastos Gerais'!$B$4:$B$1003=Analítico!$B112),-(Analítico!U$1&gt;='Gastos Gerais'!$D$4:$D$1003),-(Analítico!U$1&lt;='Gastos Gerais'!$E$4:$E$1003),-('Gastos Gerais'!$C$4:$C$1003))</f>
        <v>0</v>
      </c>
      <c r="V112" s="152">
        <f>SUMPRODUCT(-('Gastos Gerais'!$B$4:$B$1003=Analítico!$B112),-(Analítico!V$1&gt;='Gastos Gerais'!$D$4:$D$1003),-(Analítico!V$1&lt;='Gastos Gerais'!$E$4:$E$1003),-('Gastos Gerais'!$C$4:$C$1003))</f>
        <v>0</v>
      </c>
      <c r="W112" s="152">
        <f>SUMPRODUCT(-('Gastos Gerais'!$B$4:$B$1003=Analítico!$B112),-(Analítico!W$1&gt;='Gastos Gerais'!$D$4:$D$1003),-(Analítico!W$1&lt;='Gastos Gerais'!$E$4:$E$1003),-('Gastos Gerais'!$C$4:$C$1003))</f>
        <v>0</v>
      </c>
      <c r="X112" s="152">
        <f>SUMPRODUCT(-('Gastos Gerais'!$B$4:$B$1003=Analítico!$B112),-(Analítico!X$1&gt;='Gastos Gerais'!$D$4:$D$1003),-(Analítico!X$1&lt;='Gastos Gerais'!$E$4:$E$1003),-('Gastos Gerais'!$C$4:$C$1003))</f>
        <v>0</v>
      </c>
      <c r="Y112" s="152">
        <f>SUMPRODUCT(-('Gastos Gerais'!$B$4:$B$1003=Analítico!$B112),-(Analítico!Y$1&gt;='Gastos Gerais'!$D$4:$D$1003),-(Analítico!Y$1&lt;='Gastos Gerais'!$E$4:$E$1003),-('Gastos Gerais'!$C$4:$C$1003))</f>
        <v>0</v>
      </c>
      <c r="Z112" s="152">
        <f>SUMPRODUCT(-('Gastos Gerais'!$B$4:$B$1003=Analítico!$B112),-(Analítico!Z$1&gt;='Gastos Gerais'!$D$4:$D$1003),-(Analítico!Z$1&lt;='Gastos Gerais'!$E$4:$E$1003),-('Gastos Gerais'!$C$4:$C$1003))</f>
        <v>0</v>
      </c>
      <c r="AA112" s="152">
        <f>SUMPRODUCT(-('Gastos Gerais'!$B$4:$B$1003=Analítico!$B112),-(Analítico!AA$1&gt;='Gastos Gerais'!$D$4:$D$1003),-(Analítico!AA$1&lt;='Gastos Gerais'!$E$4:$E$1003),-('Gastos Gerais'!$C$4:$C$1003))</f>
        <v>0</v>
      </c>
      <c r="AB112" s="152">
        <f>SUMPRODUCT(-('Gastos Gerais'!$B$4:$B$1003=Analítico!$B112),-(Analítico!AB$1&gt;='Gastos Gerais'!$D$4:$D$1003),-(Analítico!AB$1&lt;='Gastos Gerais'!$E$4:$E$1003),-('Gastos Gerais'!$C$4:$C$1003))</f>
        <v>0</v>
      </c>
      <c r="AC112" s="152">
        <f>SUMPRODUCT(-('Gastos Gerais'!$B$4:$B$1003=Analítico!$B112),-(Analítico!AC$1&gt;='Gastos Gerais'!$D$4:$D$1003),-(Analítico!AC$1&lt;='Gastos Gerais'!$E$4:$E$1003),-('Gastos Gerais'!$C$4:$C$1003))</f>
        <v>0</v>
      </c>
      <c r="AD112" s="152">
        <f>SUMPRODUCT(-('Gastos Gerais'!$B$4:$B$1003=Analítico!$B112),-(Analítico!AD$1&gt;='Gastos Gerais'!$D$4:$D$1003),-(Analítico!AD$1&lt;='Gastos Gerais'!$E$4:$E$1003),-('Gastos Gerais'!$C$4:$C$1003))</f>
        <v>0</v>
      </c>
      <c r="AE112" s="152">
        <f>SUMPRODUCT(-('Gastos Gerais'!$B$4:$B$1003=Analítico!$B112),-(Analítico!AE$1&gt;='Gastos Gerais'!$D$4:$D$1003),-(Analítico!AE$1&lt;='Gastos Gerais'!$E$4:$E$1003),-('Gastos Gerais'!$C$4:$C$1003))</f>
        <v>0</v>
      </c>
      <c r="AF112" s="152">
        <f>SUMPRODUCT(-('Gastos Gerais'!$B$4:$B$1003=Analítico!$B112),-(Analítico!AF$1&gt;='Gastos Gerais'!$D$4:$D$1003),-(Analítico!AF$1&lt;='Gastos Gerais'!$E$4:$E$1003),-('Gastos Gerais'!$C$4:$C$1003))</f>
        <v>0</v>
      </c>
      <c r="AG112" s="152">
        <f>SUMPRODUCT(-('Gastos Gerais'!$B$4:$B$1003=Analítico!$B112),-(Analítico!AG$1&gt;='Gastos Gerais'!$D$4:$D$1003),-(Analítico!AG$1&lt;='Gastos Gerais'!$E$4:$E$1003),-('Gastos Gerais'!$C$4:$C$1003))</f>
        <v>0</v>
      </c>
      <c r="AH112" s="152">
        <f>SUMPRODUCT(-('Gastos Gerais'!$B$4:$B$1003=Analítico!$B112),-(Analítico!AH$1&gt;='Gastos Gerais'!$D$4:$D$1003),-(Analítico!AH$1&lt;='Gastos Gerais'!$E$4:$E$1003),-('Gastos Gerais'!$C$4:$C$1003))</f>
        <v>0</v>
      </c>
      <c r="AI112" s="152">
        <f>SUMPRODUCT(-('Gastos Gerais'!$B$4:$B$1003=Analítico!$B112),-(Analítico!AI$1&gt;='Gastos Gerais'!$D$4:$D$1003),-(Analítico!AI$1&lt;='Gastos Gerais'!$E$4:$E$1003),-('Gastos Gerais'!$C$4:$C$1003))</f>
        <v>0</v>
      </c>
      <c r="AJ112" s="152">
        <f>SUMPRODUCT(-('Gastos Gerais'!$B$4:$B$1003=Analítico!$B112),-(Analítico!AJ$1&gt;='Gastos Gerais'!$D$4:$D$1003),-(Analítico!AJ$1&lt;='Gastos Gerais'!$E$4:$E$1003),-('Gastos Gerais'!$C$4:$C$1003))</f>
        <v>0</v>
      </c>
      <c r="AK112" s="152">
        <f>SUMPRODUCT(-('Gastos Gerais'!$B$4:$B$1003=Analítico!$B112),-(Analítico!AK$1&gt;='Gastos Gerais'!$D$4:$D$1003),-(Analítico!AK$1&lt;='Gastos Gerais'!$E$4:$E$1003),-('Gastos Gerais'!$C$4:$C$1003))</f>
        <v>0</v>
      </c>
      <c r="AL112" s="152">
        <f>SUMPRODUCT(-('Gastos Gerais'!$B$4:$B$1003=Analítico!$B112),-(Analítico!AL$1&gt;='Gastos Gerais'!$D$4:$D$1003),-(Analítico!AL$1&lt;='Gastos Gerais'!$E$4:$E$1003),-('Gastos Gerais'!$C$4:$C$1003))</f>
        <v>0</v>
      </c>
      <c r="AM112" s="147">
        <f t="shared" si="25"/>
        <v>0</v>
      </c>
      <c r="AN112" s="159">
        <f t="shared" ca="1" si="26"/>
        <v>0</v>
      </c>
      <c r="AX112" s="251"/>
      <c r="AY112" s="251"/>
    </row>
    <row r="113" spans="1:51" s="101" customFormat="1" ht="23.25" customHeight="1">
      <c r="A113" s="220" t="s">
        <v>249</v>
      </c>
      <c r="B113" s="223" t="s">
        <v>354</v>
      </c>
      <c r="C113" s="152">
        <f>SUMPRODUCT(-('Gastos Gerais'!$B$4:$B$1003=Analítico!$B113),-(Analítico!C$1&gt;='Gastos Gerais'!$D$4:$D$1003),-(Analítico!C$1&lt;='Gastos Gerais'!$E$4:$E$1003),-('Gastos Gerais'!$C$4:$C$1003))</f>
        <v>0</v>
      </c>
      <c r="D113" s="152">
        <f>SUMPRODUCT(-('Gastos Gerais'!$B$4:$B$1003=Analítico!$B113),-(Analítico!D$1&gt;='Gastos Gerais'!$D$4:$D$1003),-(Analítico!D$1&lt;='Gastos Gerais'!$E$4:$E$1003),-('Gastos Gerais'!$C$4:$C$1003))</f>
        <v>0</v>
      </c>
      <c r="E113" s="152">
        <f>SUMPRODUCT(-('Gastos Gerais'!$B$4:$B$1003=Analítico!$B113),-(Analítico!E$1&gt;='Gastos Gerais'!$D$4:$D$1003),-(Analítico!E$1&lt;='Gastos Gerais'!$E$4:$E$1003),-('Gastos Gerais'!$C$4:$C$1003))</f>
        <v>0</v>
      </c>
      <c r="F113" s="152">
        <f>SUMPRODUCT(-('Gastos Gerais'!$B$4:$B$1003=Analítico!$B113),-(Analítico!F$1&gt;='Gastos Gerais'!$D$4:$D$1003),-(Analítico!F$1&lt;='Gastos Gerais'!$E$4:$E$1003),-('Gastos Gerais'!$C$4:$C$1003))</f>
        <v>0</v>
      </c>
      <c r="G113" s="152">
        <f>SUMPRODUCT(-('Gastos Gerais'!$B$4:$B$1003=Analítico!$B113),-(Analítico!G$1&gt;='Gastos Gerais'!$D$4:$D$1003),-(Analítico!G$1&lt;='Gastos Gerais'!$E$4:$E$1003),-('Gastos Gerais'!$C$4:$C$1003))</f>
        <v>11200</v>
      </c>
      <c r="H113" s="152">
        <f>SUMPRODUCT(-('Gastos Gerais'!$B$4:$B$1003=Analítico!$B113),-(Analítico!H$1&gt;='Gastos Gerais'!$D$4:$D$1003),-(Analítico!H$1&lt;='Gastos Gerais'!$E$4:$E$1003),-('Gastos Gerais'!$C$4:$C$1003))</f>
        <v>0</v>
      </c>
      <c r="I113" s="152">
        <f>SUMPRODUCT(-('Gastos Gerais'!$B$4:$B$1003=Analítico!$B113),-(Analítico!I$1&gt;='Gastos Gerais'!$D$4:$D$1003),-(Analítico!I$1&lt;='Gastos Gerais'!$E$4:$E$1003),-('Gastos Gerais'!$C$4:$C$1003))</f>
        <v>4800</v>
      </c>
      <c r="J113" s="152">
        <f>SUMPRODUCT(-('Gastos Gerais'!$B$4:$B$1003=Analítico!$B113),-(Analítico!J$1&gt;='Gastos Gerais'!$D$4:$D$1003),-(Analítico!J$1&lt;='Gastos Gerais'!$E$4:$E$1003),-('Gastos Gerais'!$C$4:$C$1003))</f>
        <v>0</v>
      </c>
      <c r="K113" s="152">
        <f>SUMPRODUCT(-('Gastos Gerais'!$B$4:$B$1003=Analítico!$B113),-(Analítico!K$1&gt;='Gastos Gerais'!$D$4:$D$1003),-(Analítico!K$1&lt;='Gastos Gerais'!$E$4:$E$1003),-('Gastos Gerais'!$C$4:$C$1003))</f>
        <v>0</v>
      </c>
      <c r="L113" s="152">
        <f>SUMPRODUCT(-('Gastos Gerais'!$B$4:$B$1003=Analítico!$B113),-(Analítico!L$1&gt;='Gastos Gerais'!$D$4:$D$1003),-(Analítico!L$1&lt;='Gastos Gerais'!$E$4:$E$1003),-('Gastos Gerais'!$C$4:$C$1003))</f>
        <v>0</v>
      </c>
      <c r="M113" s="152">
        <f>SUMPRODUCT(-('Gastos Gerais'!$B$4:$B$1003=Analítico!$B113),-(Analítico!M$1&gt;='Gastos Gerais'!$D$4:$D$1003),-(Analítico!M$1&lt;='Gastos Gerais'!$E$4:$E$1003),-('Gastos Gerais'!$C$4:$C$1003))</f>
        <v>0</v>
      </c>
      <c r="N113" s="152">
        <f>SUMPRODUCT(-('Gastos Gerais'!$B$4:$B$1003=Analítico!$B113),-(Analítico!N$1&gt;='Gastos Gerais'!$D$4:$D$1003),-(Analítico!N$1&lt;='Gastos Gerais'!$E$4:$E$1003),-('Gastos Gerais'!$C$4:$C$1003))</f>
        <v>0</v>
      </c>
      <c r="O113" s="152">
        <f>SUMPRODUCT(-('Gastos Gerais'!$B$4:$B$1003=Analítico!$B113),-(Analítico!O$1&gt;='Gastos Gerais'!$D$4:$D$1003),-(Analítico!O$1&lt;='Gastos Gerais'!$E$4:$E$1003),-('Gastos Gerais'!$C$4:$C$1003))</f>
        <v>0</v>
      </c>
      <c r="P113" s="152">
        <f>SUMPRODUCT(-('Gastos Gerais'!$B$4:$B$1003=Analítico!$B113),-(Analítico!P$1&gt;='Gastos Gerais'!$D$4:$D$1003),-(Analítico!P$1&lt;='Gastos Gerais'!$E$4:$E$1003),-('Gastos Gerais'!$C$4:$C$1003))</f>
        <v>0</v>
      </c>
      <c r="Q113" s="152">
        <f>SUMPRODUCT(-('Gastos Gerais'!$B$4:$B$1003=Analítico!$B113),-(Analítico!Q$1&gt;='Gastos Gerais'!$D$4:$D$1003),-(Analítico!Q$1&lt;='Gastos Gerais'!$E$4:$E$1003),-('Gastos Gerais'!$C$4:$C$1003))</f>
        <v>0</v>
      </c>
      <c r="R113" s="152">
        <f>SUMPRODUCT(-('Gastos Gerais'!$B$4:$B$1003=Analítico!$B113),-(Analítico!R$1&gt;='Gastos Gerais'!$D$4:$D$1003),-(Analítico!R$1&lt;='Gastos Gerais'!$E$4:$E$1003),-('Gastos Gerais'!$C$4:$C$1003))</f>
        <v>0</v>
      </c>
      <c r="S113" s="152">
        <f>SUMPRODUCT(-('Gastos Gerais'!$B$4:$B$1003=Analítico!$B113),-(Analítico!S$1&gt;='Gastos Gerais'!$D$4:$D$1003),-(Analítico!S$1&lt;='Gastos Gerais'!$E$4:$E$1003),-('Gastos Gerais'!$C$4:$C$1003))</f>
        <v>0</v>
      </c>
      <c r="T113" s="152">
        <f>SUMPRODUCT(-('Gastos Gerais'!$B$4:$B$1003=Analítico!$B113),-(Analítico!T$1&gt;='Gastos Gerais'!$D$4:$D$1003),-(Analítico!T$1&lt;='Gastos Gerais'!$E$4:$E$1003),-('Gastos Gerais'!$C$4:$C$1003))</f>
        <v>0</v>
      </c>
      <c r="U113" s="152">
        <f>SUMPRODUCT(-('Gastos Gerais'!$B$4:$B$1003=Analítico!$B113),-(Analítico!U$1&gt;='Gastos Gerais'!$D$4:$D$1003),-(Analítico!U$1&lt;='Gastos Gerais'!$E$4:$E$1003),-('Gastos Gerais'!$C$4:$C$1003))</f>
        <v>0</v>
      </c>
      <c r="V113" s="152">
        <f>SUMPRODUCT(-('Gastos Gerais'!$B$4:$B$1003=Analítico!$B113),-(Analítico!V$1&gt;='Gastos Gerais'!$D$4:$D$1003),-(Analítico!V$1&lt;='Gastos Gerais'!$E$4:$E$1003),-('Gastos Gerais'!$C$4:$C$1003))</f>
        <v>0</v>
      </c>
      <c r="W113" s="152">
        <f>SUMPRODUCT(-('Gastos Gerais'!$B$4:$B$1003=Analítico!$B113),-(Analítico!W$1&gt;='Gastos Gerais'!$D$4:$D$1003),-(Analítico!W$1&lt;='Gastos Gerais'!$E$4:$E$1003),-('Gastos Gerais'!$C$4:$C$1003))</f>
        <v>0</v>
      </c>
      <c r="X113" s="152">
        <f>SUMPRODUCT(-('Gastos Gerais'!$B$4:$B$1003=Analítico!$B113),-(Analítico!X$1&gt;='Gastos Gerais'!$D$4:$D$1003),-(Analítico!X$1&lt;='Gastos Gerais'!$E$4:$E$1003),-('Gastos Gerais'!$C$4:$C$1003))</f>
        <v>0</v>
      </c>
      <c r="Y113" s="152">
        <f>SUMPRODUCT(-('Gastos Gerais'!$B$4:$B$1003=Analítico!$B113),-(Analítico!Y$1&gt;='Gastos Gerais'!$D$4:$D$1003),-(Analítico!Y$1&lt;='Gastos Gerais'!$E$4:$E$1003),-('Gastos Gerais'!$C$4:$C$1003))</f>
        <v>0</v>
      </c>
      <c r="Z113" s="152">
        <f>SUMPRODUCT(-('Gastos Gerais'!$B$4:$B$1003=Analítico!$B113),-(Analítico!Z$1&gt;='Gastos Gerais'!$D$4:$D$1003),-(Analítico!Z$1&lt;='Gastos Gerais'!$E$4:$E$1003),-('Gastos Gerais'!$C$4:$C$1003))</f>
        <v>0</v>
      </c>
      <c r="AA113" s="152">
        <f>SUMPRODUCT(-('Gastos Gerais'!$B$4:$B$1003=Analítico!$B113),-(Analítico!AA$1&gt;='Gastos Gerais'!$D$4:$D$1003),-(Analítico!AA$1&lt;='Gastos Gerais'!$E$4:$E$1003),-('Gastos Gerais'!$C$4:$C$1003))</f>
        <v>0</v>
      </c>
      <c r="AB113" s="152">
        <f>SUMPRODUCT(-('Gastos Gerais'!$B$4:$B$1003=Analítico!$B113),-(Analítico!AB$1&gt;='Gastos Gerais'!$D$4:$D$1003),-(Analítico!AB$1&lt;='Gastos Gerais'!$E$4:$E$1003),-('Gastos Gerais'!$C$4:$C$1003))</f>
        <v>0</v>
      </c>
      <c r="AC113" s="152">
        <f>SUMPRODUCT(-('Gastos Gerais'!$B$4:$B$1003=Analítico!$B113),-(Analítico!AC$1&gt;='Gastos Gerais'!$D$4:$D$1003),-(Analítico!AC$1&lt;='Gastos Gerais'!$E$4:$E$1003),-('Gastos Gerais'!$C$4:$C$1003))</f>
        <v>0</v>
      </c>
      <c r="AD113" s="152">
        <f>SUMPRODUCT(-('Gastos Gerais'!$B$4:$B$1003=Analítico!$B113),-(Analítico!AD$1&gt;='Gastos Gerais'!$D$4:$D$1003),-(Analítico!AD$1&lt;='Gastos Gerais'!$E$4:$E$1003),-('Gastos Gerais'!$C$4:$C$1003))</f>
        <v>0</v>
      </c>
      <c r="AE113" s="152">
        <f>SUMPRODUCT(-('Gastos Gerais'!$B$4:$B$1003=Analítico!$B113),-(Analítico!AE$1&gt;='Gastos Gerais'!$D$4:$D$1003),-(Analítico!AE$1&lt;='Gastos Gerais'!$E$4:$E$1003),-('Gastos Gerais'!$C$4:$C$1003))</f>
        <v>0</v>
      </c>
      <c r="AF113" s="152">
        <f>SUMPRODUCT(-('Gastos Gerais'!$B$4:$B$1003=Analítico!$B113),-(Analítico!AF$1&gt;='Gastos Gerais'!$D$4:$D$1003),-(Analítico!AF$1&lt;='Gastos Gerais'!$E$4:$E$1003),-('Gastos Gerais'!$C$4:$C$1003))</f>
        <v>0</v>
      </c>
      <c r="AG113" s="152">
        <f>SUMPRODUCT(-('Gastos Gerais'!$B$4:$B$1003=Analítico!$B113),-(Analítico!AG$1&gt;='Gastos Gerais'!$D$4:$D$1003),-(Analítico!AG$1&lt;='Gastos Gerais'!$E$4:$E$1003),-('Gastos Gerais'!$C$4:$C$1003))</f>
        <v>0</v>
      </c>
      <c r="AH113" s="152">
        <f>SUMPRODUCT(-('Gastos Gerais'!$B$4:$B$1003=Analítico!$B113),-(Analítico!AH$1&gt;='Gastos Gerais'!$D$4:$D$1003),-(Analítico!AH$1&lt;='Gastos Gerais'!$E$4:$E$1003),-('Gastos Gerais'!$C$4:$C$1003))</f>
        <v>0</v>
      </c>
      <c r="AI113" s="152">
        <f>SUMPRODUCT(-('Gastos Gerais'!$B$4:$B$1003=Analítico!$B113),-(Analítico!AI$1&gt;='Gastos Gerais'!$D$4:$D$1003),-(Analítico!AI$1&lt;='Gastos Gerais'!$E$4:$E$1003),-('Gastos Gerais'!$C$4:$C$1003))</f>
        <v>0</v>
      </c>
      <c r="AJ113" s="152">
        <f>SUMPRODUCT(-('Gastos Gerais'!$B$4:$B$1003=Analítico!$B113),-(Analítico!AJ$1&gt;='Gastos Gerais'!$D$4:$D$1003),-(Analítico!AJ$1&lt;='Gastos Gerais'!$E$4:$E$1003),-('Gastos Gerais'!$C$4:$C$1003))</f>
        <v>0</v>
      </c>
      <c r="AK113" s="152">
        <f>SUMPRODUCT(-('Gastos Gerais'!$B$4:$B$1003=Analítico!$B113),-(Analítico!AK$1&gt;='Gastos Gerais'!$D$4:$D$1003),-(Analítico!AK$1&lt;='Gastos Gerais'!$E$4:$E$1003),-('Gastos Gerais'!$C$4:$C$1003))</f>
        <v>0</v>
      </c>
      <c r="AL113" s="152">
        <f>SUMPRODUCT(-('Gastos Gerais'!$B$4:$B$1003=Analítico!$B113),-(Analítico!AL$1&gt;='Gastos Gerais'!$D$4:$D$1003),-(Analítico!AL$1&lt;='Gastos Gerais'!$E$4:$E$1003),-('Gastos Gerais'!$C$4:$C$1003))</f>
        <v>0</v>
      </c>
      <c r="AM113" s="147">
        <f t="shared" si="25"/>
        <v>16000</v>
      </c>
      <c r="AN113" s="159">
        <f t="shared" ca="1" si="26"/>
        <v>1.6973657174404755E-3</v>
      </c>
      <c r="AX113" s="251"/>
      <c r="AY113" s="251"/>
    </row>
    <row r="114" spans="1:51" s="101" customFormat="1" ht="23.25" customHeight="1">
      <c r="A114" s="220" t="s">
        <v>250</v>
      </c>
      <c r="B114" s="223" t="s">
        <v>193</v>
      </c>
      <c r="C114" s="152">
        <f>SUMPRODUCT(-('Gastos Gerais'!$B$4:$B$1003=Analítico!$B114),-(Analítico!C$1&gt;='Gastos Gerais'!$D$4:$D$1003),-(Analítico!C$1&lt;='Gastos Gerais'!$E$4:$E$1003),-('Gastos Gerais'!$C$4:$C$1003))</f>
        <v>0</v>
      </c>
      <c r="D114" s="152">
        <f>SUMPRODUCT(-('Gastos Gerais'!$B$4:$B$1003=Analítico!$B114),-(Analítico!D$1&gt;='Gastos Gerais'!$D$4:$D$1003),-(Analítico!D$1&lt;='Gastos Gerais'!$E$4:$E$1003),-('Gastos Gerais'!$C$4:$C$1003))</f>
        <v>0</v>
      </c>
      <c r="E114" s="152">
        <f>SUMPRODUCT(-('Gastos Gerais'!$B$4:$B$1003=Analítico!$B114),-(Analítico!E$1&gt;='Gastos Gerais'!$D$4:$D$1003),-(Analítico!E$1&lt;='Gastos Gerais'!$E$4:$E$1003),-('Gastos Gerais'!$C$4:$C$1003))</f>
        <v>0</v>
      </c>
      <c r="F114" s="152">
        <f>SUMPRODUCT(-('Gastos Gerais'!$B$4:$B$1003=Analítico!$B114),-(Analítico!F$1&gt;='Gastos Gerais'!$D$4:$D$1003),-(Analítico!F$1&lt;='Gastos Gerais'!$E$4:$E$1003),-('Gastos Gerais'!$C$4:$C$1003))</f>
        <v>0</v>
      </c>
      <c r="G114" s="152">
        <f>SUMPRODUCT(-('Gastos Gerais'!$B$4:$B$1003=Analítico!$B114),-(Analítico!G$1&gt;='Gastos Gerais'!$D$4:$D$1003),-(Analítico!G$1&lt;='Gastos Gerais'!$E$4:$E$1003),-('Gastos Gerais'!$C$4:$C$1003))</f>
        <v>0</v>
      </c>
      <c r="H114" s="152">
        <f>SUMPRODUCT(-('Gastos Gerais'!$B$4:$B$1003=Analítico!$B114),-(Analítico!H$1&gt;='Gastos Gerais'!$D$4:$D$1003),-(Analítico!H$1&lt;='Gastos Gerais'!$E$4:$E$1003),-('Gastos Gerais'!$C$4:$C$1003))</f>
        <v>0</v>
      </c>
      <c r="I114" s="152">
        <f>SUMPRODUCT(-('Gastos Gerais'!$B$4:$B$1003=Analítico!$B114),-(Analítico!I$1&gt;='Gastos Gerais'!$D$4:$D$1003),-(Analítico!I$1&lt;='Gastos Gerais'!$E$4:$E$1003),-('Gastos Gerais'!$C$4:$C$1003))</f>
        <v>0</v>
      </c>
      <c r="J114" s="152">
        <f>SUMPRODUCT(-('Gastos Gerais'!$B$4:$B$1003=Analítico!$B114),-(Analítico!J$1&gt;='Gastos Gerais'!$D$4:$D$1003),-(Analítico!J$1&lt;='Gastos Gerais'!$E$4:$E$1003),-('Gastos Gerais'!$C$4:$C$1003))</f>
        <v>0</v>
      </c>
      <c r="K114" s="152">
        <f>SUMPRODUCT(-('Gastos Gerais'!$B$4:$B$1003=Analítico!$B114),-(Analítico!K$1&gt;='Gastos Gerais'!$D$4:$D$1003),-(Analítico!K$1&lt;='Gastos Gerais'!$E$4:$E$1003),-('Gastos Gerais'!$C$4:$C$1003))</f>
        <v>0</v>
      </c>
      <c r="L114" s="152">
        <f>SUMPRODUCT(-('Gastos Gerais'!$B$4:$B$1003=Analítico!$B114),-(Analítico!L$1&gt;='Gastos Gerais'!$D$4:$D$1003),-(Analítico!L$1&lt;='Gastos Gerais'!$E$4:$E$1003),-('Gastos Gerais'!$C$4:$C$1003))</f>
        <v>0</v>
      </c>
      <c r="M114" s="152">
        <f>SUMPRODUCT(-('Gastos Gerais'!$B$4:$B$1003=Analítico!$B114),-(Analítico!M$1&gt;='Gastos Gerais'!$D$4:$D$1003),-(Analítico!M$1&lt;='Gastos Gerais'!$E$4:$E$1003),-('Gastos Gerais'!$C$4:$C$1003))</f>
        <v>0</v>
      </c>
      <c r="N114" s="152">
        <f>SUMPRODUCT(-('Gastos Gerais'!$B$4:$B$1003=Analítico!$B114),-(Analítico!N$1&gt;='Gastos Gerais'!$D$4:$D$1003),-(Analítico!N$1&lt;='Gastos Gerais'!$E$4:$E$1003),-('Gastos Gerais'!$C$4:$C$1003))</f>
        <v>0</v>
      </c>
      <c r="O114" s="152">
        <f>SUMPRODUCT(-('Gastos Gerais'!$B$4:$B$1003=Analítico!$B114),-(Analítico!O$1&gt;='Gastos Gerais'!$D$4:$D$1003),-(Analítico!O$1&lt;='Gastos Gerais'!$E$4:$E$1003),-('Gastos Gerais'!$C$4:$C$1003))</f>
        <v>0</v>
      </c>
      <c r="P114" s="152">
        <f>SUMPRODUCT(-('Gastos Gerais'!$B$4:$B$1003=Analítico!$B114),-(Analítico!P$1&gt;='Gastos Gerais'!$D$4:$D$1003),-(Analítico!P$1&lt;='Gastos Gerais'!$E$4:$E$1003),-('Gastos Gerais'!$C$4:$C$1003))</f>
        <v>0</v>
      </c>
      <c r="Q114" s="152">
        <f>SUMPRODUCT(-('Gastos Gerais'!$B$4:$B$1003=Analítico!$B114),-(Analítico!Q$1&gt;='Gastos Gerais'!$D$4:$D$1003),-(Analítico!Q$1&lt;='Gastos Gerais'!$E$4:$E$1003),-('Gastos Gerais'!$C$4:$C$1003))</f>
        <v>0</v>
      </c>
      <c r="R114" s="152">
        <f>SUMPRODUCT(-('Gastos Gerais'!$B$4:$B$1003=Analítico!$B114),-(Analítico!R$1&gt;='Gastos Gerais'!$D$4:$D$1003),-(Analítico!R$1&lt;='Gastos Gerais'!$E$4:$E$1003),-('Gastos Gerais'!$C$4:$C$1003))</f>
        <v>0</v>
      </c>
      <c r="S114" s="152">
        <f>SUMPRODUCT(-('Gastos Gerais'!$B$4:$B$1003=Analítico!$B114),-(Analítico!S$1&gt;='Gastos Gerais'!$D$4:$D$1003),-(Analítico!S$1&lt;='Gastos Gerais'!$E$4:$E$1003),-('Gastos Gerais'!$C$4:$C$1003))</f>
        <v>0</v>
      </c>
      <c r="T114" s="152">
        <f>SUMPRODUCT(-('Gastos Gerais'!$B$4:$B$1003=Analítico!$B114),-(Analítico!T$1&gt;='Gastos Gerais'!$D$4:$D$1003),-(Analítico!T$1&lt;='Gastos Gerais'!$E$4:$E$1003),-('Gastos Gerais'!$C$4:$C$1003))</f>
        <v>0</v>
      </c>
      <c r="U114" s="152">
        <f>SUMPRODUCT(-('Gastos Gerais'!$B$4:$B$1003=Analítico!$B114),-(Analítico!U$1&gt;='Gastos Gerais'!$D$4:$D$1003),-(Analítico!U$1&lt;='Gastos Gerais'!$E$4:$E$1003),-('Gastos Gerais'!$C$4:$C$1003))</f>
        <v>0</v>
      </c>
      <c r="V114" s="152">
        <f>SUMPRODUCT(-('Gastos Gerais'!$B$4:$B$1003=Analítico!$B114),-(Analítico!V$1&gt;='Gastos Gerais'!$D$4:$D$1003),-(Analítico!V$1&lt;='Gastos Gerais'!$E$4:$E$1003),-('Gastos Gerais'!$C$4:$C$1003))</f>
        <v>0</v>
      </c>
      <c r="W114" s="152">
        <f>SUMPRODUCT(-('Gastos Gerais'!$B$4:$B$1003=Analítico!$B114),-(Analítico!W$1&gt;='Gastos Gerais'!$D$4:$D$1003),-(Analítico!W$1&lt;='Gastos Gerais'!$E$4:$E$1003),-('Gastos Gerais'!$C$4:$C$1003))</f>
        <v>0</v>
      </c>
      <c r="X114" s="152">
        <f>SUMPRODUCT(-('Gastos Gerais'!$B$4:$B$1003=Analítico!$B114),-(Analítico!X$1&gt;='Gastos Gerais'!$D$4:$D$1003),-(Analítico!X$1&lt;='Gastos Gerais'!$E$4:$E$1003),-('Gastos Gerais'!$C$4:$C$1003))</f>
        <v>0</v>
      </c>
      <c r="Y114" s="152">
        <f>SUMPRODUCT(-('Gastos Gerais'!$B$4:$B$1003=Analítico!$B114),-(Analítico!Y$1&gt;='Gastos Gerais'!$D$4:$D$1003),-(Analítico!Y$1&lt;='Gastos Gerais'!$E$4:$E$1003),-('Gastos Gerais'!$C$4:$C$1003))</f>
        <v>0</v>
      </c>
      <c r="Z114" s="152">
        <f>SUMPRODUCT(-('Gastos Gerais'!$B$4:$B$1003=Analítico!$B114),-(Analítico!Z$1&gt;='Gastos Gerais'!$D$4:$D$1003),-(Analítico!Z$1&lt;='Gastos Gerais'!$E$4:$E$1003),-('Gastos Gerais'!$C$4:$C$1003))</f>
        <v>0</v>
      </c>
      <c r="AA114" s="152">
        <f>SUMPRODUCT(-('Gastos Gerais'!$B$4:$B$1003=Analítico!$B114),-(Analítico!AA$1&gt;='Gastos Gerais'!$D$4:$D$1003),-(Analítico!AA$1&lt;='Gastos Gerais'!$E$4:$E$1003),-('Gastos Gerais'!$C$4:$C$1003))</f>
        <v>0</v>
      </c>
      <c r="AB114" s="152">
        <f>SUMPRODUCT(-('Gastos Gerais'!$B$4:$B$1003=Analítico!$B114),-(Analítico!AB$1&gt;='Gastos Gerais'!$D$4:$D$1003),-(Analítico!AB$1&lt;='Gastos Gerais'!$E$4:$E$1003),-('Gastos Gerais'!$C$4:$C$1003))</f>
        <v>0</v>
      </c>
      <c r="AC114" s="152">
        <f>SUMPRODUCT(-('Gastos Gerais'!$B$4:$B$1003=Analítico!$B114),-(Analítico!AC$1&gt;='Gastos Gerais'!$D$4:$D$1003),-(Analítico!AC$1&lt;='Gastos Gerais'!$E$4:$E$1003),-('Gastos Gerais'!$C$4:$C$1003))</f>
        <v>0</v>
      </c>
      <c r="AD114" s="152">
        <f>SUMPRODUCT(-('Gastos Gerais'!$B$4:$B$1003=Analítico!$B114),-(Analítico!AD$1&gt;='Gastos Gerais'!$D$4:$D$1003),-(Analítico!AD$1&lt;='Gastos Gerais'!$E$4:$E$1003),-('Gastos Gerais'!$C$4:$C$1003))</f>
        <v>0</v>
      </c>
      <c r="AE114" s="152">
        <f>SUMPRODUCT(-('Gastos Gerais'!$B$4:$B$1003=Analítico!$B114),-(Analítico!AE$1&gt;='Gastos Gerais'!$D$4:$D$1003),-(Analítico!AE$1&lt;='Gastos Gerais'!$E$4:$E$1003),-('Gastos Gerais'!$C$4:$C$1003))</f>
        <v>0</v>
      </c>
      <c r="AF114" s="152">
        <f>SUMPRODUCT(-('Gastos Gerais'!$B$4:$B$1003=Analítico!$B114),-(Analítico!AF$1&gt;='Gastos Gerais'!$D$4:$D$1003),-(Analítico!AF$1&lt;='Gastos Gerais'!$E$4:$E$1003),-('Gastos Gerais'!$C$4:$C$1003))</f>
        <v>0</v>
      </c>
      <c r="AG114" s="152">
        <f>SUMPRODUCT(-('Gastos Gerais'!$B$4:$B$1003=Analítico!$B114),-(Analítico!AG$1&gt;='Gastos Gerais'!$D$4:$D$1003),-(Analítico!AG$1&lt;='Gastos Gerais'!$E$4:$E$1003),-('Gastos Gerais'!$C$4:$C$1003))</f>
        <v>0</v>
      </c>
      <c r="AH114" s="152">
        <f>SUMPRODUCT(-('Gastos Gerais'!$B$4:$B$1003=Analítico!$B114),-(Analítico!AH$1&gt;='Gastos Gerais'!$D$4:$D$1003),-(Analítico!AH$1&lt;='Gastos Gerais'!$E$4:$E$1003),-('Gastos Gerais'!$C$4:$C$1003))</f>
        <v>0</v>
      </c>
      <c r="AI114" s="152">
        <f>SUMPRODUCT(-('Gastos Gerais'!$B$4:$B$1003=Analítico!$B114),-(Analítico!AI$1&gt;='Gastos Gerais'!$D$4:$D$1003),-(Analítico!AI$1&lt;='Gastos Gerais'!$E$4:$E$1003),-('Gastos Gerais'!$C$4:$C$1003))</f>
        <v>0</v>
      </c>
      <c r="AJ114" s="152">
        <f>SUMPRODUCT(-('Gastos Gerais'!$B$4:$B$1003=Analítico!$B114),-(Analítico!AJ$1&gt;='Gastos Gerais'!$D$4:$D$1003),-(Analítico!AJ$1&lt;='Gastos Gerais'!$E$4:$E$1003),-('Gastos Gerais'!$C$4:$C$1003))</f>
        <v>0</v>
      </c>
      <c r="AK114" s="152">
        <f>SUMPRODUCT(-('Gastos Gerais'!$B$4:$B$1003=Analítico!$B114),-(Analítico!AK$1&gt;='Gastos Gerais'!$D$4:$D$1003),-(Analítico!AK$1&lt;='Gastos Gerais'!$E$4:$E$1003),-('Gastos Gerais'!$C$4:$C$1003))</f>
        <v>0</v>
      </c>
      <c r="AL114" s="152">
        <f>SUMPRODUCT(-('Gastos Gerais'!$B$4:$B$1003=Analítico!$B114),-(Analítico!AL$1&gt;='Gastos Gerais'!$D$4:$D$1003),-(Analítico!AL$1&lt;='Gastos Gerais'!$E$4:$E$1003),-('Gastos Gerais'!$C$4:$C$1003))</f>
        <v>0</v>
      </c>
      <c r="AM114" s="147">
        <f t="shared" si="25"/>
        <v>0</v>
      </c>
      <c r="AN114" s="159">
        <f t="shared" ca="1" si="26"/>
        <v>0</v>
      </c>
      <c r="AX114" s="251"/>
      <c r="AY114" s="251"/>
    </row>
    <row r="115" spans="1:51" s="101" customFormat="1" ht="23.25" customHeight="1">
      <c r="A115" s="220" t="s">
        <v>284</v>
      </c>
      <c r="B115" s="223" t="s">
        <v>295</v>
      </c>
      <c r="C115" s="152">
        <f>SUMPRODUCT(-('Gastos Gerais'!$B$4:$B$1003=Analítico!$B115),-(Analítico!C$1&gt;='Gastos Gerais'!$D$4:$D$1003),-(Analítico!C$1&lt;='Gastos Gerais'!$E$4:$E$1003),-('Gastos Gerais'!$C$4:$C$1003))</f>
        <v>0</v>
      </c>
      <c r="D115" s="152">
        <f>SUMPRODUCT(-('Gastos Gerais'!$B$4:$B$1003=Analítico!$B115),-(Analítico!D$1&gt;='Gastos Gerais'!$D$4:$D$1003),-(Analítico!D$1&lt;='Gastos Gerais'!$E$4:$E$1003),-('Gastos Gerais'!$C$4:$C$1003))</f>
        <v>0</v>
      </c>
      <c r="E115" s="152">
        <f>SUMPRODUCT(-('Gastos Gerais'!$B$4:$B$1003=Analítico!$B115),-(Analítico!E$1&gt;='Gastos Gerais'!$D$4:$D$1003),-(Analítico!E$1&lt;='Gastos Gerais'!$E$4:$E$1003),-('Gastos Gerais'!$C$4:$C$1003))</f>
        <v>0</v>
      </c>
      <c r="F115" s="152">
        <f>SUMPRODUCT(-('Gastos Gerais'!$B$4:$B$1003=Analítico!$B115),-(Analítico!F$1&gt;='Gastos Gerais'!$D$4:$D$1003),-(Analítico!F$1&lt;='Gastos Gerais'!$E$4:$E$1003),-('Gastos Gerais'!$C$4:$C$1003))</f>
        <v>0</v>
      </c>
      <c r="G115" s="152">
        <f>SUMPRODUCT(-('Gastos Gerais'!$B$4:$B$1003=Analítico!$B115),-(Analítico!G$1&gt;='Gastos Gerais'!$D$4:$D$1003),-(Analítico!G$1&lt;='Gastos Gerais'!$E$4:$E$1003),-('Gastos Gerais'!$C$4:$C$1003))</f>
        <v>11760</v>
      </c>
      <c r="H115" s="152">
        <f>SUMPRODUCT(-('Gastos Gerais'!$B$4:$B$1003=Analítico!$B115),-(Analítico!H$1&gt;='Gastos Gerais'!$D$4:$D$1003),-(Analítico!H$1&lt;='Gastos Gerais'!$E$4:$E$1003),-('Gastos Gerais'!$C$4:$C$1003))</f>
        <v>0</v>
      </c>
      <c r="I115" s="152">
        <f>SUMPRODUCT(-('Gastos Gerais'!$B$4:$B$1003=Analítico!$B115),-(Analítico!I$1&gt;='Gastos Gerais'!$D$4:$D$1003),-(Analítico!I$1&lt;='Gastos Gerais'!$E$4:$E$1003),-('Gastos Gerais'!$C$4:$C$1003))</f>
        <v>4320</v>
      </c>
      <c r="J115" s="152">
        <f>SUMPRODUCT(-('Gastos Gerais'!$B$4:$B$1003=Analítico!$B115),-(Analítico!J$1&gt;='Gastos Gerais'!$D$4:$D$1003),-(Analítico!J$1&lt;='Gastos Gerais'!$E$4:$E$1003),-('Gastos Gerais'!$C$4:$C$1003))</f>
        <v>0</v>
      </c>
      <c r="K115" s="152">
        <f>SUMPRODUCT(-('Gastos Gerais'!$B$4:$B$1003=Analítico!$B115),-(Analítico!K$1&gt;='Gastos Gerais'!$D$4:$D$1003),-(Analítico!K$1&lt;='Gastos Gerais'!$E$4:$E$1003),-('Gastos Gerais'!$C$4:$C$1003))</f>
        <v>0</v>
      </c>
      <c r="L115" s="152">
        <f>SUMPRODUCT(-('Gastos Gerais'!$B$4:$B$1003=Analítico!$B115),-(Analítico!L$1&gt;='Gastos Gerais'!$D$4:$D$1003),-(Analítico!L$1&lt;='Gastos Gerais'!$E$4:$E$1003),-('Gastos Gerais'!$C$4:$C$1003))</f>
        <v>0</v>
      </c>
      <c r="M115" s="152">
        <f>SUMPRODUCT(-('Gastos Gerais'!$B$4:$B$1003=Analítico!$B115),-(Analítico!M$1&gt;='Gastos Gerais'!$D$4:$D$1003),-(Analítico!M$1&lt;='Gastos Gerais'!$E$4:$E$1003),-('Gastos Gerais'!$C$4:$C$1003))</f>
        <v>0</v>
      </c>
      <c r="N115" s="152">
        <f>SUMPRODUCT(-('Gastos Gerais'!$B$4:$B$1003=Analítico!$B115),-(Analítico!N$1&gt;='Gastos Gerais'!$D$4:$D$1003),-(Analítico!N$1&lt;='Gastos Gerais'!$E$4:$E$1003),-('Gastos Gerais'!$C$4:$C$1003))</f>
        <v>0</v>
      </c>
      <c r="O115" s="152">
        <f>SUMPRODUCT(-('Gastos Gerais'!$B$4:$B$1003=Analítico!$B115),-(Analítico!O$1&gt;='Gastos Gerais'!$D$4:$D$1003),-(Analítico!O$1&lt;='Gastos Gerais'!$E$4:$E$1003),-('Gastos Gerais'!$C$4:$C$1003))</f>
        <v>0</v>
      </c>
      <c r="P115" s="152">
        <f>SUMPRODUCT(-('Gastos Gerais'!$B$4:$B$1003=Analítico!$B115),-(Analítico!P$1&gt;='Gastos Gerais'!$D$4:$D$1003),-(Analítico!P$1&lt;='Gastos Gerais'!$E$4:$E$1003),-('Gastos Gerais'!$C$4:$C$1003))</f>
        <v>0</v>
      </c>
      <c r="Q115" s="152">
        <f>SUMPRODUCT(-('Gastos Gerais'!$B$4:$B$1003=Analítico!$B115),-(Analítico!Q$1&gt;='Gastos Gerais'!$D$4:$D$1003),-(Analítico!Q$1&lt;='Gastos Gerais'!$E$4:$E$1003),-('Gastos Gerais'!$C$4:$C$1003))</f>
        <v>0</v>
      </c>
      <c r="R115" s="152">
        <f>SUMPRODUCT(-('Gastos Gerais'!$B$4:$B$1003=Analítico!$B115),-(Analítico!R$1&gt;='Gastos Gerais'!$D$4:$D$1003),-(Analítico!R$1&lt;='Gastos Gerais'!$E$4:$E$1003),-('Gastos Gerais'!$C$4:$C$1003))</f>
        <v>0</v>
      </c>
      <c r="S115" s="152">
        <f>SUMPRODUCT(-('Gastos Gerais'!$B$4:$B$1003=Analítico!$B115),-(Analítico!S$1&gt;='Gastos Gerais'!$D$4:$D$1003),-(Analítico!S$1&lt;='Gastos Gerais'!$E$4:$E$1003),-('Gastos Gerais'!$C$4:$C$1003))</f>
        <v>0</v>
      </c>
      <c r="T115" s="152">
        <f>SUMPRODUCT(-('Gastos Gerais'!$B$4:$B$1003=Analítico!$B115),-(Analítico!T$1&gt;='Gastos Gerais'!$D$4:$D$1003),-(Analítico!T$1&lt;='Gastos Gerais'!$E$4:$E$1003),-('Gastos Gerais'!$C$4:$C$1003))</f>
        <v>0</v>
      </c>
      <c r="U115" s="152">
        <f>SUMPRODUCT(-('Gastos Gerais'!$B$4:$B$1003=Analítico!$B115),-(Analítico!U$1&gt;='Gastos Gerais'!$D$4:$D$1003),-(Analítico!U$1&lt;='Gastos Gerais'!$E$4:$E$1003),-('Gastos Gerais'!$C$4:$C$1003))</f>
        <v>0</v>
      </c>
      <c r="V115" s="152">
        <f>SUMPRODUCT(-('Gastos Gerais'!$B$4:$B$1003=Analítico!$B115),-(Analítico!V$1&gt;='Gastos Gerais'!$D$4:$D$1003),-(Analítico!V$1&lt;='Gastos Gerais'!$E$4:$E$1003),-('Gastos Gerais'!$C$4:$C$1003))</f>
        <v>0</v>
      </c>
      <c r="W115" s="152">
        <f>SUMPRODUCT(-('Gastos Gerais'!$B$4:$B$1003=Analítico!$B115),-(Analítico!W$1&gt;='Gastos Gerais'!$D$4:$D$1003),-(Analítico!W$1&lt;='Gastos Gerais'!$E$4:$E$1003),-('Gastos Gerais'!$C$4:$C$1003))</f>
        <v>0</v>
      </c>
      <c r="X115" s="152">
        <f>SUMPRODUCT(-('Gastos Gerais'!$B$4:$B$1003=Analítico!$B115),-(Analítico!X$1&gt;='Gastos Gerais'!$D$4:$D$1003),-(Analítico!X$1&lt;='Gastos Gerais'!$E$4:$E$1003),-('Gastos Gerais'!$C$4:$C$1003))</f>
        <v>0</v>
      </c>
      <c r="Y115" s="152">
        <f>SUMPRODUCT(-('Gastos Gerais'!$B$4:$B$1003=Analítico!$B115),-(Analítico!Y$1&gt;='Gastos Gerais'!$D$4:$D$1003),-(Analítico!Y$1&lt;='Gastos Gerais'!$E$4:$E$1003),-('Gastos Gerais'!$C$4:$C$1003))</f>
        <v>0</v>
      </c>
      <c r="Z115" s="152">
        <f>SUMPRODUCT(-('Gastos Gerais'!$B$4:$B$1003=Analítico!$B115),-(Analítico!Z$1&gt;='Gastos Gerais'!$D$4:$D$1003),-(Analítico!Z$1&lt;='Gastos Gerais'!$E$4:$E$1003),-('Gastos Gerais'!$C$4:$C$1003))</f>
        <v>0</v>
      </c>
      <c r="AA115" s="152">
        <f>SUMPRODUCT(-('Gastos Gerais'!$B$4:$B$1003=Analítico!$B115),-(Analítico!AA$1&gt;='Gastos Gerais'!$D$4:$D$1003),-(Analítico!AA$1&lt;='Gastos Gerais'!$E$4:$E$1003),-('Gastos Gerais'!$C$4:$C$1003))</f>
        <v>0</v>
      </c>
      <c r="AB115" s="152">
        <f>SUMPRODUCT(-('Gastos Gerais'!$B$4:$B$1003=Analítico!$B115),-(Analítico!AB$1&gt;='Gastos Gerais'!$D$4:$D$1003),-(Analítico!AB$1&lt;='Gastos Gerais'!$E$4:$E$1003),-('Gastos Gerais'!$C$4:$C$1003))</f>
        <v>0</v>
      </c>
      <c r="AC115" s="152">
        <f>SUMPRODUCT(-('Gastos Gerais'!$B$4:$B$1003=Analítico!$B115),-(Analítico!AC$1&gt;='Gastos Gerais'!$D$4:$D$1003),-(Analítico!AC$1&lt;='Gastos Gerais'!$E$4:$E$1003),-('Gastos Gerais'!$C$4:$C$1003))</f>
        <v>0</v>
      </c>
      <c r="AD115" s="152">
        <f>SUMPRODUCT(-('Gastos Gerais'!$B$4:$B$1003=Analítico!$B115),-(Analítico!AD$1&gt;='Gastos Gerais'!$D$4:$D$1003),-(Analítico!AD$1&lt;='Gastos Gerais'!$E$4:$E$1003),-('Gastos Gerais'!$C$4:$C$1003))</f>
        <v>0</v>
      </c>
      <c r="AE115" s="152">
        <f>SUMPRODUCT(-('Gastos Gerais'!$B$4:$B$1003=Analítico!$B115),-(Analítico!AE$1&gt;='Gastos Gerais'!$D$4:$D$1003),-(Analítico!AE$1&lt;='Gastos Gerais'!$E$4:$E$1003),-('Gastos Gerais'!$C$4:$C$1003))</f>
        <v>0</v>
      </c>
      <c r="AF115" s="152">
        <f>SUMPRODUCT(-('Gastos Gerais'!$B$4:$B$1003=Analítico!$B115),-(Analítico!AF$1&gt;='Gastos Gerais'!$D$4:$D$1003),-(Analítico!AF$1&lt;='Gastos Gerais'!$E$4:$E$1003),-('Gastos Gerais'!$C$4:$C$1003))</f>
        <v>0</v>
      </c>
      <c r="AG115" s="152">
        <f>SUMPRODUCT(-('Gastos Gerais'!$B$4:$B$1003=Analítico!$B115),-(Analítico!AG$1&gt;='Gastos Gerais'!$D$4:$D$1003),-(Analítico!AG$1&lt;='Gastos Gerais'!$E$4:$E$1003),-('Gastos Gerais'!$C$4:$C$1003))</f>
        <v>0</v>
      </c>
      <c r="AH115" s="152">
        <f>SUMPRODUCT(-('Gastos Gerais'!$B$4:$B$1003=Analítico!$B115),-(Analítico!AH$1&gt;='Gastos Gerais'!$D$4:$D$1003),-(Analítico!AH$1&lt;='Gastos Gerais'!$E$4:$E$1003),-('Gastos Gerais'!$C$4:$C$1003))</f>
        <v>0</v>
      </c>
      <c r="AI115" s="152">
        <f>SUMPRODUCT(-('Gastos Gerais'!$B$4:$B$1003=Analítico!$B115),-(Analítico!AI$1&gt;='Gastos Gerais'!$D$4:$D$1003),-(Analítico!AI$1&lt;='Gastos Gerais'!$E$4:$E$1003),-('Gastos Gerais'!$C$4:$C$1003))</f>
        <v>0</v>
      </c>
      <c r="AJ115" s="152">
        <f>SUMPRODUCT(-('Gastos Gerais'!$B$4:$B$1003=Analítico!$B115),-(Analítico!AJ$1&gt;='Gastos Gerais'!$D$4:$D$1003),-(Analítico!AJ$1&lt;='Gastos Gerais'!$E$4:$E$1003),-('Gastos Gerais'!$C$4:$C$1003))</f>
        <v>0</v>
      </c>
      <c r="AK115" s="152">
        <f>SUMPRODUCT(-('Gastos Gerais'!$B$4:$B$1003=Analítico!$B115),-(Analítico!AK$1&gt;='Gastos Gerais'!$D$4:$D$1003),-(Analítico!AK$1&lt;='Gastos Gerais'!$E$4:$E$1003),-('Gastos Gerais'!$C$4:$C$1003))</f>
        <v>0</v>
      </c>
      <c r="AL115" s="152">
        <f>SUMPRODUCT(-('Gastos Gerais'!$B$4:$B$1003=Analítico!$B115),-(Analítico!AL$1&gt;='Gastos Gerais'!$D$4:$D$1003),-(Analítico!AL$1&lt;='Gastos Gerais'!$E$4:$E$1003),-('Gastos Gerais'!$C$4:$C$1003))</f>
        <v>0</v>
      </c>
      <c r="AM115" s="147">
        <f t="shared" si="25"/>
        <v>16080</v>
      </c>
      <c r="AN115" s="159">
        <f t="shared" ca="1" si="26"/>
        <v>1.7058525460276778E-3</v>
      </c>
      <c r="AX115" s="251"/>
      <c r="AY115" s="251"/>
    </row>
    <row r="116" spans="1:51" s="101" customFormat="1" ht="23.25" customHeight="1">
      <c r="A116" s="220" t="s">
        <v>285</v>
      </c>
      <c r="B116" s="223" t="s">
        <v>448</v>
      </c>
      <c r="C116" s="152">
        <f>SUMPRODUCT(-('Gastos Gerais'!$B$4:$B$1003=Analítico!$B116),-(Analítico!C$1&gt;='Gastos Gerais'!$D$4:$D$1003),-(Analítico!C$1&lt;='Gastos Gerais'!$E$4:$E$1003),-('Gastos Gerais'!$C$4:$C$1003))</f>
        <v>0</v>
      </c>
      <c r="D116" s="152">
        <f>SUMPRODUCT(-('Gastos Gerais'!$B$4:$B$1003=Analítico!$B116),-(Analítico!D$1&gt;='Gastos Gerais'!$D$4:$D$1003),-(Analítico!D$1&lt;='Gastos Gerais'!$E$4:$E$1003),-('Gastos Gerais'!$C$4:$C$1003))</f>
        <v>298700</v>
      </c>
      <c r="E116" s="152">
        <f>SUMPRODUCT(-('Gastos Gerais'!$B$4:$B$1003=Analítico!$B116),-(Analítico!E$1&gt;='Gastos Gerais'!$D$4:$D$1003),-(Analítico!E$1&lt;='Gastos Gerais'!$E$4:$E$1003),-('Gastos Gerais'!$C$4:$C$1003))</f>
        <v>298700</v>
      </c>
      <c r="F116" s="152">
        <f>SUMPRODUCT(-('Gastos Gerais'!$B$4:$B$1003=Analítico!$B116),-(Analítico!F$1&gt;='Gastos Gerais'!$D$4:$D$1003),-(Analítico!F$1&lt;='Gastos Gerais'!$E$4:$E$1003),-('Gastos Gerais'!$C$4:$C$1003))</f>
        <v>298700</v>
      </c>
      <c r="G116" s="152">
        <f>SUMPRODUCT(-('Gastos Gerais'!$B$4:$B$1003=Analítico!$B116),-(Analítico!G$1&gt;='Gastos Gerais'!$D$4:$D$1003),-(Analítico!G$1&lt;='Gastos Gerais'!$E$4:$E$1003),-('Gastos Gerais'!$C$4:$C$1003))</f>
        <v>298700</v>
      </c>
      <c r="H116" s="152">
        <f>SUMPRODUCT(-('Gastos Gerais'!$B$4:$B$1003=Analítico!$B116),-(Analítico!H$1&gt;='Gastos Gerais'!$D$4:$D$1003),-(Analítico!H$1&lt;='Gastos Gerais'!$E$4:$E$1003),-('Gastos Gerais'!$C$4:$C$1003))</f>
        <v>298700</v>
      </c>
      <c r="I116" s="152">
        <f>SUMPRODUCT(-('Gastos Gerais'!$B$4:$B$1003=Analítico!$B116),-(Analítico!I$1&gt;='Gastos Gerais'!$D$4:$D$1003),-(Analítico!I$1&lt;='Gastos Gerais'!$E$4:$E$1003),-('Gastos Gerais'!$C$4:$C$1003))</f>
        <v>298700</v>
      </c>
      <c r="J116" s="152">
        <f>SUMPRODUCT(-('Gastos Gerais'!$B$4:$B$1003=Analítico!$B116),-(Analítico!J$1&gt;='Gastos Gerais'!$D$4:$D$1003),-(Analítico!J$1&lt;='Gastos Gerais'!$E$4:$E$1003),-('Gastos Gerais'!$C$4:$C$1003))</f>
        <v>0</v>
      </c>
      <c r="K116" s="152">
        <f>SUMPRODUCT(-('Gastos Gerais'!$B$4:$B$1003=Analítico!$B116),-(Analítico!K$1&gt;='Gastos Gerais'!$D$4:$D$1003),-(Analítico!K$1&lt;='Gastos Gerais'!$E$4:$E$1003),-('Gastos Gerais'!$C$4:$C$1003))</f>
        <v>0</v>
      </c>
      <c r="L116" s="152">
        <f>SUMPRODUCT(-('Gastos Gerais'!$B$4:$B$1003=Analítico!$B116),-(Analítico!L$1&gt;='Gastos Gerais'!$D$4:$D$1003),-(Analítico!L$1&lt;='Gastos Gerais'!$E$4:$E$1003),-('Gastos Gerais'!$C$4:$C$1003))</f>
        <v>0</v>
      </c>
      <c r="M116" s="152">
        <f>SUMPRODUCT(-('Gastos Gerais'!$B$4:$B$1003=Analítico!$B116),-(Analítico!M$1&gt;='Gastos Gerais'!$D$4:$D$1003),-(Analítico!M$1&lt;='Gastos Gerais'!$E$4:$E$1003),-('Gastos Gerais'!$C$4:$C$1003))</f>
        <v>0</v>
      </c>
      <c r="N116" s="152">
        <f>SUMPRODUCT(-('Gastos Gerais'!$B$4:$B$1003=Analítico!$B116),-(Analítico!N$1&gt;='Gastos Gerais'!$D$4:$D$1003),-(Analítico!N$1&lt;='Gastos Gerais'!$E$4:$E$1003),-('Gastos Gerais'!$C$4:$C$1003))</f>
        <v>0</v>
      </c>
      <c r="O116" s="152">
        <f>SUMPRODUCT(-('Gastos Gerais'!$B$4:$B$1003=Analítico!$B116),-(Analítico!O$1&gt;='Gastos Gerais'!$D$4:$D$1003),-(Analítico!O$1&lt;='Gastos Gerais'!$E$4:$E$1003),-('Gastos Gerais'!$C$4:$C$1003))</f>
        <v>0</v>
      </c>
      <c r="P116" s="152">
        <f>SUMPRODUCT(-('Gastos Gerais'!$B$4:$B$1003=Analítico!$B116),-(Analítico!P$1&gt;='Gastos Gerais'!$D$4:$D$1003),-(Analítico!P$1&lt;='Gastos Gerais'!$E$4:$E$1003),-('Gastos Gerais'!$C$4:$C$1003))</f>
        <v>0</v>
      </c>
      <c r="Q116" s="152">
        <f>SUMPRODUCT(-('Gastos Gerais'!$B$4:$B$1003=Analítico!$B116),-(Analítico!Q$1&gt;='Gastos Gerais'!$D$4:$D$1003),-(Analítico!Q$1&lt;='Gastos Gerais'!$E$4:$E$1003),-('Gastos Gerais'!$C$4:$C$1003))</f>
        <v>0</v>
      </c>
      <c r="R116" s="152">
        <f>SUMPRODUCT(-('Gastos Gerais'!$B$4:$B$1003=Analítico!$B116),-(Analítico!R$1&gt;='Gastos Gerais'!$D$4:$D$1003),-(Analítico!R$1&lt;='Gastos Gerais'!$E$4:$E$1003),-('Gastos Gerais'!$C$4:$C$1003))</f>
        <v>0</v>
      </c>
      <c r="S116" s="152">
        <f>SUMPRODUCT(-('Gastos Gerais'!$B$4:$B$1003=Analítico!$B116),-(Analítico!S$1&gt;='Gastos Gerais'!$D$4:$D$1003),-(Analítico!S$1&lt;='Gastos Gerais'!$E$4:$E$1003),-('Gastos Gerais'!$C$4:$C$1003))</f>
        <v>0</v>
      </c>
      <c r="T116" s="152">
        <f>SUMPRODUCT(-('Gastos Gerais'!$B$4:$B$1003=Analítico!$B116),-(Analítico!T$1&gt;='Gastos Gerais'!$D$4:$D$1003),-(Analítico!T$1&lt;='Gastos Gerais'!$E$4:$E$1003),-('Gastos Gerais'!$C$4:$C$1003))</f>
        <v>0</v>
      </c>
      <c r="U116" s="152">
        <f>SUMPRODUCT(-('Gastos Gerais'!$B$4:$B$1003=Analítico!$B116),-(Analítico!U$1&gt;='Gastos Gerais'!$D$4:$D$1003),-(Analítico!U$1&lt;='Gastos Gerais'!$E$4:$E$1003),-('Gastos Gerais'!$C$4:$C$1003))</f>
        <v>0</v>
      </c>
      <c r="V116" s="152">
        <f>SUMPRODUCT(-('Gastos Gerais'!$B$4:$B$1003=Analítico!$B116),-(Analítico!V$1&gt;='Gastos Gerais'!$D$4:$D$1003),-(Analítico!V$1&lt;='Gastos Gerais'!$E$4:$E$1003),-('Gastos Gerais'!$C$4:$C$1003))</f>
        <v>0</v>
      </c>
      <c r="W116" s="152">
        <f>SUMPRODUCT(-('Gastos Gerais'!$B$4:$B$1003=Analítico!$B116),-(Analítico!W$1&gt;='Gastos Gerais'!$D$4:$D$1003),-(Analítico!W$1&lt;='Gastos Gerais'!$E$4:$E$1003),-('Gastos Gerais'!$C$4:$C$1003))</f>
        <v>0</v>
      </c>
      <c r="X116" s="152">
        <f>SUMPRODUCT(-('Gastos Gerais'!$B$4:$B$1003=Analítico!$B116),-(Analítico!X$1&gt;='Gastos Gerais'!$D$4:$D$1003),-(Analítico!X$1&lt;='Gastos Gerais'!$E$4:$E$1003),-('Gastos Gerais'!$C$4:$C$1003))</f>
        <v>0</v>
      </c>
      <c r="Y116" s="152">
        <f>SUMPRODUCT(-('Gastos Gerais'!$B$4:$B$1003=Analítico!$B116),-(Analítico!Y$1&gt;='Gastos Gerais'!$D$4:$D$1003),-(Analítico!Y$1&lt;='Gastos Gerais'!$E$4:$E$1003),-('Gastos Gerais'!$C$4:$C$1003))</f>
        <v>0</v>
      </c>
      <c r="Z116" s="152">
        <f>SUMPRODUCT(-('Gastos Gerais'!$B$4:$B$1003=Analítico!$B116),-(Analítico!Z$1&gt;='Gastos Gerais'!$D$4:$D$1003),-(Analítico!Z$1&lt;='Gastos Gerais'!$E$4:$E$1003),-('Gastos Gerais'!$C$4:$C$1003))</f>
        <v>0</v>
      </c>
      <c r="AA116" s="152">
        <f>SUMPRODUCT(-('Gastos Gerais'!$B$4:$B$1003=Analítico!$B116),-(Analítico!AA$1&gt;='Gastos Gerais'!$D$4:$D$1003),-(Analítico!AA$1&lt;='Gastos Gerais'!$E$4:$E$1003),-('Gastos Gerais'!$C$4:$C$1003))</f>
        <v>0</v>
      </c>
      <c r="AB116" s="152">
        <f>SUMPRODUCT(-('Gastos Gerais'!$B$4:$B$1003=Analítico!$B116),-(Analítico!AB$1&gt;='Gastos Gerais'!$D$4:$D$1003),-(Analítico!AB$1&lt;='Gastos Gerais'!$E$4:$E$1003),-('Gastos Gerais'!$C$4:$C$1003))</f>
        <v>0</v>
      </c>
      <c r="AC116" s="152">
        <f>SUMPRODUCT(-('Gastos Gerais'!$B$4:$B$1003=Analítico!$B116),-(Analítico!AC$1&gt;='Gastos Gerais'!$D$4:$D$1003),-(Analítico!AC$1&lt;='Gastos Gerais'!$E$4:$E$1003),-('Gastos Gerais'!$C$4:$C$1003))</f>
        <v>0</v>
      </c>
      <c r="AD116" s="152">
        <f>SUMPRODUCT(-('Gastos Gerais'!$B$4:$B$1003=Analítico!$B116),-(Analítico!AD$1&gt;='Gastos Gerais'!$D$4:$D$1003),-(Analítico!AD$1&lt;='Gastos Gerais'!$E$4:$E$1003),-('Gastos Gerais'!$C$4:$C$1003))</f>
        <v>0</v>
      </c>
      <c r="AE116" s="152">
        <f>SUMPRODUCT(-('Gastos Gerais'!$B$4:$B$1003=Analítico!$B116),-(Analítico!AE$1&gt;='Gastos Gerais'!$D$4:$D$1003),-(Analítico!AE$1&lt;='Gastos Gerais'!$E$4:$E$1003),-('Gastos Gerais'!$C$4:$C$1003))</f>
        <v>0</v>
      </c>
      <c r="AF116" s="152">
        <f>SUMPRODUCT(-('Gastos Gerais'!$B$4:$B$1003=Analítico!$B116),-(Analítico!AF$1&gt;='Gastos Gerais'!$D$4:$D$1003),-(Analítico!AF$1&lt;='Gastos Gerais'!$E$4:$E$1003),-('Gastos Gerais'!$C$4:$C$1003))</f>
        <v>0</v>
      </c>
      <c r="AG116" s="152">
        <f>SUMPRODUCT(-('Gastos Gerais'!$B$4:$B$1003=Analítico!$B116),-(Analítico!AG$1&gt;='Gastos Gerais'!$D$4:$D$1003),-(Analítico!AG$1&lt;='Gastos Gerais'!$E$4:$E$1003),-('Gastos Gerais'!$C$4:$C$1003))</f>
        <v>0</v>
      </c>
      <c r="AH116" s="152">
        <f>SUMPRODUCT(-('Gastos Gerais'!$B$4:$B$1003=Analítico!$B116),-(Analítico!AH$1&gt;='Gastos Gerais'!$D$4:$D$1003),-(Analítico!AH$1&lt;='Gastos Gerais'!$E$4:$E$1003),-('Gastos Gerais'!$C$4:$C$1003))</f>
        <v>0</v>
      </c>
      <c r="AI116" s="152">
        <f>SUMPRODUCT(-('Gastos Gerais'!$B$4:$B$1003=Analítico!$B116),-(Analítico!AI$1&gt;='Gastos Gerais'!$D$4:$D$1003),-(Analítico!AI$1&lt;='Gastos Gerais'!$E$4:$E$1003),-('Gastos Gerais'!$C$4:$C$1003))</f>
        <v>0</v>
      </c>
      <c r="AJ116" s="152">
        <f>SUMPRODUCT(-('Gastos Gerais'!$B$4:$B$1003=Analítico!$B116),-(Analítico!AJ$1&gt;='Gastos Gerais'!$D$4:$D$1003),-(Analítico!AJ$1&lt;='Gastos Gerais'!$E$4:$E$1003),-('Gastos Gerais'!$C$4:$C$1003))</f>
        <v>0</v>
      </c>
      <c r="AK116" s="152">
        <f>SUMPRODUCT(-('Gastos Gerais'!$B$4:$B$1003=Analítico!$B116),-(Analítico!AK$1&gt;='Gastos Gerais'!$D$4:$D$1003),-(Analítico!AK$1&lt;='Gastos Gerais'!$E$4:$E$1003),-('Gastos Gerais'!$C$4:$C$1003))</f>
        <v>0</v>
      </c>
      <c r="AL116" s="152">
        <f>SUMPRODUCT(-('Gastos Gerais'!$B$4:$B$1003=Analítico!$B116),-(Analítico!AL$1&gt;='Gastos Gerais'!$D$4:$D$1003),-(Analítico!AL$1&lt;='Gastos Gerais'!$E$4:$E$1003),-('Gastos Gerais'!$C$4:$C$1003))</f>
        <v>0</v>
      </c>
      <c r="AM116" s="147">
        <f>SUM(C116:AL116)</f>
        <v>1792200</v>
      </c>
      <c r="AN116" s="159">
        <f t="shared" ca="1" si="26"/>
        <v>0.19012617742480126</v>
      </c>
      <c r="AX116" s="251"/>
      <c r="AY116" s="251"/>
    </row>
    <row r="117" spans="1:51" s="101" customFormat="1" ht="23.25" customHeight="1">
      <c r="A117" s="220" t="s">
        <v>455</v>
      </c>
      <c r="B117" s="223" t="s">
        <v>450</v>
      </c>
      <c r="C117" s="152">
        <f>SUMPRODUCT(-('Gastos Gerais'!$B$4:$B$1003=Analítico!$B117),-(Analítico!C$1&gt;='Gastos Gerais'!$D$4:$D$1003),-(Analítico!C$1&lt;='Gastos Gerais'!$E$4:$E$1003),-('Gastos Gerais'!$C$4:$C$1003))</f>
        <v>0</v>
      </c>
      <c r="D117" s="152">
        <f>SUMPRODUCT(-('Gastos Gerais'!$B$4:$B$1003=Analítico!$B117),-(Analítico!D$1&gt;='Gastos Gerais'!$D$4:$D$1003),-(Analítico!D$1&lt;='Gastos Gerais'!$E$4:$E$1003),-('Gastos Gerais'!$C$4:$C$1003))</f>
        <v>0</v>
      </c>
      <c r="E117" s="152">
        <f>SUMPRODUCT(-('Gastos Gerais'!$B$4:$B$1003=Analítico!$B117),-(Analítico!E$1&gt;='Gastos Gerais'!$D$4:$D$1003),-(Analítico!E$1&lt;='Gastos Gerais'!$E$4:$E$1003),-('Gastos Gerais'!$C$4:$C$1003))</f>
        <v>0</v>
      </c>
      <c r="F117" s="152">
        <f>SUMPRODUCT(-('Gastos Gerais'!$B$4:$B$1003=Analítico!$B117),-(Analítico!F$1&gt;='Gastos Gerais'!$D$4:$D$1003),-(Analítico!F$1&lt;='Gastos Gerais'!$E$4:$E$1003),-('Gastos Gerais'!$C$4:$C$1003))</f>
        <v>0</v>
      </c>
      <c r="G117" s="152">
        <f>SUMPRODUCT(-('Gastos Gerais'!$B$4:$B$1003=Analítico!$B117),-(Analítico!G$1&gt;='Gastos Gerais'!$D$4:$D$1003),-(Analítico!G$1&lt;='Gastos Gerais'!$E$4:$E$1003),-('Gastos Gerais'!$C$4:$C$1003))</f>
        <v>0</v>
      </c>
      <c r="H117" s="152">
        <f>SUMPRODUCT(-('Gastos Gerais'!$B$4:$B$1003=Analítico!$B117),-(Analítico!H$1&gt;='Gastos Gerais'!$D$4:$D$1003),-(Analítico!H$1&lt;='Gastos Gerais'!$E$4:$E$1003),-('Gastos Gerais'!$C$4:$C$1003))</f>
        <v>0</v>
      </c>
      <c r="I117" s="152">
        <f>SUMPRODUCT(-('Gastos Gerais'!$B$4:$B$1003=Analítico!$B117),-(Analítico!I$1&gt;='Gastos Gerais'!$D$4:$D$1003),-(Analítico!I$1&lt;='Gastos Gerais'!$E$4:$E$1003),-('Gastos Gerais'!$C$4:$C$1003))</f>
        <v>0</v>
      </c>
      <c r="J117" s="152">
        <f>SUMPRODUCT(-('Gastos Gerais'!$B$4:$B$1003=Analítico!$B117),-(Analítico!J$1&gt;='Gastos Gerais'!$D$4:$D$1003),-(Analítico!J$1&lt;='Gastos Gerais'!$E$4:$E$1003),-('Gastos Gerais'!$C$4:$C$1003))</f>
        <v>0</v>
      </c>
      <c r="K117" s="152">
        <f>SUMPRODUCT(-('Gastos Gerais'!$B$4:$B$1003=Analítico!$B117),-(Analítico!K$1&gt;='Gastos Gerais'!$D$4:$D$1003),-(Analítico!K$1&lt;='Gastos Gerais'!$E$4:$E$1003),-('Gastos Gerais'!$C$4:$C$1003))</f>
        <v>0</v>
      </c>
      <c r="L117" s="152">
        <f>SUMPRODUCT(-('Gastos Gerais'!$B$4:$B$1003=Analítico!$B117),-(Analítico!L$1&gt;='Gastos Gerais'!$D$4:$D$1003),-(Analítico!L$1&lt;='Gastos Gerais'!$E$4:$E$1003),-('Gastos Gerais'!$C$4:$C$1003))</f>
        <v>0</v>
      </c>
      <c r="M117" s="152">
        <f>SUMPRODUCT(-('Gastos Gerais'!$B$4:$B$1003=Analítico!$B117),-(Analítico!M$1&gt;='Gastos Gerais'!$D$4:$D$1003),-(Analítico!M$1&lt;='Gastos Gerais'!$E$4:$E$1003),-('Gastos Gerais'!$C$4:$C$1003))</f>
        <v>0</v>
      </c>
      <c r="N117" s="152">
        <f>SUMPRODUCT(-('Gastos Gerais'!$B$4:$B$1003=Analítico!$B117),-(Analítico!N$1&gt;='Gastos Gerais'!$D$4:$D$1003),-(Analítico!N$1&lt;='Gastos Gerais'!$E$4:$E$1003),-('Gastos Gerais'!$C$4:$C$1003))</f>
        <v>0</v>
      </c>
      <c r="O117" s="152">
        <f>SUMPRODUCT(-('Gastos Gerais'!$B$4:$B$1003=Analítico!$B117),-(Analítico!O$1&gt;='Gastos Gerais'!$D$4:$D$1003),-(Analítico!O$1&lt;='Gastos Gerais'!$E$4:$E$1003),-('Gastos Gerais'!$C$4:$C$1003))</f>
        <v>0</v>
      </c>
      <c r="P117" s="152">
        <f>SUMPRODUCT(-('Gastos Gerais'!$B$4:$B$1003=Analítico!$B117),-(Analítico!P$1&gt;='Gastos Gerais'!$D$4:$D$1003),-(Analítico!P$1&lt;='Gastos Gerais'!$E$4:$E$1003),-('Gastos Gerais'!$C$4:$C$1003))</f>
        <v>0</v>
      </c>
      <c r="Q117" s="152">
        <f>SUMPRODUCT(-('Gastos Gerais'!$B$4:$B$1003=Analítico!$B117),-(Analítico!Q$1&gt;='Gastos Gerais'!$D$4:$D$1003),-(Analítico!Q$1&lt;='Gastos Gerais'!$E$4:$E$1003),-('Gastos Gerais'!$C$4:$C$1003))</f>
        <v>0</v>
      </c>
      <c r="R117" s="152">
        <f>SUMPRODUCT(-('Gastos Gerais'!$B$4:$B$1003=Analítico!$B117),-(Analítico!R$1&gt;='Gastos Gerais'!$D$4:$D$1003),-(Analítico!R$1&lt;='Gastos Gerais'!$E$4:$E$1003),-('Gastos Gerais'!$C$4:$C$1003))</f>
        <v>0</v>
      </c>
      <c r="S117" s="152">
        <f>SUMPRODUCT(-('Gastos Gerais'!$B$4:$B$1003=Analítico!$B117),-(Analítico!S$1&gt;='Gastos Gerais'!$D$4:$D$1003),-(Analítico!S$1&lt;='Gastos Gerais'!$E$4:$E$1003),-('Gastos Gerais'!$C$4:$C$1003))</f>
        <v>0</v>
      </c>
      <c r="T117" s="152">
        <f>SUMPRODUCT(-('Gastos Gerais'!$B$4:$B$1003=Analítico!$B117),-(Analítico!T$1&gt;='Gastos Gerais'!$D$4:$D$1003),-(Analítico!T$1&lt;='Gastos Gerais'!$E$4:$E$1003),-('Gastos Gerais'!$C$4:$C$1003))</f>
        <v>0</v>
      </c>
      <c r="U117" s="152">
        <f>SUMPRODUCT(-('Gastos Gerais'!$B$4:$B$1003=Analítico!$B117),-(Analítico!U$1&gt;='Gastos Gerais'!$D$4:$D$1003),-(Analítico!U$1&lt;='Gastos Gerais'!$E$4:$E$1003),-('Gastos Gerais'!$C$4:$C$1003))</f>
        <v>0</v>
      </c>
      <c r="V117" s="152">
        <f>SUMPRODUCT(-('Gastos Gerais'!$B$4:$B$1003=Analítico!$B117),-(Analítico!V$1&gt;='Gastos Gerais'!$D$4:$D$1003),-(Analítico!V$1&lt;='Gastos Gerais'!$E$4:$E$1003),-('Gastos Gerais'!$C$4:$C$1003))</f>
        <v>0</v>
      </c>
      <c r="W117" s="152">
        <f>SUMPRODUCT(-('Gastos Gerais'!$B$4:$B$1003=Analítico!$B117),-(Analítico!W$1&gt;='Gastos Gerais'!$D$4:$D$1003),-(Analítico!W$1&lt;='Gastos Gerais'!$E$4:$E$1003),-('Gastos Gerais'!$C$4:$C$1003))</f>
        <v>0</v>
      </c>
      <c r="X117" s="152">
        <f>SUMPRODUCT(-('Gastos Gerais'!$B$4:$B$1003=Analítico!$B117),-(Analítico!X$1&gt;='Gastos Gerais'!$D$4:$D$1003),-(Analítico!X$1&lt;='Gastos Gerais'!$E$4:$E$1003),-('Gastos Gerais'!$C$4:$C$1003))</f>
        <v>0</v>
      </c>
      <c r="Y117" s="152">
        <f>SUMPRODUCT(-('Gastos Gerais'!$B$4:$B$1003=Analítico!$B117),-(Analítico!Y$1&gt;='Gastos Gerais'!$D$4:$D$1003),-(Analítico!Y$1&lt;='Gastos Gerais'!$E$4:$E$1003),-('Gastos Gerais'!$C$4:$C$1003))</f>
        <v>0</v>
      </c>
      <c r="Z117" s="152">
        <f>SUMPRODUCT(-('Gastos Gerais'!$B$4:$B$1003=Analítico!$B117),-(Analítico!Z$1&gt;='Gastos Gerais'!$D$4:$D$1003),-(Analítico!Z$1&lt;='Gastos Gerais'!$E$4:$E$1003),-('Gastos Gerais'!$C$4:$C$1003))</f>
        <v>0</v>
      </c>
      <c r="AA117" s="152">
        <f>SUMPRODUCT(-('Gastos Gerais'!$B$4:$B$1003=Analítico!$B117),-(Analítico!AA$1&gt;='Gastos Gerais'!$D$4:$D$1003),-(Analítico!AA$1&lt;='Gastos Gerais'!$E$4:$E$1003),-('Gastos Gerais'!$C$4:$C$1003))</f>
        <v>0</v>
      </c>
      <c r="AB117" s="152">
        <f>SUMPRODUCT(-('Gastos Gerais'!$B$4:$B$1003=Analítico!$B117),-(Analítico!AB$1&gt;='Gastos Gerais'!$D$4:$D$1003),-(Analítico!AB$1&lt;='Gastos Gerais'!$E$4:$E$1003),-('Gastos Gerais'!$C$4:$C$1003))</f>
        <v>0</v>
      </c>
      <c r="AC117" s="152">
        <f>SUMPRODUCT(-('Gastos Gerais'!$B$4:$B$1003=Analítico!$B117),-(Analítico!AC$1&gt;='Gastos Gerais'!$D$4:$D$1003),-(Analítico!AC$1&lt;='Gastos Gerais'!$E$4:$E$1003),-('Gastos Gerais'!$C$4:$C$1003))</f>
        <v>0</v>
      </c>
      <c r="AD117" s="152">
        <f>SUMPRODUCT(-('Gastos Gerais'!$B$4:$B$1003=Analítico!$B117),-(Analítico!AD$1&gt;='Gastos Gerais'!$D$4:$D$1003),-(Analítico!AD$1&lt;='Gastos Gerais'!$E$4:$E$1003),-('Gastos Gerais'!$C$4:$C$1003))</f>
        <v>0</v>
      </c>
      <c r="AE117" s="152">
        <f>SUMPRODUCT(-('Gastos Gerais'!$B$4:$B$1003=Analítico!$B117),-(Analítico!AE$1&gt;='Gastos Gerais'!$D$4:$D$1003),-(Analítico!AE$1&lt;='Gastos Gerais'!$E$4:$E$1003),-('Gastos Gerais'!$C$4:$C$1003))</f>
        <v>0</v>
      </c>
      <c r="AF117" s="152">
        <f>SUMPRODUCT(-('Gastos Gerais'!$B$4:$B$1003=Analítico!$B117),-(Analítico!AF$1&gt;='Gastos Gerais'!$D$4:$D$1003),-(Analítico!AF$1&lt;='Gastos Gerais'!$E$4:$E$1003),-('Gastos Gerais'!$C$4:$C$1003))</f>
        <v>0</v>
      </c>
      <c r="AG117" s="152">
        <f>SUMPRODUCT(-('Gastos Gerais'!$B$4:$B$1003=Analítico!$B117),-(Analítico!AG$1&gt;='Gastos Gerais'!$D$4:$D$1003),-(Analítico!AG$1&lt;='Gastos Gerais'!$E$4:$E$1003),-('Gastos Gerais'!$C$4:$C$1003))</f>
        <v>0</v>
      </c>
      <c r="AH117" s="152">
        <f>SUMPRODUCT(-('Gastos Gerais'!$B$4:$B$1003=Analítico!$B117),-(Analítico!AH$1&gt;='Gastos Gerais'!$D$4:$D$1003),-(Analítico!AH$1&lt;='Gastos Gerais'!$E$4:$E$1003),-('Gastos Gerais'!$C$4:$C$1003))</f>
        <v>0</v>
      </c>
      <c r="AI117" s="152">
        <f>SUMPRODUCT(-('Gastos Gerais'!$B$4:$B$1003=Analítico!$B117),-(Analítico!AI$1&gt;='Gastos Gerais'!$D$4:$D$1003),-(Analítico!AI$1&lt;='Gastos Gerais'!$E$4:$E$1003),-('Gastos Gerais'!$C$4:$C$1003))</f>
        <v>0</v>
      </c>
      <c r="AJ117" s="152">
        <f>SUMPRODUCT(-('Gastos Gerais'!$B$4:$B$1003=Analítico!$B117),-(Analítico!AJ$1&gt;='Gastos Gerais'!$D$4:$D$1003),-(Analítico!AJ$1&lt;='Gastos Gerais'!$E$4:$E$1003),-('Gastos Gerais'!$C$4:$C$1003))</f>
        <v>0</v>
      </c>
      <c r="AK117" s="152">
        <f>SUMPRODUCT(-('Gastos Gerais'!$B$4:$B$1003=Analítico!$B117),-(Analítico!AK$1&gt;='Gastos Gerais'!$D$4:$D$1003),-(Analítico!AK$1&lt;='Gastos Gerais'!$E$4:$E$1003),-('Gastos Gerais'!$C$4:$C$1003))</f>
        <v>0</v>
      </c>
      <c r="AL117" s="152">
        <f>SUMPRODUCT(-('Gastos Gerais'!$B$4:$B$1003=Analítico!$B117),-(Analítico!AL$1&gt;='Gastos Gerais'!$D$4:$D$1003),-(Analítico!AL$1&lt;='Gastos Gerais'!$E$4:$E$1003),-('Gastos Gerais'!$C$4:$C$1003))</f>
        <v>0</v>
      </c>
      <c r="AM117" s="147">
        <f>SUM(C117:AL117)</f>
        <v>0</v>
      </c>
      <c r="AN117" s="159">
        <f t="shared" ca="1" si="26"/>
        <v>0</v>
      </c>
      <c r="AX117" s="251"/>
      <c r="AY117" s="251"/>
    </row>
    <row r="118" spans="1:51" s="101" customFormat="1" ht="23.25" customHeight="1">
      <c r="A118" s="220" t="s">
        <v>456</v>
      </c>
      <c r="B118" s="223" t="s">
        <v>451</v>
      </c>
      <c r="C118" s="152">
        <f>SUMPRODUCT(-('Gastos Gerais'!$B$4:$B$1003=Analítico!$B118),-(Analítico!C$1&gt;='Gastos Gerais'!$D$4:$D$1003),-(Analítico!C$1&lt;='Gastos Gerais'!$E$4:$E$1003),-('Gastos Gerais'!$C$4:$C$1003))</f>
        <v>0</v>
      </c>
      <c r="D118" s="152">
        <f>SUMPRODUCT(-('Gastos Gerais'!$B$4:$B$1003=Analítico!$B118),-(Analítico!D$1&gt;='Gastos Gerais'!$D$4:$D$1003),-(Analítico!D$1&lt;='Gastos Gerais'!$E$4:$E$1003),-('Gastos Gerais'!$C$4:$C$1003))</f>
        <v>0</v>
      </c>
      <c r="E118" s="152">
        <f>SUMPRODUCT(-('Gastos Gerais'!$B$4:$B$1003=Analítico!$B118),-(Analítico!E$1&gt;='Gastos Gerais'!$D$4:$D$1003),-(Analítico!E$1&lt;='Gastos Gerais'!$E$4:$E$1003),-('Gastos Gerais'!$C$4:$C$1003))</f>
        <v>0</v>
      </c>
      <c r="F118" s="152">
        <f>SUMPRODUCT(-('Gastos Gerais'!$B$4:$B$1003=Analítico!$B118),-(Analítico!F$1&gt;='Gastos Gerais'!$D$4:$D$1003),-(Analítico!F$1&lt;='Gastos Gerais'!$E$4:$E$1003),-('Gastos Gerais'!$C$4:$C$1003))</f>
        <v>0</v>
      </c>
      <c r="G118" s="152">
        <f>SUMPRODUCT(-('Gastos Gerais'!$B$4:$B$1003=Analítico!$B118),-(Analítico!G$1&gt;='Gastos Gerais'!$D$4:$D$1003),-(Analítico!G$1&lt;='Gastos Gerais'!$E$4:$E$1003),-('Gastos Gerais'!$C$4:$C$1003))</f>
        <v>0</v>
      </c>
      <c r="H118" s="152">
        <f>SUMPRODUCT(-('Gastos Gerais'!$B$4:$B$1003=Analítico!$B118),-(Analítico!H$1&gt;='Gastos Gerais'!$D$4:$D$1003),-(Analítico!H$1&lt;='Gastos Gerais'!$E$4:$E$1003),-('Gastos Gerais'!$C$4:$C$1003))</f>
        <v>0</v>
      </c>
      <c r="I118" s="152">
        <f>SUMPRODUCT(-('Gastos Gerais'!$B$4:$B$1003=Analítico!$B118),-(Analítico!I$1&gt;='Gastos Gerais'!$D$4:$D$1003),-(Analítico!I$1&lt;='Gastos Gerais'!$E$4:$E$1003),-('Gastos Gerais'!$C$4:$C$1003))</f>
        <v>0</v>
      </c>
      <c r="J118" s="152">
        <f>SUMPRODUCT(-('Gastos Gerais'!$B$4:$B$1003=Analítico!$B118),-(Analítico!J$1&gt;='Gastos Gerais'!$D$4:$D$1003),-(Analítico!J$1&lt;='Gastos Gerais'!$E$4:$E$1003),-('Gastos Gerais'!$C$4:$C$1003))</f>
        <v>0</v>
      </c>
      <c r="K118" s="152">
        <f>SUMPRODUCT(-('Gastos Gerais'!$B$4:$B$1003=Analítico!$B118),-(Analítico!K$1&gt;='Gastos Gerais'!$D$4:$D$1003),-(Analítico!K$1&lt;='Gastos Gerais'!$E$4:$E$1003),-('Gastos Gerais'!$C$4:$C$1003))</f>
        <v>0</v>
      </c>
      <c r="L118" s="152">
        <f>SUMPRODUCT(-('Gastos Gerais'!$B$4:$B$1003=Analítico!$B118),-(Analítico!L$1&gt;='Gastos Gerais'!$D$4:$D$1003),-(Analítico!L$1&lt;='Gastos Gerais'!$E$4:$E$1003),-('Gastos Gerais'!$C$4:$C$1003))</f>
        <v>0</v>
      </c>
      <c r="M118" s="152">
        <f>SUMPRODUCT(-('Gastos Gerais'!$B$4:$B$1003=Analítico!$B118),-(Analítico!M$1&gt;='Gastos Gerais'!$D$4:$D$1003),-(Analítico!M$1&lt;='Gastos Gerais'!$E$4:$E$1003),-('Gastos Gerais'!$C$4:$C$1003))</f>
        <v>0</v>
      </c>
      <c r="N118" s="152">
        <f>SUMPRODUCT(-('Gastos Gerais'!$B$4:$B$1003=Analítico!$B118),-(Analítico!N$1&gt;='Gastos Gerais'!$D$4:$D$1003),-(Analítico!N$1&lt;='Gastos Gerais'!$E$4:$E$1003),-('Gastos Gerais'!$C$4:$C$1003))</f>
        <v>0</v>
      </c>
      <c r="O118" s="152">
        <f>SUMPRODUCT(-('Gastos Gerais'!$B$4:$B$1003=Analítico!$B118),-(Analítico!O$1&gt;='Gastos Gerais'!$D$4:$D$1003),-(Analítico!O$1&lt;='Gastos Gerais'!$E$4:$E$1003),-('Gastos Gerais'!$C$4:$C$1003))</f>
        <v>0</v>
      </c>
      <c r="P118" s="152">
        <f>SUMPRODUCT(-('Gastos Gerais'!$B$4:$B$1003=Analítico!$B118),-(Analítico!P$1&gt;='Gastos Gerais'!$D$4:$D$1003),-(Analítico!P$1&lt;='Gastos Gerais'!$E$4:$E$1003),-('Gastos Gerais'!$C$4:$C$1003))</f>
        <v>0</v>
      </c>
      <c r="Q118" s="152">
        <f>SUMPRODUCT(-('Gastos Gerais'!$B$4:$B$1003=Analítico!$B118),-(Analítico!Q$1&gt;='Gastos Gerais'!$D$4:$D$1003),-(Analítico!Q$1&lt;='Gastos Gerais'!$E$4:$E$1003),-('Gastos Gerais'!$C$4:$C$1003))</f>
        <v>0</v>
      </c>
      <c r="R118" s="152">
        <f>SUMPRODUCT(-('Gastos Gerais'!$B$4:$B$1003=Analítico!$B118),-(Analítico!R$1&gt;='Gastos Gerais'!$D$4:$D$1003),-(Analítico!R$1&lt;='Gastos Gerais'!$E$4:$E$1003),-('Gastos Gerais'!$C$4:$C$1003))</f>
        <v>0</v>
      </c>
      <c r="S118" s="152">
        <f>SUMPRODUCT(-('Gastos Gerais'!$B$4:$B$1003=Analítico!$B118),-(Analítico!S$1&gt;='Gastos Gerais'!$D$4:$D$1003),-(Analítico!S$1&lt;='Gastos Gerais'!$E$4:$E$1003),-('Gastos Gerais'!$C$4:$C$1003))</f>
        <v>0</v>
      </c>
      <c r="T118" s="152">
        <f>SUMPRODUCT(-('Gastos Gerais'!$B$4:$B$1003=Analítico!$B118),-(Analítico!T$1&gt;='Gastos Gerais'!$D$4:$D$1003),-(Analítico!T$1&lt;='Gastos Gerais'!$E$4:$E$1003),-('Gastos Gerais'!$C$4:$C$1003))</f>
        <v>0</v>
      </c>
      <c r="U118" s="152">
        <f>SUMPRODUCT(-('Gastos Gerais'!$B$4:$B$1003=Analítico!$B118),-(Analítico!U$1&gt;='Gastos Gerais'!$D$4:$D$1003),-(Analítico!U$1&lt;='Gastos Gerais'!$E$4:$E$1003),-('Gastos Gerais'!$C$4:$C$1003))</f>
        <v>0</v>
      </c>
      <c r="V118" s="152">
        <f>SUMPRODUCT(-('Gastos Gerais'!$B$4:$B$1003=Analítico!$B118),-(Analítico!V$1&gt;='Gastos Gerais'!$D$4:$D$1003),-(Analítico!V$1&lt;='Gastos Gerais'!$E$4:$E$1003),-('Gastos Gerais'!$C$4:$C$1003))</f>
        <v>0</v>
      </c>
      <c r="W118" s="152">
        <f>SUMPRODUCT(-('Gastos Gerais'!$B$4:$B$1003=Analítico!$B118),-(Analítico!W$1&gt;='Gastos Gerais'!$D$4:$D$1003),-(Analítico!W$1&lt;='Gastos Gerais'!$E$4:$E$1003),-('Gastos Gerais'!$C$4:$C$1003))</f>
        <v>0</v>
      </c>
      <c r="X118" s="152">
        <f>SUMPRODUCT(-('Gastos Gerais'!$B$4:$B$1003=Analítico!$B118),-(Analítico!X$1&gt;='Gastos Gerais'!$D$4:$D$1003),-(Analítico!X$1&lt;='Gastos Gerais'!$E$4:$E$1003),-('Gastos Gerais'!$C$4:$C$1003))</f>
        <v>0</v>
      </c>
      <c r="Y118" s="152">
        <f>SUMPRODUCT(-('Gastos Gerais'!$B$4:$B$1003=Analítico!$B118),-(Analítico!Y$1&gt;='Gastos Gerais'!$D$4:$D$1003),-(Analítico!Y$1&lt;='Gastos Gerais'!$E$4:$E$1003),-('Gastos Gerais'!$C$4:$C$1003))</f>
        <v>0</v>
      </c>
      <c r="Z118" s="152">
        <f>SUMPRODUCT(-('Gastos Gerais'!$B$4:$B$1003=Analítico!$B118),-(Analítico!Z$1&gt;='Gastos Gerais'!$D$4:$D$1003),-(Analítico!Z$1&lt;='Gastos Gerais'!$E$4:$E$1003),-('Gastos Gerais'!$C$4:$C$1003))</f>
        <v>0</v>
      </c>
      <c r="AA118" s="152">
        <f>SUMPRODUCT(-('Gastos Gerais'!$B$4:$B$1003=Analítico!$B118),-(Analítico!AA$1&gt;='Gastos Gerais'!$D$4:$D$1003),-(Analítico!AA$1&lt;='Gastos Gerais'!$E$4:$E$1003),-('Gastos Gerais'!$C$4:$C$1003))</f>
        <v>0</v>
      </c>
      <c r="AB118" s="152">
        <f>SUMPRODUCT(-('Gastos Gerais'!$B$4:$B$1003=Analítico!$B118),-(Analítico!AB$1&gt;='Gastos Gerais'!$D$4:$D$1003),-(Analítico!AB$1&lt;='Gastos Gerais'!$E$4:$E$1003),-('Gastos Gerais'!$C$4:$C$1003))</f>
        <v>0</v>
      </c>
      <c r="AC118" s="152">
        <f>SUMPRODUCT(-('Gastos Gerais'!$B$4:$B$1003=Analítico!$B118),-(Analítico!AC$1&gt;='Gastos Gerais'!$D$4:$D$1003),-(Analítico!AC$1&lt;='Gastos Gerais'!$E$4:$E$1003),-('Gastos Gerais'!$C$4:$C$1003))</f>
        <v>0</v>
      </c>
      <c r="AD118" s="152">
        <f>SUMPRODUCT(-('Gastos Gerais'!$B$4:$B$1003=Analítico!$B118),-(Analítico!AD$1&gt;='Gastos Gerais'!$D$4:$D$1003),-(Analítico!AD$1&lt;='Gastos Gerais'!$E$4:$E$1003),-('Gastos Gerais'!$C$4:$C$1003))</f>
        <v>0</v>
      </c>
      <c r="AE118" s="152">
        <f>SUMPRODUCT(-('Gastos Gerais'!$B$4:$B$1003=Analítico!$B118),-(Analítico!AE$1&gt;='Gastos Gerais'!$D$4:$D$1003),-(Analítico!AE$1&lt;='Gastos Gerais'!$E$4:$E$1003),-('Gastos Gerais'!$C$4:$C$1003))</f>
        <v>0</v>
      </c>
      <c r="AF118" s="152">
        <f>SUMPRODUCT(-('Gastos Gerais'!$B$4:$B$1003=Analítico!$B118),-(Analítico!AF$1&gt;='Gastos Gerais'!$D$4:$D$1003),-(Analítico!AF$1&lt;='Gastos Gerais'!$E$4:$E$1003),-('Gastos Gerais'!$C$4:$C$1003))</f>
        <v>0</v>
      </c>
      <c r="AG118" s="152">
        <f>SUMPRODUCT(-('Gastos Gerais'!$B$4:$B$1003=Analítico!$B118),-(Analítico!AG$1&gt;='Gastos Gerais'!$D$4:$D$1003),-(Analítico!AG$1&lt;='Gastos Gerais'!$E$4:$E$1003),-('Gastos Gerais'!$C$4:$C$1003))</f>
        <v>0</v>
      </c>
      <c r="AH118" s="152">
        <f>SUMPRODUCT(-('Gastos Gerais'!$B$4:$B$1003=Analítico!$B118),-(Analítico!AH$1&gt;='Gastos Gerais'!$D$4:$D$1003),-(Analítico!AH$1&lt;='Gastos Gerais'!$E$4:$E$1003),-('Gastos Gerais'!$C$4:$C$1003))</f>
        <v>0</v>
      </c>
      <c r="AI118" s="152">
        <f>SUMPRODUCT(-('Gastos Gerais'!$B$4:$B$1003=Analítico!$B118),-(Analítico!AI$1&gt;='Gastos Gerais'!$D$4:$D$1003),-(Analítico!AI$1&lt;='Gastos Gerais'!$E$4:$E$1003),-('Gastos Gerais'!$C$4:$C$1003))</f>
        <v>0</v>
      </c>
      <c r="AJ118" s="152">
        <f>SUMPRODUCT(-('Gastos Gerais'!$B$4:$B$1003=Analítico!$B118),-(Analítico!AJ$1&gt;='Gastos Gerais'!$D$4:$D$1003),-(Analítico!AJ$1&lt;='Gastos Gerais'!$E$4:$E$1003),-('Gastos Gerais'!$C$4:$C$1003))</f>
        <v>0</v>
      </c>
      <c r="AK118" s="152">
        <f>SUMPRODUCT(-('Gastos Gerais'!$B$4:$B$1003=Analítico!$B118),-(Analítico!AK$1&gt;='Gastos Gerais'!$D$4:$D$1003),-(Analítico!AK$1&lt;='Gastos Gerais'!$E$4:$E$1003),-('Gastos Gerais'!$C$4:$C$1003))</f>
        <v>0</v>
      </c>
      <c r="AL118" s="152">
        <f>SUMPRODUCT(-('Gastos Gerais'!$B$4:$B$1003=Analítico!$B118),-(Analítico!AL$1&gt;='Gastos Gerais'!$D$4:$D$1003),-(Analítico!AL$1&lt;='Gastos Gerais'!$E$4:$E$1003),-('Gastos Gerais'!$C$4:$C$1003))</f>
        <v>0</v>
      </c>
      <c r="AM118" s="147">
        <f>SUM(C118:AL118)</f>
        <v>0</v>
      </c>
      <c r="AN118" s="159">
        <f t="shared" ca="1" si="26"/>
        <v>0</v>
      </c>
      <c r="AX118" s="251"/>
      <c r="AY118" s="251"/>
    </row>
    <row r="119" spans="1:51" s="101" customFormat="1" ht="23.25" customHeight="1">
      <c r="A119" s="220" t="s">
        <v>457</v>
      </c>
      <c r="B119" s="223" t="s">
        <v>497</v>
      </c>
      <c r="C119" s="152">
        <f>SUMPRODUCT(-('Gastos Gerais'!$B$4:$B$1003=Analítico!$B119),-(Analítico!C$1&gt;='Gastos Gerais'!$D$4:$D$1003),-(Analítico!C$1&lt;='Gastos Gerais'!$E$4:$E$1003),-('Gastos Gerais'!$C$4:$C$1003))</f>
        <v>0</v>
      </c>
      <c r="D119" s="152">
        <f>SUMPRODUCT(-('Gastos Gerais'!$B$4:$B$1003=Analítico!$B119),-(Analítico!D$1&gt;='Gastos Gerais'!$D$4:$D$1003),-(Analítico!D$1&lt;='Gastos Gerais'!$E$4:$E$1003),-('Gastos Gerais'!$C$4:$C$1003))</f>
        <v>0</v>
      </c>
      <c r="E119" s="152">
        <f>SUMPRODUCT(-('Gastos Gerais'!$B$4:$B$1003=Analítico!$B119),-(Analítico!E$1&gt;='Gastos Gerais'!$D$4:$D$1003),-(Analítico!E$1&lt;='Gastos Gerais'!$E$4:$E$1003),-('Gastos Gerais'!$C$4:$C$1003))</f>
        <v>0</v>
      </c>
      <c r="F119" s="152">
        <f>SUMPRODUCT(-('Gastos Gerais'!$B$4:$B$1003=Analítico!$B119),-(Analítico!F$1&gt;='Gastos Gerais'!$D$4:$D$1003),-(Analítico!F$1&lt;='Gastos Gerais'!$E$4:$E$1003),-('Gastos Gerais'!$C$4:$C$1003))</f>
        <v>0</v>
      </c>
      <c r="G119" s="152">
        <f>SUMPRODUCT(-('Gastos Gerais'!$B$4:$B$1003=Analítico!$B119),-(Analítico!G$1&gt;='Gastos Gerais'!$D$4:$D$1003),-(Analítico!G$1&lt;='Gastos Gerais'!$E$4:$E$1003),-('Gastos Gerais'!$C$4:$C$1003))</f>
        <v>0</v>
      </c>
      <c r="H119" s="152">
        <f>SUMPRODUCT(-('Gastos Gerais'!$B$4:$B$1003=Analítico!$B119),-(Analítico!H$1&gt;='Gastos Gerais'!$D$4:$D$1003),-(Analítico!H$1&lt;='Gastos Gerais'!$E$4:$E$1003),-('Gastos Gerais'!$C$4:$C$1003))</f>
        <v>0</v>
      </c>
      <c r="I119" s="152">
        <f>SUMPRODUCT(-('Gastos Gerais'!$B$4:$B$1003=Analítico!$B119),-(Analítico!I$1&gt;='Gastos Gerais'!$D$4:$D$1003),-(Analítico!I$1&lt;='Gastos Gerais'!$E$4:$E$1003),-('Gastos Gerais'!$C$4:$C$1003))</f>
        <v>0</v>
      </c>
      <c r="J119" s="152">
        <f>SUMPRODUCT(-('Gastos Gerais'!$B$4:$B$1003=Analítico!$B119),-(Analítico!J$1&gt;='Gastos Gerais'!$D$4:$D$1003),-(Analítico!J$1&lt;='Gastos Gerais'!$E$4:$E$1003),-('Gastos Gerais'!$C$4:$C$1003))</f>
        <v>0</v>
      </c>
      <c r="K119" s="152">
        <f>SUMPRODUCT(-('Gastos Gerais'!$B$4:$B$1003=Analítico!$B119),-(Analítico!K$1&gt;='Gastos Gerais'!$D$4:$D$1003),-(Analítico!K$1&lt;='Gastos Gerais'!$E$4:$E$1003),-('Gastos Gerais'!$C$4:$C$1003))</f>
        <v>0</v>
      </c>
      <c r="L119" s="152">
        <f>SUMPRODUCT(-('Gastos Gerais'!$B$4:$B$1003=Analítico!$B119),-(Analítico!L$1&gt;='Gastos Gerais'!$D$4:$D$1003),-(Analítico!L$1&lt;='Gastos Gerais'!$E$4:$E$1003),-('Gastos Gerais'!$C$4:$C$1003))</f>
        <v>0</v>
      </c>
      <c r="M119" s="152">
        <f>SUMPRODUCT(-('Gastos Gerais'!$B$4:$B$1003=Analítico!$B119),-(Analítico!M$1&gt;='Gastos Gerais'!$D$4:$D$1003),-(Analítico!M$1&lt;='Gastos Gerais'!$E$4:$E$1003),-('Gastos Gerais'!$C$4:$C$1003))</f>
        <v>0</v>
      </c>
      <c r="N119" s="152">
        <f>SUMPRODUCT(-('Gastos Gerais'!$B$4:$B$1003=Analítico!$B119),-(Analítico!N$1&gt;='Gastos Gerais'!$D$4:$D$1003),-(Analítico!N$1&lt;='Gastos Gerais'!$E$4:$E$1003),-('Gastos Gerais'!$C$4:$C$1003))</f>
        <v>0</v>
      </c>
      <c r="O119" s="152">
        <f>SUMPRODUCT(-('Gastos Gerais'!$B$4:$B$1003=Analítico!$B119),-(Analítico!O$1&gt;='Gastos Gerais'!$D$4:$D$1003),-(Analítico!O$1&lt;='Gastos Gerais'!$E$4:$E$1003),-('Gastos Gerais'!$C$4:$C$1003))</f>
        <v>0</v>
      </c>
      <c r="P119" s="152">
        <f>SUMPRODUCT(-('Gastos Gerais'!$B$4:$B$1003=Analítico!$B119),-(Analítico!P$1&gt;='Gastos Gerais'!$D$4:$D$1003),-(Analítico!P$1&lt;='Gastos Gerais'!$E$4:$E$1003),-('Gastos Gerais'!$C$4:$C$1003))</f>
        <v>0</v>
      </c>
      <c r="Q119" s="152">
        <f>SUMPRODUCT(-('Gastos Gerais'!$B$4:$B$1003=Analítico!$B119),-(Analítico!Q$1&gt;='Gastos Gerais'!$D$4:$D$1003),-(Analítico!Q$1&lt;='Gastos Gerais'!$E$4:$E$1003),-('Gastos Gerais'!$C$4:$C$1003))</f>
        <v>0</v>
      </c>
      <c r="R119" s="152">
        <f>SUMPRODUCT(-('Gastos Gerais'!$B$4:$B$1003=Analítico!$B119),-(Analítico!R$1&gt;='Gastos Gerais'!$D$4:$D$1003),-(Analítico!R$1&lt;='Gastos Gerais'!$E$4:$E$1003),-('Gastos Gerais'!$C$4:$C$1003))</f>
        <v>0</v>
      </c>
      <c r="S119" s="152">
        <f>SUMPRODUCT(-('Gastos Gerais'!$B$4:$B$1003=Analítico!$B119),-(Analítico!S$1&gt;='Gastos Gerais'!$D$4:$D$1003),-(Analítico!S$1&lt;='Gastos Gerais'!$E$4:$E$1003),-('Gastos Gerais'!$C$4:$C$1003))</f>
        <v>0</v>
      </c>
      <c r="T119" s="152">
        <f>SUMPRODUCT(-('Gastos Gerais'!$B$4:$B$1003=Analítico!$B119),-(Analítico!T$1&gt;='Gastos Gerais'!$D$4:$D$1003),-(Analítico!T$1&lt;='Gastos Gerais'!$E$4:$E$1003),-('Gastos Gerais'!$C$4:$C$1003))</f>
        <v>0</v>
      </c>
      <c r="U119" s="152">
        <f>SUMPRODUCT(-('Gastos Gerais'!$B$4:$B$1003=Analítico!$B119),-(Analítico!U$1&gt;='Gastos Gerais'!$D$4:$D$1003),-(Analítico!U$1&lt;='Gastos Gerais'!$E$4:$E$1003),-('Gastos Gerais'!$C$4:$C$1003))</f>
        <v>0</v>
      </c>
      <c r="V119" s="152">
        <f>SUMPRODUCT(-('Gastos Gerais'!$B$4:$B$1003=Analítico!$B119),-(Analítico!V$1&gt;='Gastos Gerais'!$D$4:$D$1003),-(Analítico!V$1&lt;='Gastos Gerais'!$E$4:$E$1003),-('Gastos Gerais'!$C$4:$C$1003))</f>
        <v>0</v>
      </c>
      <c r="W119" s="152">
        <f>SUMPRODUCT(-('Gastos Gerais'!$B$4:$B$1003=Analítico!$B119),-(Analítico!W$1&gt;='Gastos Gerais'!$D$4:$D$1003),-(Analítico!W$1&lt;='Gastos Gerais'!$E$4:$E$1003),-('Gastos Gerais'!$C$4:$C$1003))</f>
        <v>0</v>
      </c>
      <c r="X119" s="152">
        <f>SUMPRODUCT(-('Gastos Gerais'!$B$4:$B$1003=Analítico!$B119),-(Analítico!X$1&gt;='Gastos Gerais'!$D$4:$D$1003),-(Analítico!X$1&lt;='Gastos Gerais'!$E$4:$E$1003),-('Gastos Gerais'!$C$4:$C$1003))</f>
        <v>0</v>
      </c>
      <c r="Y119" s="152">
        <f>SUMPRODUCT(-('Gastos Gerais'!$B$4:$B$1003=Analítico!$B119),-(Analítico!Y$1&gt;='Gastos Gerais'!$D$4:$D$1003),-(Analítico!Y$1&lt;='Gastos Gerais'!$E$4:$E$1003),-('Gastos Gerais'!$C$4:$C$1003))</f>
        <v>0</v>
      </c>
      <c r="Z119" s="152">
        <f>SUMPRODUCT(-('Gastos Gerais'!$B$4:$B$1003=Analítico!$B119),-(Analítico!Z$1&gt;='Gastos Gerais'!$D$4:$D$1003),-(Analítico!Z$1&lt;='Gastos Gerais'!$E$4:$E$1003),-('Gastos Gerais'!$C$4:$C$1003))</f>
        <v>0</v>
      </c>
      <c r="AA119" s="152">
        <f>SUMPRODUCT(-('Gastos Gerais'!$B$4:$B$1003=Analítico!$B119),-(Analítico!AA$1&gt;='Gastos Gerais'!$D$4:$D$1003),-(Analítico!AA$1&lt;='Gastos Gerais'!$E$4:$E$1003),-('Gastos Gerais'!$C$4:$C$1003))</f>
        <v>0</v>
      </c>
      <c r="AB119" s="152">
        <f>SUMPRODUCT(-('Gastos Gerais'!$B$4:$B$1003=Analítico!$B119),-(Analítico!AB$1&gt;='Gastos Gerais'!$D$4:$D$1003),-(Analítico!AB$1&lt;='Gastos Gerais'!$E$4:$E$1003),-('Gastos Gerais'!$C$4:$C$1003))</f>
        <v>0</v>
      </c>
      <c r="AC119" s="152">
        <f>SUMPRODUCT(-('Gastos Gerais'!$B$4:$B$1003=Analítico!$B119),-(Analítico!AC$1&gt;='Gastos Gerais'!$D$4:$D$1003),-(Analítico!AC$1&lt;='Gastos Gerais'!$E$4:$E$1003),-('Gastos Gerais'!$C$4:$C$1003))</f>
        <v>0</v>
      </c>
      <c r="AD119" s="152">
        <f>SUMPRODUCT(-('Gastos Gerais'!$B$4:$B$1003=Analítico!$B119),-(Analítico!AD$1&gt;='Gastos Gerais'!$D$4:$D$1003),-(Analítico!AD$1&lt;='Gastos Gerais'!$E$4:$E$1003),-('Gastos Gerais'!$C$4:$C$1003))</f>
        <v>0</v>
      </c>
      <c r="AE119" s="152">
        <f>SUMPRODUCT(-('Gastos Gerais'!$B$4:$B$1003=Analítico!$B119),-(Analítico!AE$1&gt;='Gastos Gerais'!$D$4:$D$1003),-(Analítico!AE$1&lt;='Gastos Gerais'!$E$4:$E$1003),-('Gastos Gerais'!$C$4:$C$1003))</f>
        <v>0</v>
      </c>
      <c r="AF119" s="152">
        <f>SUMPRODUCT(-('Gastos Gerais'!$B$4:$B$1003=Analítico!$B119),-(Analítico!AF$1&gt;='Gastos Gerais'!$D$4:$D$1003),-(Analítico!AF$1&lt;='Gastos Gerais'!$E$4:$E$1003),-('Gastos Gerais'!$C$4:$C$1003))</f>
        <v>0</v>
      </c>
      <c r="AG119" s="152">
        <f>SUMPRODUCT(-('Gastos Gerais'!$B$4:$B$1003=Analítico!$B119),-(Analítico!AG$1&gt;='Gastos Gerais'!$D$4:$D$1003),-(Analítico!AG$1&lt;='Gastos Gerais'!$E$4:$E$1003),-('Gastos Gerais'!$C$4:$C$1003))</f>
        <v>0</v>
      </c>
      <c r="AH119" s="152">
        <f>SUMPRODUCT(-('Gastos Gerais'!$B$4:$B$1003=Analítico!$B119),-(Analítico!AH$1&gt;='Gastos Gerais'!$D$4:$D$1003),-(Analítico!AH$1&lt;='Gastos Gerais'!$E$4:$E$1003),-('Gastos Gerais'!$C$4:$C$1003))</f>
        <v>0</v>
      </c>
      <c r="AI119" s="152">
        <f>SUMPRODUCT(-('Gastos Gerais'!$B$4:$B$1003=Analítico!$B119),-(Analítico!AI$1&gt;='Gastos Gerais'!$D$4:$D$1003),-(Analítico!AI$1&lt;='Gastos Gerais'!$E$4:$E$1003),-('Gastos Gerais'!$C$4:$C$1003))</f>
        <v>0</v>
      </c>
      <c r="AJ119" s="152">
        <f>SUMPRODUCT(-('Gastos Gerais'!$B$4:$B$1003=Analítico!$B119),-(Analítico!AJ$1&gt;='Gastos Gerais'!$D$4:$D$1003),-(Analítico!AJ$1&lt;='Gastos Gerais'!$E$4:$E$1003),-('Gastos Gerais'!$C$4:$C$1003))</f>
        <v>0</v>
      </c>
      <c r="AK119" s="152">
        <f>SUMPRODUCT(-('Gastos Gerais'!$B$4:$B$1003=Analítico!$B119),-(Analítico!AK$1&gt;='Gastos Gerais'!$D$4:$D$1003),-(Analítico!AK$1&lt;='Gastos Gerais'!$E$4:$E$1003),-('Gastos Gerais'!$C$4:$C$1003))</f>
        <v>0</v>
      </c>
      <c r="AL119" s="152">
        <f>SUMPRODUCT(-('Gastos Gerais'!$B$4:$B$1003=Analítico!$B119),-(Analítico!AL$1&gt;='Gastos Gerais'!$D$4:$D$1003),-(Analítico!AL$1&lt;='Gastos Gerais'!$E$4:$E$1003),-('Gastos Gerais'!$C$4:$C$1003))</f>
        <v>0</v>
      </c>
      <c r="AM119" s="147">
        <f>SUM(C119:AL119)</f>
        <v>0</v>
      </c>
      <c r="AN119" s="159">
        <f t="shared" ref="AN119:AN121" ca="1" si="27">IF($AM$139=0,0,AM119/$AM$139)</f>
        <v>0</v>
      </c>
      <c r="AX119" s="251"/>
      <c r="AY119" s="251"/>
    </row>
    <row r="120" spans="1:51" s="176" customFormat="1" ht="23.25" customHeight="1">
      <c r="A120" s="220" t="s">
        <v>498</v>
      </c>
      <c r="B120" s="224" t="s">
        <v>294</v>
      </c>
      <c r="C120" s="152">
        <f>SUMPRODUCT(-('Gastos Gerais'!$B$4:$B$1003=Analítico!$B120),-(Analítico!C$1&gt;='Gastos Gerais'!$D$4:$D$1003),-(Analítico!C$1&lt;='Gastos Gerais'!$E$4:$E$1003),-('Gastos Gerais'!$C$4:$C$1003))</f>
        <v>0</v>
      </c>
      <c r="D120" s="152">
        <f>SUMPRODUCT(-('Gastos Gerais'!$B$4:$B$1003=Analítico!$B120),-(Analítico!D$1&gt;='Gastos Gerais'!$D$4:$D$1003),-(Analítico!D$1&lt;='Gastos Gerais'!$E$4:$E$1003),-('Gastos Gerais'!$C$4:$C$1003))</f>
        <v>15976.805</v>
      </c>
      <c r="E120" s="152">
        <f>SUMPRODUCT(-('Gastos Gerais'!$B$4:$B$1003=Analítico!$B120),-(Analítico!E$1&gt;='Gastos Gerais'!$D$4:$D$1003),-(Analítico!E$1&lt;='Gastos Gerais'!$E$4:$E$1003),-('Gastos Gerais'!$C$4:$C$1003))</f>
        <v>15976.805</v>
      </c>
      <c r="F120" s="152">
        <f>SUMPRODUCT(-('Gastos Gerais'!$B$4:$B$1003=Analítico!$B120),-(Analítico!F$1&gt;='Gastos Gerais'!$D$4:$D$1003),-(Analítico!F$1&lt;='Gastos Gerais'!$E$4:$E$1003),-('Gastos Gerais'!$C$4:$C$1003))</f>
        <v>215976.80499999999</v>
      </c>
      <c r="G120" s="152">
        <f>SUMPRODUCT(-('Gastos Gerais'!$B$4:$B$1003=Analítico!$B120),-(Analítico!G$1&gt;='Gastos Gerais'!$D$4:$D$1003),-(Analítico!G$1&lt;='Gastos Gerais'!$E$4:$E$1003),-('Gastos Gerais'!$C$4:$C$1003))</f>
        <v>15976.805</v>
      </c>
      <c r="H120" s="152">
        <f>SUMPRODUCT(-('Gastos Gerais'!$B$4:$B$1003=Analítico!$B120),-(Analítico!H$1&gt;='Gastos Gerais'!$D$4:$D$1003),-(Analítico!H$1&lt;='Gastos Gerais'!$E$4:$E$1003),-('Gastos Gerais'!$C$4:$C$1003))</f>
        <v>15976.805</v>
      </c>
      <c r="I120" s="152">
        <f>SUMPRODUCT(-('Gastos Gerais'!$B$4:$B$1003=Analítico!$B120),-(Analítico!I$1&gt;='Gastos Gerais'!$D$4:$D$1003),-(Analítico!I$1&lt;='Gastos Gerais'!$E$4:$E$1003),-('Gastos Gerais'!$C$4:$C$1003))</f>
        <v>15976.805</v>
      </c>
      <c r="J120" s="152">
        <f>SUMPRODUCT(-('Gastos Gerais'!$B$4:$B$1003=Analítico!$B120),-(Analítico!J$1&gt;='Gastos Gerais'!$D$4:$D$1003),-(Analítico!J$1&lt;='Gastos Gerais'!$E$4:$E$1003),-('Gastos Gerais'!$C$4:$C$1003))</f>
        <v>0</v>
      </c>
      <c r="K120" s="152">
        <f>SUMPRODUCT(-('Gastos Gerais'!$B$4:$B$1003=Analítico!$B120),-(Analítico!K$1&gt;='Gastos Gerais'!$D$4:$D$1003),-(Analítico!K$1&lt;='Gastos Gerais'!$E$4:$E$1003),-('Gastos Gerais'!$C$4:$C$1003))</f>
        <v>0</v>
      </c>
      <c r="L120" s="152">
        <f>SUMPRODUCT(-('Gastos Gerais'!$B$4:$B$1003=Analítico!$B120),-(Analítico!L$1&gt;='Gastos Gerais'!$D$4:$D$1003),-(Analítico!L$1&lt;='Gastos Gerais'!$E$4:$E$1003),-('Gastos Gerais'!$C$4:$C$1003))</f>
        <v>0</v>
      </c>
      <c r="M120" s="152">
        <f>SUMPRODUCT(-('Gastos Gerais'!$B$4:$B$1003=Analítico!$B120),-(Analítico!M$1&gt;='Gastos Gerais'!$D$4:$D$1003),-(Analítico!M$1&lt;='Gastos Gerais'!$E$4:$E$1003),-('Gastos Gerais'!$C$4:$C$1003))</f>
        <v>0</v>
      </c>
      <c r="N120" s="152">
        <f>SUMPRODUCT(-('Gastos Gerais'!$B$4:$B$1003=Analítico!$B120),-(Analítico!N$1&gt;='Gastos Gerais'!$D$4:$D$1003),-(Analítico!N$1&lt;='Gastos Gerais'!$E$4:$E$1003),-('Gastos Gerais'!$C$4:$C$1003))</f>
        <v>0</v>
      </c>
      <c r="O120" s="152">
        <f>SUMPRODUCT(-('Gastos Gerais'!$B$4:$B$1003=Analítico!$B120),-(Analítico!O$1&gt;='Gastos Gerais'!$D$4:$D$1003),-(Analítico!O$1&lt;='Gastos Gerais'!$E$4:$E$1003),-('Gastos Gerais'!$C$4:$C$1003))</f>
        <v>0</v>
      </c>
      <c r="P120" s="152">
        <f>SUMPRODUCT(-('Gastos Gerais'!$B$4:$B$1003=Analítico!$B120),-(Analítico!P$1&gt;='Gastos Gerais'!$D$4:$D$1003),-(Analítico!P$1&lt;='Gastos Gerais'!$E$4:$E$1003),-('Gastos Gerais'!$C$4:$C$1003))</f>
        <v>0</v>
      </c>
      <c r="Q120" s="152">
        <f>SUMPRODUCT(-('Gastos Gerais'!$B$4:$B$1003=Analítico!$B120),-(Analítico!Q$1&gt;='Gastos Gerais'!$D$4:$D$1003),-(Analítico!Q$1&lt;='Gastos Gerais'!$E$4:$E$1003),-('Gastos Gerais'!$C$4:$C$1003))</f>
        <v>0</v>
      </c>
      <c r="R120" s="152">
        <f>SUMPRODUCT(-('Gastos Gerais'!$B$4:$B$1003=Analítico!$B120),-(Analítico!R$1&gt;='Gastos Gerais'!$D$4:$D$1003),-(Analítico!R$1&lt;='Gastos Gerais'!$E$4:$E$1003),-('Gastos Gerais'!$C$4:$C$1003))</f>
        <v>0</v>
      </c>
      <c r="S120" s="152">
        <f>SUMPRODUCT(-('Gastos Gerais'!$B$4:$B$1003=Analítico!$B120),-(Analítico!S$1&gt;='Gastos Gerais'!$D$4:$D$1003),-(Analítico!S$1&lt;='Gastos Gerais'!$E$4:$E$1003),-('Gastos Gerais'!$C$4:$C$1003))</f>
        <v>0</v>
      </c>
      <c r="T120" s="152">
        <f>SUMPRODUCT(-('Gastos Gerais'!$B$4:$B$1003=Analítico!$B120),-(Analítico!T$1&gt;='Gastos Gerais'!$D$4:$D$1003),-(Analítico!T$1&lt;='Gastos Gerais'!$E$4:$E$1003),-('Gastos Gerais'!$C$4:$C$1003))</f>
        <v>0</v>
      </c>
      <c r="U120" s="152">
        <f>SUMPRODUCT(-('Gastos Gerais'!$B$4:$B$1003=Analítico!$B120),-(Analítico!U$1&gt;='Gastos Gerais'!$D$4:$D$1003),-(Analítico!U$1&lt;='Gastos Gerais'!$E$4:$E$1003),-('Gastos Gerais'!$C$4:$C$1003))</f>
        <v>0</v>
      </c>
      <c r="V120" s="152">
        <f>SUMPRODUCT(-('Gastos Gerais'!$B$4:$B$1003=Analítico!$B120),-(Analítico!V$1&gt;='Gastos Gerais'!$D$4:$D$1003),-(Analítico!V$1&lt;='Gastos Gerais'!$E$4:$E$1003),-('Gastos Gerais'!$C$4:$C$1003))</f>
        <v>0</v>
      </c>
      <c r="W120" s="152">
        <f>SUMPRODUCT(-('Gastos Gerais'!$B$4:$B$1003=Analítico!$B120),-(Analítico!W$1&gt;='Gastos Gerais'!$D$4:$D$1003),-(Analítico!W$1&lt;='Gastos Gerais'!$E$4:$E$1003),-('Gastos Gerais'!$C$4:$C$1003))</f>
        <v>0</v>
      </c>
      <c r="X120" s="152">
        <f>SUMPRODUCT(-('Gastos Gerais'!$B$4:$B$1003=Analítico!$B120),-(Analítico!X$1&gt;='Gastos Gerais'!$D$4:$D$1003),-(Analítico!X$1&lt;='Gastos Gerais'!$E$4:$E$1003),-('Gastos Gerais'!$C$4:$C$1003))</f>
        <v>0</v>
      </c>
      <c r="Y120" s="152">
        <f>SUMPRODUCT(-('Gastos Gerais'!$B$4:$B$1003=Analítico!$B120),-(Analítico!Y$1&gt;='Gastos Gerais'!$D$4:$D$1003),-(Analítico!Y$1&lt;='Gastos Gerais'!$E$4:$E$1003),-('Gastos Gerais'!$C$4:$C$1003))</f>
        <v>0</v>
      </c>
      <c r="Z120" s="152">
        <f>SUMPRODUCT(-('Gastos Gerais'!$B$4:$B$1003=Analítico!$B120),-(Analítico!Z$1&gt;='Gastos Gerais'!$D$4:$D$1003),-(Analítico!Z$1&lt;='Gastos Gerais'!$E$4:$E$1003),-('Gastos Gerais'!$C$4:$C$1003))</f>
        <v>0</v>
      </c>
      <c r="AA120" s="152">
        <f>SUMPRODUCT(-('Gastos Gerais'!$B$4:$B$1003=Analítico!$B120),-(Analítico!AA$1&gt;='Gastos Gerais'!$D$4:$D$1003),-(Analítico!AA$1&lt;='Gastos Gerais'!$E$4:$E$1003),-('Gastos Gerais'!$C$4:$C$1003))</f>
        <v>0</v>
      </c>
      <c r="AB120" s="152">
        <f>SUMPRODUCT(-('Gastos Gerais'!$B$4:$B$1003=Analítico!$B120),-(Analítico!AB$1&gt;='Gastos Gerais'!$D$4:$D$1003),-(Analítico!AB$1&lt;='Gastos Gerais'!$E$4:$E$1003),-('Gastos Gerais'!$C$4:$C$1003))</f>
        <v>0</v>
      </c>
      <c r="AC120" s="152">
        <f>SUMPRODUCT(-('Gastos Gerais'!$B$4:$B$1003=Analítico!$B120),-(Analítico!AC$1&gt;='Gastos Gerais'!$D$4:$D$1003),-(Analítico!AC$1&lt;='Gastos Gerais'!$E$4:$E$1003),-('Gastos Gerais'!$C$4:$C$1003))</f>
        <v>0</v>
      </c>
      <c r="AD120" s="152">
        <f>SUMPRODUCT(-('Gastos Gerais'!$B$4:$B$1003=Analítico!$B120),-(Analítico!AD$1&gt;='Gastos Gerais'!$D$4:$D$1003),-(Analítico!AD$1&lt;='Gastos Gerais'!$E$4:$E$1003),-('Gastos Gerais'!$C$4:$C$1003))</f>
        <v>0</v>
      </c>
      <c r="AE120" s="152">
        <f>SUMPRODUCT(-('Gastos Gerais'!$B$4:$B$1003=Analítico!$B120),-(Analítico!AE$1&gt;='Gastos Gerais'!$D$4:$D$1003),-(Analítico!AE$1&lt;='Gastos Gerais'!$E$4:$E$1003),-('Gastos Gerais'!$C$4:$C$1003))</f>
        <v>0</v>
      </c>
      <c r="AF120" s="152">
        <f>SUMPRODUCT(-('Gastos Gerais'!$B$4:$B$1003=Analítico!$B120),-(Analítico!AF$1&gt;='Gastos Gerais'!$D$4:$D$1003),-(Analítico!AF$1&lt;='Gastos Gerais'!$E$4:$E$1003),-('Gastos Gerais'!$C$4:$C$1003))</f>
        <v>0</v>
      </c>
      <c r="AG120" s="152">
        <f>SUMPRODUCT(-('Gastos Gerais'!$B$4:$B$1003=Analítico!$B120),-(Analítico!AG$1&gt;='Gastos Gerais'!$D$4:$D$1003),-(Analítico!AG$1&lt;='Gastos Gerais'!$E$4:$E$1003),-('Gastos Gerais'!$C$4:$C$1003))</f>
        <v>0</v>
      </c>
      <c r="AH120" s="152">
        <f>SUMPRODUCT(-('Gastos Gerais'!$B$4:$B$1003=Analítico!$B120),-(Analítico!AH$1&gt;='Gastos Gerais'!$D$4:$D$1003),-(Analítico!AH$1&lt;='Gastos Gerais'!$E$4:$E$1003),-('Gastos Gerais'!$C$4:$C$1003))</f>
        <v>0</v>
      </c>
      <c r="AI120" s="152">
        <f>SUMPRODUCT(-('Gastos Gerais'!$B$4:$B$1003=Analítico!$B120),-(Analítico!AI$1&gt;='Gastos Gerais'!$D$4:$D$1003),-(Analítico!AI$1&lt;='Gastos Gerais'!$E$4:$E$1003),-('Gastos Gerais'!$C$4:$C$1003))</f>
        <v>0</v>
      </c>
      <c r="AJ120" s="152">
        <f>SUMPRODUCT(-('Gastos Gerais'!$B$4:$B$1003=Analítico!$B120),-(Analítico!AJ$1&gt;='Gastos Gerais'!$D$4:$D$1003),-(Analítico!AJ$1&lt;='Gastos Gerais'!$E$4:$E$1003),-('Gastos Gerais'!$C$4:$C$1003))</f>
        <v>0</v>
      </c>
      <c r="AK120" s="152">
        <f>SUMPRODUCT(-('Gastos Gerais'!$B$4:$B$1003=Analítico!$B120),-(Analítico!AK$1&gt;='Gastos Gerais'!$D$4:$D$1003),-(Analítico!AK$1&lt;='Gastos Gerais'!$E$4:$E$1003),-('Gastos Gerais'!$C$4:$C$1003))</f>
        <v>0</v>
      </c>
      <c r="AL120" s="152">
        <f>SUMPRODUCT(-('Gastos Gerais'!$B$4:$B$1003=Analítico!$B120),-(Analítico!AL$1&gt;='Gastos Gerais'!$D$4:$D$1003),-(Analítico!AL$1&lt;='Gastos Gerais'!$E$4:$E$1003),-('Gastos Gerais'!$C$4:$C$1003))</f>
        <v>0</v>
      </c>
      <c r="AM120" s="147">
        <f>SUM(C120:AL120)</f>
        <v>295860.82999999996</v>
      </c>
      <c r="AN120" s="159">
        <f t="shared" ca="1" si="27"/>
        <v>3.1386501873467781E-2</v>
      </c>
      <c r="AX120" s="151"/>
      <c r="AY120" s="151"/>
    </row>
    <row r="121" spans="1:51" s="101" customFormat="1" ht="23.25" customHeight="1" thickBot="1">
      <c r="A121" s="80"/>
      <c r="B121" s="93" t="s">
        <v>35</v>
      </c>
      <c r="C121" s="81">
        <f t="shared" ref="C121:AM121" si="28">SUBTOTAL(109,C55:C120)</f>
        <v>40037.550000000003</v>
      </c>
      <c r="D121" s="81">
        <f t="shared" si="28"/>
        <v>355484.35499999998</v>
      </c>
      <c r="E121" s="81">
        <f t="shared" si="28"/>
        <v>353484.35499999998</v>
      </c>
      <c r="F121" s="81">
        <f t="shared" si="28"/>
        <v>553484.35499999998</v>
      </c>
      <c r="G121" s="81">
        <f t="shared" si="28"/>
        <v>376444.35499999998</v>
      </c>
      <c r="H121" s="81">
        <f t="shared" si="28"/>
        <v>353484.35499999998</v>
      </c>
      <c r="I121" s="81">
        <f t="shared" si="28"/>
        <v>380281.90499999997</v>
      </c>
      <c r="J121" s="81">
        <f t="shared" si="28"/>
        <v>0</v>
      </c>
      <c r="K121" s="81">
        <f t="shared" si="28"/>
        <v>0</v>
      </c>
      <c r="L121" s="81">
        <f t="shared" si="28"/>
        <v>0</v>
      </c>
      <c r="M121" s="81">
        <f t="shared" si="28"/>
        <v>0</v>
      </c>
      <c r="N121" s="81">
        <f t="shared" si="28"/>
        <v>0</v>
      </c>
      <c r="O121" s="81">
        <f t="shared" si="28"/>
        <v>0</v>
      </c>
      <c r="P121" s="81">
        <f t="shared" si="28"/>
        <v>0</v>
      </c>
      <c r="Q121" s="81">
        <f t="shared" si="28"/>
        <v>0</v>
      </c>
      <c r="R121" s="81">
        <f t="shared" si="28"/>
        <v>0</v>
      </c>
      <c r="S121" s="81">
        <f t="shared" si="28"/>
        <v>0</v>
      </c>
      <c r="T121" s="81">
        <f t="shared" si="28"/>
        <v>0</v>
      </c>
      <c r="U121" s="81">
        <f t="shared" si="28"/>
        <v>0</v>
      </c>
      <c r="V121" s="81">
        <f t="shared" si="28"/>
        <v>0</v>
      </c>
      <c r="W121" s="81">
        <f t="shared" si="28"/>
        <v>0</v>
      </c>
      <c r="X121" s="81">
        <f t="shared" si="28"/>
        <v>0</v>
      </c>
      <c r="Y121" s="81">
        <f t="shared" si="28"/>
        <v>0</v>
      </c>
      <c r="Z121" s="81">
        <f t="shared" si="28"/>
        <v>0</v>
      </c>
      <c r="AA121" s="81">
        <f t="shared" si="28"/>
        <v>0</v>
      </c>
      <c r="AB121" s="81">
        <f t="shared" si="28"/>
        <v>0</v>
      </c>
      <c r="AC121" s="81">
        <f t="shared" si="28"/>
        <v>0</v>
      </c>
      <c r="AD121" s="81">
        <f t="shared" si="28"/>
        <v>0</v>
      </c>
      <c r="AE121" s="81">
        <f t="shared" si="28"/>
        <v>0</v>
      </c>
      <c r="AF121" s="81">
        <f t="shared" si="28"/>
        <v>0</v>
      </c>
      <c r="AG121" s="81">
        <f t="shared" si="28"/>
        <v>0</v>
      </c>
      <c r="AH121" s="81">
        <f t="shared" si="28"/>
        <v>0</v>
      </c>
      <c r="AI121" s="81">
        <f t="shared" si="28"/>
        <v>0</v>
      </c>
      <c r="AJ121" s="81">
        <f t="shared" si="28"/>
        <v>0</v>
      </c>
      <c r="AK121" s="81">
        <f t="shared" si="28"/>
        <v>0</v>
      </c>
      <c r="AL121" s="81">
        <f t="shared" si="28"/>
        <v>0</v>
      </c>
      <c r="AM121" s="81">
        <f t="shared" si="28"/>
        <v>2412701.23</v>
      </c>
      <c r="AN121" s="109">
        <f t="shared" ca="1" si="27"/>
        <v>0.25595227213927924</v>
      </c>
      <c r="AX121" s="251"/>
      <c r="AY121" s="251"/>
    </row>
    <row r="122" spans="1:51" s="101" customFormat="1" ht="23.25" customHeight="1" thickBot="1">
      <c r="A122" s="95" t="s">
        <v>29</v>
      </c>
      <c r="B122" s="73" t="s">
        <v>141</v>
      </c>
      <c r="C122" s="96"/>
      <c r="D122" s="96"/>
      <c r="E122" s="96"/>
      <c r="F122" s="96"/>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6"/>
      <c r="AF122" s="96"/>
      <c r="AG122" s="96"/>
      <c r="AH122" s="96"/>
      <c r="AI122" s="96"/>
      <c r="AJ122" s="96"/>
      <c r="AK122" s="96"/>
      <c r="AL122" s="96"/>
      <c r="AM122" s="96"/>
      <c r="AN122" s="125"/>
      <c r="AX122" s="251"/>
      <c r="AY122" s="251"/>
    </row>
    <row r="123" spans="1:51" s="101" customFormat="1" ht="23.25" customHeight="1">
      <c r="A123" s="31" t="s">
        <v>15</v>
      </c>
      <c r="B123" s="32" t="s">
        <v>201</v>
      </c>
      <c r="C123" s="152">
        <f>SUMPRODUCT(-(Bens!$B$4:$B$103=Analítico!$B123),-(Bens!$D$4:$D$103=Analítico!C$1),(Bens!$G$4:$G$103))</f>
        <v>0</v>
      </c>
      <c r="D123" s="152">
        <f>SUMPRODUCT(-(Bens!$B$4:$B$103=Analítico!$B123),-(Bens!$D$4:$D$103=Analítico!D$1),(Bens!$G$4:$G$103))</f>
        <v>0</v>
      </c>
      <c r="E123" s="152">
        <f>SUMPRODUCT(-(Bens!$B$4:$B$103=Analítico!$B123),-(Bens!$D$4:$D$103=Analítico!E$1),(Bens!$G$4:$G$103))</f>
        <v>0</v>
      </c>
      <c r="F123" s="152">
        <f>SUMPRODUCT(-(Bens!$B$4:$B$103=Analítico!$B123),-(Bens!$D$4:$D$103=Analítico!F$1),(Bens!$G$4:$G$103))</f>
        <v>0</v>
      </c>
      <c r="G123" s="152">
        <f>SUMPRODUCT(-(Bens!$B$4:$B$103=Analítico!$B123),-(Bens!$D$4:$D$103=Analítico!G$1),(Bens!$G$4:$G$103))</f>
        <v>0</v>
      </c>
      <c r="H123" s="152">
        <f>SUMPRODUCT(-(Bens!$B$4:$B$103=Analítico!$B123),-(Bens!$D$4:$D$103=Analítico!H$1),(Bens!$G$4:$G$103))</f>
        <v>0</v>
      </c>
      <c r="I123" s="152">
        <f>SUMPRODUCT(-(Bens!$B$4:$B$103=Analítico!$B123),-(Bens!$D$4:$D$103=Analítico!I$1),(Bens!$G$4:$G$103))</f>
        <v>0</v>
      </c>
      <c r="J123" s="152">
        <f>SUMPRODUCT(-(Bens!$B$4:$B$103=Analítico!$B123),-(Bens!$D$4:$D$103=Analítico!J$1),(Bens!$G$4:$G$103))</f>
        <v>0</v>
      </c>
      <c r="K123" s="152">
        <f>SUMPRODUCT(-(Bens!$B$4:$B$103=Analítico!$B123),-(Bens!$D$4:$D$103=Analítico!K$1),(Bens!$G$4:$G$103))</f>
        <v>0</v>
      </c>
      <c r="L123" s="152">
        <f>SUMPRODUCT(-(Bens!$B$4:$B$103=Analítico!$B123),-(Bens!$D$4:$D$103=Analítico!L$1),(Bens!$G$4:$G$103))</f>
        <v>0</v>
      </c>
      <c r="M123" s="152">
        <f>SUMPRODUCT(-(Bens!$B$4:$B$103=Analítico!$B123),-(Bens!$D$4:$D$103=Analítico!M$1),(Bens!$G$4:$G$103))</f>
        <v>0</v>
      </c>
      <c r="N123" s="152">
        <f>SUMPRODUCT(-(Bens!$B$4:$B$103=Analítico!$B123),-(Bens!$D$4:$D$103=Analítico!N$1),(Bens!$G$4:$G$103))</f>
        <v>0</v>
      </c>
      <c r="O123" s="152">
        <f>SUMPRODUCT(-(Bens!$B$4:$B$103=Analítico!$B123),-(Bens!$D$4:$D$103=Analítico!O$1),(Bens!$G$4:$G$103))</f>
        <v>0</v>
      </c>
      <c r="P123" s="152">
        <f>SUMPRODUCT(-(Bens!$B$4:$B$103=Analítico!$B123),-(Bens!$D$4:$D$103=Analítico!P$1),(Bens!$G$4:$G$103))</f>
        <v>0</v>
      </c>
      <c r="Q123" s="152">
        <f>SUMPRODUCT(-(Bens!$B$4:$B$103=Analítico!$B123),-(Bens!$D$4:$D$103=Analítico!Q$1),(Bens!$G$4:$G$103))</f>
        <v>0</v>
      </c>
      <c r="R123" s="152">
        <f>SUMPRODUCT(-(Bens!$B$4:$B$103=Analítico!$B123),-(Bens!$D$4:$D$103=Analítico!R$1),(Bens!$G$4:$G$103))</f>
        <v>0</v>
      </c>
      <c r="S123" s="152">
        <f>SUMPRODUCT(-(Bens!$B$4:$B$103=Analítico!$B123),-(Bens!$D$4:$D$103=Analítico!S$1),(Bens!$G$4:$G$103))</f>
        <v>0</v>
      </c>
      <c r="T123" s="152">
        <f>SUMPRODUCT(-(Bens!$B$4:$B$103=Analítico!$B123),-(Bens!$D$4:$D$103=Analítico!T$1),(Bens!$G$4:$G$103))</f>
        <v>0</v>
      </c>
      <c r="U123" s="152">
        <f>SUMPRODUCT(-(Bens!$B$4:$B$103=Analítico!$B123),-(Bens!$D$4:$D$103=Analítico!U$1),(Bens!$G$4:$G$103))</f>
        <v>0</v>
      </c>
      <c r="V123" s="152">
        <f>SUMPRODUCT(-(Bens!$B$4:$B$103=Analítico!$B123),-(Bens!$D$4:$D$103=Analítico!V$1),(Bens!$G$4:$G$103))</f>
        <v>0</v>
      </c>
      <c r="W123" s="152">
        <f>SUMPRODUCT(-(Bens!$B$4:$B$103=Analítico!$B123),-(Bens!$D$4:$D$103=Analítico!W$1),(Bens!$G$4:$G$103))</f>
        <v>0</v>
      </c>
      <c r="X123" s="152">
        <f>SUMPRODUCT(-(Bens!$B$4:$B$103=Analítico!$B123),-(Bens!$D$4:$D$103=Analítico!X$1),(Bens!$G$4:$G$103))</f>
        <v>0</v>
      </c>
      <c r="Y123" s="152">
        <f>SUMPRODUCT(-(Bens!$B$4:$B$103=Analítico!$B123),-(Bens!$D$4:$D$103=Analítico!Y$1),(Bens!$G$4:$G$103))</f>
        <v>0</v>
      </c>
      <c r="Z123" s="152">
        <f>SUMPRODUCT(-(Bens!$B$4:$B$103=Analítico!$B123),-(Bens!$D$4:$D$103=Analítico!Z$1),(Bens!$G$4:$G$103))</f>
        <v>0</v>
      </c>
      <c r="AA123" s="152">
        <f>SUMPRODUCT(-(Bens!$B$4:$B$103=Analítico!$B123),-(Bens!$D$4:$D$103=Analítico!AA$1),(Bens!$G$4:$G$103))</f>
        <v>0</v>
      </c>
      <c r="AB123" s="152">
        <f>SUMPRODUCT(-(Bens!$B$4:$B$103=Analítico!$B123),-(Bens!$D$4:$D$103=Analítico!AB$1),(Bens!$G$4:$G$103))</f>
        <v>0</v>
      </c>
      <c r="AC123" s="152">
        <f>SUMPRODUCT(-(Bens!$B$4:$B$103=Analítico!$B123),-(Bens!$D$4:$D$103=Analítico!AC$1),(Bens!$G$4:$G$103))</f>
        <v>0</v>
      </c>
      <c r="AD123" s="152">
        <f>SUMPRODUCT(-(Bens!$B$4:$B$103=Analítico!$B123),-(Bens!$D$4:$D$103=Analítico!AD$1),(Bens!$G$4:$G$103))</f>
        <v>0</v>
      </c>
      <c r="AE123" s="152">
        <f>SUMPRODUCT(-(Bens!$B$4:$B$103=Analítico!$B123),-(Bens!$D$4:$D$103=Analítico!AE$1),(Bens!$G$4:$G$103))</f>
        <v>0</v>
      </c>
      <c r="AF123" s="152">
        <f>SUMPRODUCT(-(Bens!$B$4:$B$103=Analítico!$B123),-(Bens!$D$4:$D$103=Analítico!AF$1),(Bens!$G$4:$G$103))</f>
        <v>0</v>
      </c>
      <c r="AG123" s="152">
        <f>SUMPRODUCT(-(Bens!$B$4:$B$103=Analítico!$B123),-(Bens!$D$4:$D$103=Analítico!AG$1),(Bens!$G$4:$G$103))</f>
        <v>0</v>
      </c>
      <c r="AH123" s="152">
        <f>SUMPRODUCT(-(Bens!$B$4:$B$103=Analítico!$B123),-(Bens!$D$4:$D$103=Analítico!AH$1),(Bens!$G$4:$G$103))</f>
        <v>0</v>
      </c>
      <c r="AI123" s="152">
        <f>SUMPRODUCT(-(Bens!$B$4:$B$103=Analítico!$B123),-(Bens!$D$4:$D$103=Analítico!AI$1),(Bens!$G$4:$G$103))</f>
        <v>0</v>
      </c>
      <c r="AJ123" s="152">
        <f>SUMPRODUCT(-(Bens!$B$4:$B$103=Analítico!$B123),-(Bens!$D$4:$D$103=Analítico!AJ$1),(Bens!$G$4:$G$103))</f>
        <v>0</v>
      </c>
      <c r="AK123" s="152">
        <f>SUMPRODUCT(-(Bens!$B$4:$B$103=Analítico!$B123),-(Bens!$D$4:$D$103=Analítico!AK$1),(Bens!$G$4:$G$103))</f>
        <v>0</v>
      </c>
      <c r="AL123" s="152">
        <f>SUMPRODUCT(-(Bens!$B$4:$B$103=Analítico!$B123),-(Bens!$D$4:$D$103=Analítico!AL$1),(Bens!$G$4:$G$103))</f>
        <v>0</v>
      </c>
      <c r="AM123" s="147">
        <f t="shared" ref="AM123:AM135" si="29">SUM(C123:AL123)</f>
        <v>0</v>
      </c>
      <c r="AN123" s="159">
        <f t="shared" ref="AN123:AN136" ca="1" si="30">IF($AM$139=0,0,AM123/$AM$139)</f>
        <v>0</v>
      </c>
      <c r="AX123" s="251"/>
      <c r="AY123" s="251"/>
    </row>
    <row r="124" spans="1:51" s="101" customFormat="1" ht="23.25" customHeight="1">
      <c r="A124" s="31" t="s">
        <v>39</v>
      </c>
      <c r="B124" s="32" t="s">
        <v>202</v>
      </c>
      <c r="C124" s="152">
        <f>SUMPRODUCT(-(Bens!$B$4:$B$103=Analítico!$B124),-(Bens!$D$4:$D$103=Analítico!C$1),(Bens!$G$4:$G$103))</f>
        <v>0</v>
      </c>
      <c r="D124" s="152">
        <f>SUMPRODUCT(-(Bens!$B$4:$B$103=Analítico!$B124),-(Bens!$D$4:$D$103=Analítico!D$1),(Bens!$G$4:$G$103))</f>
        <v>0</v>
      </c>
      <c r="E124" s="152">
        <f>SUMPRODUCT(-(Bens!$B$4:$B$103=Analítico!$B124),-(Bens!$D$4:$D$103=Analítico!E$1),(Bens!$G$4:$G$103))</f>
        <v>0</v>
      </c>
      <c r="F124" s="152">
        <f>SUMPRODUCT(-(Bens!$B$4:$B$103=Analítico!$B124),-(Bens!$D$4:$D$103=Analítico!F$1),(Bens!$G$4:$G$103))</f>
        <v>0</v>
      </c>
      <c r="G124" s="152">
        <f>SUMPRODUCT(-(Bens!$B$4:$B$103=Analítico!$B124),-(Bens!$D$4:$D$103=Analítico!G$1),(Bens!$G$4:$G$103))</f>
        <v>0</v>
      </c>
      <c r="H124" s="152">
        <f>SUMPRODUCT(-(Bens!$B$4:$B$103=Analítico!$B124),-(Bens!$D$4:$D$103=Analítico!H$1),(Bens!$G$4:$G$103))</f>
        <v>0</v>
      </c>
      <c r="I124" s="152">
        <f>SUMPRODUCT(-(Bens!$B$4:$B$103=Analítico!$B124),-(Bens!$D$4:$D$103=Analítico!I$1),(Bens!$G$4:$G$103))</f>
        <v>0</v>
      </c>
      <c r="J124" s="152">
        <f>SUMPRODUCT(-(Bens!$B$4:$B$103=Analítico!$B124),-(Bens!$D$4:$D$103=Analítico!J$1),(Bens!$G$4:$G$103))</f>
        <v>0</v>
      </c>
      <c r="K124" s="152">
        <f>SUMPRODUCT(-(Bens!$B$4:$B$103=Analítico!$B124),-(Bens!$D$4:$D$103=Analítico!K$1),(Bens!$G$4:$G$103))</f>
        <v>0</v>
      </c>
      <c r="L124" s="152">
        <f>SUMPRODUCT(-(Bens!$B$4:$B$103=Analítico!$B124),-(Bens!$D$4:$D$103=Analítico!L$1),(Bens!$G$4:$G$103))</f>
        <v>0</v>
      </c>
      <c r="M124" s="152">
        <f>SUMPRODUCT(-(Bens!$B$4:$B$103=Analítico!$B124),-(Bens!$D$4:$D$103=Analítico!M$1),(Bens!$G$4:$G$103))</f>
        <v>0</v>
      </c>
      <c r="N124" s="152">
        <f>SUMPRODUCT(-(Bens!$B$4:$B$103=Analítico!$B124),-(Bens!$D$4:$D$103=Analítico!N$1),(Bens!$G$4:$G$103))</f>
        <v>0</v>
      </c>
      <c r="O124" s="152">
        <f>SUMPRODUCT(-(Bens!$B$4:$B$103=Analítico!$B124),-(Bens!$D$4:$D$103=Analítico!O$1),(Bens!$G$4:$G$103))</f>
        <v>0</v>
      </c>
      <c r="P124" s="152">
        <f>SUMPRODUCT(-(Bens!$B$4:$B$103=Analítico!$B124),-(Bens!$D$4:$D$103=Analítico!P$1),(Bens!$G$4:$G$103))</f>
        <v>0</v>
      </c>
      <c r="Q124" s="152">
        <f>SUMPRODUCT(-(Bens!$B$4:$B$103=Analítico!$B124),-(Bens!$D$4:$D$103=Analítico!Q$1),(Bens!$G$4:$G$103))</f>
        <v>0</v>
      </c>
      <c r="R124" s="152">
        <f>SUMPRODUCT(-(Bens!$B$4:$B$103=Analítico!$B124),-(Bens!$D$4:$D$103=Analítico!R$1),(Bens!$G$4:$G$103))</f>
        <v>0</v>
      </c>
      <c r="S124" s="152">
        <f>SUMPRODUCT(-(Bens!$B$4:$B$103=Analítico!$B124),-(Bens!$D$4:$D$103=Analítico!S$1),(Bens!$G$4:$G$103))</f>
        <v>0</v>
      </c>
      <c r="T124" s="152">
        <f>SUMPRODUCT(-(Bens!$B$4:$B$103=Analítico!$B124),-(Bens!$D$4:$D$103=Analítico!T$1),(Bens!$G$4:$G$103))</f>
        <v>0</v>
      </c>
      <c r="U124" s="152">
        <f>SUMPRODUCT(-(Bens!$B$4:$B$103=Analítico!$B124),-(Bens!$D$4:$D$103=Analítico!U$1),(Bens!$G$4:$G$103))</f>
        <v>0</v>
      </c>
      <c r="V124" s="152">
        <f>SUMPRODUCT(-(Bens!$B$4:$B$103=Analítico!$B124),-(Bens!$D$4:$D$103=Analítico!V$1),(Bens!$G$4:$G$103))</f>
        <v>0</v>
      </c>
      <c r="W124" s="152">
        <f>SUMPRODUCT(-(Bens!$B$4:$B$103=Analítico!$B124),-(Bens!$D$4:$D$103=Analítico!W$1),(Bens!$G$4:$G$103))</f>
        <v>0</v>
      </c>
      <c r="X124" s="152">
        <f>SUMPRODUCT(-(Bens!$B$4:$B$103=Analítico!$B124),-(Bens!$D$4:$D$103=Analítico!X$1),(Bens!$G$4:$G$103))</f>
        <v>0</v>
      </c>
      <c r="Y124" s="152">
        <f>SUMPRODUCT(-(Bens!$B$4:$B$103=Analítico!$B124),-(Bens!$D$4:$D$103=Analítico!Y$1),(Bens!$G$4:$G$103))</f>
        <v>0</v>
      </c>
      <c r="Z124" s="152">
        <f>SUMPRODUCT(-(Bens!$B$4:$B$103=Analítico!$B124),-(Bens!$D$4:$D$103=Analítico!Z$1),(Bens!$G$4:$G$103))</f>
        <v>0</v>
      </c>
      <c r="AA124" s="152">
        <f>SUMPRODUCT(-(Bens!$B$4:$B$103=Analítico!$B124),-(Bens!$D$4:$D$103=Analítico!AA$1),(Bens!$G$4:$G$103))</f>
        <v>0</v>
      </c>
      <c r="AB124" s="152">
        <f>SUMPRODUCT(-(Bens!$B$4:$B$103=Analítico!$B124),-(Bens!$D$4:$D$103=Analítico!AB$1),(Bens!$G$4:$G$103))</f>
        <v>0</v>
      </c>
      <c r="AC124" s="152">
        <f>SUMPRODUCT(-(Bens!$B$4:$B$103=Analítico!$B124),-(Bens!$D$4:$D$103=Analítico!AC$1),(Bens!$G$4:$G$103))</f>
        <v>0</v>
      </c>
      <c r="AD124" s="152">
        <f>SUMPRODUCT(-(Bens!$B$4:$B$103=Analítico!$B124),-(Bens!$D$4:$D$103=Analítico!AD$1),(Bens!$G$4:$G$103))</f>
        <v>0</v>
      </c>
      <c r="AE124" s="152">
        <f>SUMPRODUCT(-(Bens!$B$4:$B$103=Analítico!$B124),-(Bens!$D$4:$D$103=Analítico!AE$1),(Bens!$G$4:$G$103))</f>
        <v>0</v>
      </c>
      <c r="AF124" s="152">
        <f>SUMPRODUCT(-(Bens!$B$4:$B$103=Analítico!$B124),-(Bens!$D$4:$D$103=Analítico!AF$1),(Bens!$G$4:$G$103))</f>
        <v>0</v>
      </c>
      <c r="AG124" s="152">
        <f>SUMPRODUCT(-(Bens!$B$4:$B$103=Analítico!$B124),-(Bens!$D$4:$D$103=Analítico!AG$1),(Bens!$G$4:$G$103))</f>
        <v>0</v>
      </c>
      <c r="AH124" s="152">
        <f>SUMPRODUCT(-(Bens!$B$4:$B$103=Analítico!$B124),-(Bens!$D$4:$D$103=Analítico!AH$1),(Bens!$G$4:$G$103))</f>
        <v>0</v>
      </c>
      <c r="AI124" s="152">
        <f>SUMPRODUCT(-(Bens!$B$4:$B$103=Analítico!$B124),-(Bens!$D$4:$D$103=Analítico!AI$1),(Bens!$G$4:$G$103))</f>
        <v>0</v>
      </c>
      <c r="AJ124" s="152">
        <f>SUMPRODUCT(-(Bens!$B$4:$B$103=Analítico!$B124),-(Bens!$D$4:$D$103=Analítico!AJ$1),(Bens!$G$4:$G$103))</f>
        <v>0</v>
      </c>
      <c r="AK124" s="152">
        <f>SUMPRODUCT(-(Bens!$B$4:$B$103=Analítico!$B124),-(Bens!$D$4:$D$103=Analítico!AK$1),(Bens!$G$4:$G$103))</f>
        <v>0</v>
      </c>
      <c r="AL124" s="152">
        <f>SUMPRODUCT(-(Bens!$B$4:$B$103=Analítico!$B124),-(Bens!$D$4:$D$103=Analítico!AL$1),(Bens!$G$4:$G$103))</f>
        <v>0</v>
      </c>
      <c r="AM124" s="147">
        <f t="shared" si="29"/>
        <v>0</v>
      </c>
      <c r="AN124" s="159">
        <f t="shared" ca="1" si="30"/>
        <v>0</v>
      </c>
      <c r="AX124" s="251"/>
      <c r="AY124" s="251"/>
    </row>
    <row r="125" spans="1:51" s="101" customFormat="1" ht="23.25" customHeight="1">
      <c r="A125" s="31" t="s">
        <v>40</v>
      </c>
      <c r="B125" s="32" t="s">
        <v>203</v>
      </c>
      <c r="C125" s="152">
        <f>SUMPRODUCT(-(Bens!$B$4:$B$103=Analítico!$B125),-(Bens!$D$4:$D$103=Analítico!C$1),(Bens!$G$4:$G$103))</f>
        <v>0</v>
      </c>
      <c r="D125" s="152">
        <f>SUMPRODUCT(-(Bens!$B$4:$B$103=Analítico!$B125),-(Bens!$D$4:$D$103=Analítico!D$1),(Bens!$G$4:$G$103))</f>
        <v>0</v>
      </c>
      <c r="E125" s="152">
        <f>SUMPRODUCT(-(Bens!$B$4:$B$103=Analítico!$B125),-(Bens!$D$4:$D$103=Analítico!E$1),(Bens!$G$4:$G$103))</f>
        <v>0</v>
      </c>
      <c r="F125" s="152">
        <f>SUMPRODUCT(-(Bens!$B$4:$B$103=Analítico!$B125),-(Bens!$D$4:$D$103=Analítico!F$1),(Bens!$G$4:$G$103))</f>
        <v>0</v>
      </c>
      <c r="G125" s="152">
        <f>SUMPRODUCT(-(Bens!$B$4:$B$103=Analítico!$B125),-(Bens!$D$4:$D$103=Analítico!G$1),(Bens!$G$4:$G$103))</f>
        <v>0</v>
      </c>
      <c r="H125" s="152">
        <f>SUMPRODUCT(-(Bens!$B$4:$B$103=Analítico!$B125),-(Bens!$D$4:$D$103=Analítico!H$1),(Bens!$G$4:$G$103))</f>
        <v>0</v>
      </c>
      <c r="I125" s="152">
        <f>SUMPRODUCT(-(Bens!$B$4:$B$103=Analítico!$B125),-(Bens!$D$4:$D$103=Analítico!I$1),(Bens!$G$4:$G$103))</f>
        <v>0</v>
      </c>
      <c r="J125" s="152">
        <f>SUMPRODUCT(-(Bens!$B$4:$B$103=Analítico!$B125),-(Bens!$D$4:$D$103=Analítico!J$1),(Bens!$G$4:$G$103))</f>
        <v>0</v>
      </c>
      <c r="K125" s="152">
        <f>SUMPRODUCT(-(Bens!$B$4:$B$103=Analítico!$B125),-(Bens!$D$4:$D$103=Analítico!K$1),(Bens!$G$4:$G$103))</f>
        <v>0</v>
      </c>
      <c r="L125" s="152">
        <f>SUMPRODUCT(-(Bens!$B$4:$B$103=Analítico!$B125),-(Bens!$D$4:$D$103=Analítico!L$1),(Bens!$G$4:$G$103))</f>
        <v>0</v>
      </c>
      <c r="M125" s="152">
        <f>SUMPRODUCT(-(Bens!$B$4:$B$103=Analítico!$B125),-(Bens!$D$4:$D$103=Analítico!M$1),(Bens!$G$4:$G$103))</f>
        <v>0</v>
      </c>
      <c r="N125" s="152">
        <f>SUMPRODUCT(-(Bens!$B$4:$B$103=Analítico!$B125),-(Bens!$D$4:$D$103=Analítico!N$1),(Bens!$G$4:$G$103))</f>
        <v>0</v>
      </c>
      <c r="O125" s="152">
        <f>SUMPRODUCT(-(Bens!$B$4:$B$103=Analítico!$B125),-(Bens!$D$4:$D$103=Analítico!O$1),(Bens!$G$4:$G$103))</f>
        <v>0</v>
      </c>
      <c r="P125" s="152">
        <f>SUMPRODUCT(-(Bens!$B$4:$B$103=Analítico!$B125),-(Bens!$D$4:$D$103=Analítico!P$1),(Bens!$G$4:$G$103))</f>
        <v>0</v>
      </c>
      <c r="Q125" s="152">
        <f>SUMPRODUCT(-(Bens!$B$4:$B$103=Analítico!$B125),-(Bens!$D$4:$D$103=Analítico!Q$1),(Bens!$G$4:$G$103))</f>
        <v>0</v>
      </c>
      <c r="R125" s="152">
        <f>SUMPRODUCT(-(Bens!$B$4:$B$103=Analítico!$B125),-(Bens!$D$4:$D$103=Analítico!R$1),(Bens!$G$4:$G$103))</f>
        <v>0</v>
      </c>
      <c r="S125" s="152">
        <f>SUMPRODUCT(-(Bens!$B$4:$B$103=Analítico!$B125),-(Bens!$D$4:$D$103=Analítico!S$1),(Bens!$G$4:$G$103))</f>
        <v>0</v>
      </c>
      <c r="T125" s="152">
        <f>SUMPRODUCT(-(Bens!$B$4:$B$103=Analítico!$B125),-(Bens!$D$4:$D$103=Analítico!T$1),(Bens!$G$4:$G$103))</f>
        <v>0</v>
      </c>
      <c r="U125" s="152">
        <f>SUMPRODUCT(-(Bens!$B$4:$B$103=Analítico!$B125),-(Bens!$D$4:$D$103=Analítico!U$1),(Bens!$G$4:$G$103))</f>
        <v>0</v>
      </c>
      <c r="V125" s="152">
        <f>SUMPRODUCT(-(Bens!$B$4:$B$103=Analítico!$B125),-(Bens!$D$4:$D$103=Analítico!V$1),(Bens!$G$4:$G$103))</f>
        <v>0</v>
      </c>
      <c r="W125" s="152">
        <f>SUMPRODUCT(-(Bens!$B$4:$B$103=Analítico!$B125),-(Bens!$D$4:$D$103=Analítico!W$1),(Bens!$G$4:$G$103))</f>
        <v>0</v>
      </c>
      <c r="X125" s="152">
        <f>SUMPRODUCT(-(Bens!$B$4:$B$103=Analítico!$B125),-(Bens!$D$4:$D$103=Analítico!X$1),(Bens!$G$4:$G$103))</f>
        <v>0</v>
      </c>
      <c r="Y125" s="152">
        <f>SUMPRODUCT(-(Bens!$B$4:$B$103=Analítico!$B125),-(Bens!$D$4:$D$103=Analítico!Y$1),(Bens!$G$4:$G$103))</f>
        <v>0</v>
      </c>
      <c r="Z125" s="152">
        <f>SUMPRODUCT(-(Bens!$B$4:$B$103=Analítico!$B125),-(Bens!$D$4:$D$103=Analítico!Z$1),(Bens!$G$4:$G$103))</f>
        <v>0</v>
      </c>
      <c r="AA125" s="152">
        <f>SUMPRODUCT(-(Bens!$B$4:$B$103=Analítico!$B125),-(Bens!$D$4:$D$103=Analítico!AA$1),(Bens!$G$4:$G$103))</f>
        <v>0</v>
      </c>
      <c r="AB125" s="152">
        <f>SUMPRODUCT(-(Bens!$B$4:$B$103=Analítico!$B125),-(Bens!$D$4:$D$103=Analítico!AB$1),(Bens!$G$4:$G$103))</f>
        <v>0</v>
      </c>
      <c r="AC125" s="152">
        <f>SUMPRODUCT(-(Bens!$B$4:$B$103=Analítico!$B125),-(Bens!$D$4:$D$103=Analítico!AC$1),(Bens!$G$4:$G$103))</f>
        <v>0</v>
      </c>
      <c r="AD125" s="152">
        <f>SUMPRODUCT(-(Bens!$B$4:$B$103=Analítico!$B125),-(Bens!$D$4:$D$103=Analítico!AD$1),(Bens!$G$4:$G$103))</f>
        <v>0</v>
      </c>
      <c r="AE125" s="152">
        <f>SUMPRODUCT(-(Bens!$B$4:$B$103=Analítico!$B125),-(Bens!$D$4:$D$103=Analítico!AE$1),(Bens!$G$4:$G$103))</f>
        <v>0</v>
      </c>
      <c r="AF125" s="152">
        <f>SUMPRODUCT(-(Bens!$B$4:$B$103=Analítico!$B125),-(Bens!$D$4:$D$103=Analítico!AF$1),(Bens!$G$4:$G$103))</f>
        <v>0</v>
      </c>
      <c r="AG125" s="152">
        <f>SUMPRODUCT(-(Bens!$B$4:$B$103=Analítico!$B125),-(Bens!$D$4:$D$103=Analítico!AG$1),(Bens!$G$4:$G$103))</f>
        <v>0</v>
      </c>
      <c r="AH125" s="152">
        <f>SUMPRODUCT(-(Bens!$B$4:$B$103=Analítico!$B125),-(Bens!$D$4:$D$103=Analítico!AH$1),(Bens!$G$4:$G$103))</f>
        <v>0</v>
      </c>
      <c r="AI125" s="152">
        <f>SUMPRODUCT(-(Bens!$B$4:$B$103=Analítico!$B125),-(Bens!$D$4:$D$103=Analítico!AI$1),(Bens!$G$4:$G$103))</f>
        <v>0</v>
      </c>
      <c r="AJ125" s="152">
        <f>SUMPRODUCT(-(Bens!$B$4:$B$103=Analítico!$B125),-(Bens!$D$4:$D$103=Analítico!AJ$1),(Bens!$G$4:$G$103))</f>
        <v>0</v>
      </c>
      <c r="AK125" s="152">
        <f>SUMPRODUCT(-(Bens!$B$4:$B$103=Analítico!$B125),-(Bens!$D$4:$D$103=Analítico!AK$1),(Bens!$G$4:$G$103))</f>
        <v>0</v>
      </c>
      <c r="AL125" s="152">
        <f>SUMPRODUCT(-(Bens!$B$4:$B$103=Analítico!$B125),-(Bens!$D$4:$D$103=Analítico!AL$1),(Bens!$G$4:$G$103))</f>
        <v>0</v>
      </c>
      <c r="AM125" s="147">
        <f t="shared" si="29"/>
        <v>0</v>
      </c>
      <c r="AN125" s="159">
        <f t="shared" ca="1" si="30"/>
        <v>0</v>
      </c>
      <c r="AX125" s="251"/>
      <c r="AY125" s="251"/>
    </row>
    <row r="126" spans="1:51" s="101" customFormat="1" ht="23.25" customHeight="1">
      <c r="A126" s="31" t="s">
        <v>41</v>
      </c>
      <c r="B126" s="32" t="s">
        <v>204</v>
      </c>
      <c r="C126" s="152">
        <f>SUMPRODUCT(-(Bens!$B$4:$B$103=Analítico!$B126),-(Bens!$D$4:$D$103=Analítico!C$1),(Bens!$G$4:$G$103))</f>
        <v>0</v>
      </c>
      <c r="D126" s="152">
        <f>SUMPRODUCT(-(Bens!$B$4:$B$103=Analítico!$B126),-(Bens!$D$4:$D$103=Analítico!D$1),(Bens!$G$4:$G$103))</f>
        <v>0</v>
      </c>
      <c r="E126" s="152">
        <f>SUMPRODUCT(-(Bens!$B$4:$B$103=Analítico!$B126),-(Bens!$D$4:$D$103=Analítico!E$1),(Bens!$G$4:$G$103))</f>
        <v>0</v>
      </c>
      <c r="F126" s="152">
        <f>SUMPRODUCT(-(Bens!$B$4:$B$103=Analítico!$B126),-(Bens!$D$4:$D$103=Analítico!F$1),(Bens!$G$4:$G$103))</f>
        <v>0</v>
      </c>
      <c r="G126" s="152">
        <f>SUMPRODUCT(-(Bens!$B$4:$B$103=Analítico!$B126),-(Bens!$D$4:$D$103=Analítico!G$1),(Bens!$G$4:$G$103))</f>
        <v>0</v>
      </c>
      <c r="H126" s="152">
        <f>SUMPRODUCT(-(Bens!$B$4:$B$103=Analítico!$B126),-(Bens!$D$4:$D$103=Analítico!H$1),(Bens!$G$4:$G$103))</f>
        <v>0</v>
      </c>
      <c r="I126" s="152">
        <f>SUMPRODUCT(-(Bens!$B$4:$B$103=Analítico!$B126),-(Bens!$D$4:$D$103=Analítico!I$1),(Bens!$G$4:$G$103))</f>
        <v>0</v>
      </c>
      <c r="J126" s="152">
        <f>SUMPRODUCT(-(Bens!$B$4:$B$103=Analítico!$B126),-(Bens!$D$4:$D$103=Analítico!J$1),(Bens!$G$4:$G$103))</f>
        <v>0</v>
      </c>
      <c r="K126" s="152">
        <f>SUMPRODUCT(-(Bens!$B$4:$B$103=Analítico!$B126),-(Bens!$D$4:$D$103=Analítico!K$1),(Bens!$G$4:$G$103))</f>
        <v>0</v>
      </c>
      <c r="L126" s="152">
        <f>SUMPRODUCT(-(Bens!$B$4:$B$103=Analítico!$B126),-(Bens!$D$4:$D$103=Analítico!L$1),(Bens!$G$4:$G$103))</f>
        <v>0</v>
      </c>
      <c r="M126" s="152">
        <f>SUMPRODUCT(-(Bens!$B$4:$B$103=Analítico!$B126),-(Bens!$D$4:$D$103=Analítico!M$1),(Bens!$G$4:$G$103))</f>
        <v>0</v>
      </c>
      <c r="N126" s="152">
        <f>SUMPRODUCT(-(Bens!$B$4:$B$103=Analítico!$B126),-(Bens!$D$4:$D$103=Analítico!N$1),(Bens!$G$4:$G$103))</f>
        <v>0</v>
      </c>
      <c r="O126" s="152">
        <f>SUMPRODUCT(-(Bens!$B$4:$B$103=Analítico!$B126),-(Bens!$D$4:$D$103=Analítico!O$1),(Bens!$G$4:$G$103))</f>
        <v>0</v>
      </c>
      <c r="P126" s="152">
        <f>SUMPRODUCT(-(Bens!$B$4:$B$103=Analítico!$B126),-(Bens!$D$4:$D$103=Analítico!P$1),(Bens!$G$4:$G$103))</f>
        <v>0</v>
      </c>
      <c r="Q126" s="152">
        <f>SUMPRODUCT(-(Bens!$B$4:$B$103=Analítico!$B126),-(Bens!$D$4:$D$103=Analítico!Q$1),(Bens!$G$4:$G$103))</f>
        <v>0</v>
      </c>
      <c r="R126" s="152">
        <f>SUMPRODUCT(-(Bens!$B$4:$B$103=Analítico!$B126),-(Bens!$D$4:$D$103=Analítico!R$1),(Bens!$G$4:$G$103))</f>
        <v>0</v>
      </c>
      <c r="S126" s="152">
        <f>SUMPRODUCT(-(Bens!$B$4:$B$103=Analítico!$B126),-(Bens!$D$4:$D$103=Analítico!S$1),(Bens!$G$4:$G$103))</f>
        <v>0</v>
      </c>
      <c r="T126" s="152">
        <f>SUMPRODUCT(-(Bens!$B$4:$B$103=Analítico!$B126),-(Bens!$D$4:$D$103=Analítico!T$1),(Bens!$G$4:$G$103))</f>
        <v>0</v>
      </c>
      <c r="U126" s="152">
        <f>SUMPRODUCT(-(Bens!$B$4:$B$103=Analítico!$B126),-(Bens!$D$4:$D$103=Analítico!U$1),(Bens!$G$4:$G$103))</f>
        <v>0</v>
      </c>
      <c r="V126" s="152">
        <f>SUMPRODUCT(-(Bens!$B$4:$B$103=Analítico!$B126),-(Bens!$D$4:$D$103=Analítico!V$1),(Bens!$G$4:$G$103))</f>
        <v>0</v>
      </c>
      <c r="W126" s="152">
        <f>SUMPRODUCT(-(Bens!$B$4:$B$103=Analítico!$B126),-(Bens!$D$4:$D$103=Analítico!W$1),(Bens!$G$4:$G$103))</f>
        <v>0</v>
      </c>
      <c r="X126" s="152">
        <f>SUMPRODUCT(-(Bens!$B$4:$B$103=Analítico!$B126),-(Bens!$D$4:$D$103=Analítico!X$1),(Bens!$G$4:$G$103))</f>
        <v>0</v>
      </c>
      <c r="Y126" s="152">
        <f>SUMPRODUCT(-(Bens!$B$4:$B$103=Analítico!$B126),-(Bens!$D$4:$D$103=Analítico!Y$1),(Bens!$G$4:$G$103))</f>
        <v>0</v>
      </c>
      <c r="Z126" s="152">
        <f>SUMPRODUCT(-(Bens!$B$4:$B$103=Analítico!$B126),-(Bens!$D$4:$D$103=Analítico!Z$1),(Bens!$G$4:$G$103))</f>
        <v>0</v>
      </c>
      <c r="AA126" s="152">
        <f>SUMPRODUCT(-(Bens!$B$4:$B$103=Analítico!$B126),-(Bens!$D$4:$D$103=Analítico!AA$1),(Bens!$G$4:$G$103))</f>
        <v>0</v>
      </c>
      <c r="AB126" s="152">
        <f>SUMPRODUCT(-(Bens!$B$4:$B$103=Analítico!$B126),-(Bens!$D$4:$D$103=Analítico!AB$1),(Bens!$G$4:$G$103))</f>
        <v>0</v>
      </c>
      <c r="AC126" s="152">
        <f>SUMPRODUCT(-(Bens!$B$4:$B$103=Analítico!$B126),-(Bens!$D$4:$D$103=Analítico!AC$1),(Bens!$G$4:$G$103))</f>
        <v>0</v>
      </c>
      <c r="AD126" s="152">
        <f>SUMPRODUCT(-(Bens!$B$4:$B$103=Analítico!$B126),-(Bens!$D$4:$D$103=Analítico!AD$1),(Bens!$G$4:$G$103))</f>
        <v>0</v>
      </c>
      <c r="AE126" s="152">
        <f>SUMPRODUCT(-(Bens!$B$4:$B$103=Analítico!$B126),-(Bens!$D$4:$D$103=Analítico!AE$1),(Bens!$G$4:$G$103))</f>
        <v>0</v>
      </c>
      <c r="AF126" s="152">
        <f>SUMPRODUCT(-(Bens!$B$4:$B$103=Analítico!$B126),-(Bens!$D$4:$D$103=Analítico!AF$1),(Bens!$G$4:$G$103))</f>
        <v>0</v>
      </c>
      <c r="AG126" s="152">
        <f>SUMPRODUCT(-(Bens!$B$4:$B$103=Analítico!$B126),-(Bens!$D$4:$D$103=Analítico!AG$1),(Bens!$G$4:$G$103))</f>
        <v>0</v>
      </c>
      <c r="AH126" s="152">
        <f>SUMPRODUCT(-(Bens!$B$4:$B$103=Analítico!$B126),-(Bens!$D$4:$D$103=Analítico!AH$1),(Bens!$G$4:$G$103))</f>
        <v>0</v>
      </c>
      <c r="AI126" s="152">
        <f>SUMPRODUCT(-(Bens!$B$4:$B$103=Analítico!$B126),-(Bens!$D$4:$D$103=Analítico!AI$1),(Bens!$G$4:$G$103))</f>
        <v>0</v>
      </c>
      <c r="AJ126" s="152">
        <f>SUMPRODUCT(-(Bens!$B$4:$B$103=Analítico!$B126),-(Bens!$D$4:$D$103=Analítico!AJ$1),(Bens!$G$4:$G$103))</f>
        <v>0</v>
      </c>
      <c r="AK126" s="152">
        <f>SUMPRODUCT(-(Bens!$B$4:$B$103=Analítico!$B126),-(Bens!$D$4:$D$103=Analítico!AK$1),(Bens!$G$4:$G$103))</f>
        <v>0</v>
      </c>
      <c r="AL126" s="152">
        <f>SUMPRODUCT(-(Bens!$B$4:$B$103=Analítico!$B126),-(Bens!$D$4:$D$103=Analítico!AL$1),(Bens!$G$4:$G$103))</f>
        <v>0</v>
      </c>
      <c r="AM126" s="147">
        <f t="shared" si="29"/>
        <v>0</v>
      </c>
      <c r="AN126" s="159">
        <f t="shared" ca="1" si="30"/>
        <v>0</v>
      </c>
      <c r="AX126" s="251"/>
      <c r="AY126" s="251"/>
    </row>
    <row r="127" spans="1:51" s="101" customFormat="1" ht="23.25" customHeight="1">
      <c r="A127" s="31" t="s">
        <v>16</v>
      </c>
      <c r="B127" s="32" t="s">
        <v>205</v>
      </c>
      <c r="C127" s="152">
        <f>SUMPRODUCT(-(Bens!$B$4:$B$103=Analítico!$B127),-(Bens!$D$4:$D$103=Analítico!C$1),(Bens!$G$4:$G$103))</f>
        <v>0</v>
      </c>
      <c r="D127" s="152">
        <f>SUMPRODUCT(-(Bens!$B$4:$B$103=Analítico!$B127),-(Bens!$D$4:$D$103=Analítico!D$1),(Bens!$G$4:$G$103))</f>
        <v>0</v>
      </c>
      <c r="E127" s="152">
        <f>SUMPRODUCT(-(Bens!$B$4:$B$103=Analítico!$B127),-(Bens!$D$4:$D$103=Analítico!E$1),(Bens!$G$4:$G$103))</f>
        <v>0</v>
      </c>
      <c r="F127" s="152">
        <f>SUMPRODUCT(-(Bens!$B$4:$B$103=Analítico!$B127),-(Bens!$D$4:$D$103=Analítico!F$1),(Bens!$G$4:$G$103))</f>
        <v>0</v>
      </c>
      <c r="G127" s="152">
        <f>SUMPRODUCT(-(Bens!$B$4:$B$103=Analítico!$B127),-(Bens!$D$4:$D$103=Analítico!G$1),(Bens!$G$4:$G$103))</f>
        <v>0</v>
      </c>
      <c r="H127" s="152">
        <f>SUMPRODUCT(-(Bens!$B$4:$B$103=Analítico!$B127),-(Bens!$D$4:$D$103=Analítico!H$1),(Bens!$G$4:$G$103))</f>
        <v>0</v>
      </c>
      <c r="I127" s="152">
        <f>SUMPRODUCT(-(Bens!$B$4:$B$103=Analítico!$B127),-(Bens!$D$4:$D$103=Analítico!I$1),(Bens!$G$4:$G$103))</f>
        <v>0</v>
      </c>
      <c r="J127" s="152">
        <f>SUMPRODUCT(-(Bens!$B$4:$B$103=Analítico!$B127),-(Bens!$D$4:$D$103=Analítico!J$1),(Bens!$G$4:$G$103))</f>
        <v>0</v>
      </c>
      <c r="K127" s="152">
        <f>SUMPRODUCT(-(Bens!$B$4:$B$103=Analítico!$B127),-(Bens!$D$4:$D$103=Analítico!K$1),(Bens!$G$4:$G$103))</f>
        <v>0</v>
      </c>
      <c r="L127" s="152">
        <f>SUMPRODUCT(-(Bens!$B$4:$B$103=Analítico!$B127),-(Bens!$D$4:$D$103=Analítico!L$1),(Bens!$G$4:$G$103))</f>
        <v>0</v>
      </c>
      <c r="M127" s="152">
        <f>SUMPRODUCT(-(Bens!$B$4:$B$103=Analítico!$B127),-(Bens!$D$4:$D$103=Analítico!M$1),(Bens!$G$4:$G$103))</f>
        <v>0</v>
      </c>
      <c r="N127" s="152">
        <f>SUMPRODUCT(-(Bens!$B$4:$B$103=Analítico!$B127),-(Bens!$D$4:$D$103=Analítico!N$1),(Bens!$G$4:$G$103))</f>
        <v>0</v>
      </c>
      <c r="O127" s="152">
        <f>SUMPRODUCT(-(Bens!$B$4:$B$103=Analítico!$B127),-(Bens!$D$4:$D$103=Analítico!O$1),(Bens!$G$4:$G$103))</f>
        <v>0</v>
      </c>
      <c r="P127" s="152">
        <f>SUMPRODUCT(-(Bens!$B$4:$B$103=Analítico!$B127),-(Bens!$D$4:$D$103=Analítico!P$1),(Bens!$G$4:$G$103))</f>
        <v>0</v>
      </c>
      <c r="Q127" s="152">
        <f>SUMPRODUCT(-(Bens!$B$4:$B$103=Analítico!$B127),-(Bens!$D$4:$D$103=Analítico!Q$1),(Bens!$G$4:$G$103))</f>
        <v>0</v>
      </c>
      <c r="R127" s="152">
        <f>SUMPRODUCT(-(Bens!$B$4:$B$103=Analítico!$B127),-(Bens!$D$4:$D$103=Analítico!R$1),(Bens!$G$4:$G$103))</f>
        <v>0</v>
      </c>
      <c r="S127" s="152">
        <f>SUMPRODUCT(-(Bens!$B$4:$B$103=Analítico!$B127),-(Bens!$D$4:$D$103=Analítico!S$1),(Bens!$G$4:$G$103))</f>
        <v>0</v>
      </c>
      <c r="T127" s="152">
        <f>SUMPRODUCT(-(Bens!$B$4:$B$103=Analítico!$B127),-(Bens!$D$4:$D$103=Analítico!T$1),(Bens!$G$4:$G$103))</f>
        <v>0</v>
      </c>
      <c r="U127" s="152">
        <f>SUMPRODUCT(-(Bens!$B$4:$B$103=Analítico!$B127),-(Bens!$D$4:$D$103=Analítico!U$1),(Bens!$G$4:$G$103))</f>
        <v>0</v>
      </c>
      <c r="V127" s="152">
        <f>SUMPRODUCT(-(Bens!$B$4:$B$103=Analítico!$B127),-(Bens!$D$4:$D$103=Analítico!V$1),(Bens!$G$4:$G$103))</f>
        <v>0</v>
      </c>
      <c r="W127" s="152">
        <f>SUMPRODUCT(-(Bens!$B$4:$B$103=Analítico!$B127),-(Bens!$D$4:$D$103=Analítico!W$1),(Bens!$G$4:$G$103))</f>
        <v>0</v>
      </c>
      <c r="X127" s="152">
        <f>SUMPRODUCT(-(Bens!$B$4:$B$103=Analítico!$B127),-(Bens!$D$4:$D$103=Analítico!X$1),(Bens!$G$4:$G$103))</f>
        <v>0</v>
      </c>
      <c r="Y127" s="152">
        <f>SUMPRODUCT(-(Bens!$B$4:$B$103=Analítico!$B127),-(Bens!$D$4:$D$103=Analítico!Y$1),(Bens!$G$4:$G$103))</f>
        <v>0</v>
      </c>
      <c r="Z127" s="152">
        <f>SUMPRODUCT(-(Bens!$B$4:$B$103=Analítico!$B127),-(Bens!$D$4:$D$103=Analítico!Z$1),(Bens!$G$4:$G$103))</f>
        <v>0</v>
      </c>
      <c r="AA127" s="152">
        <f>SUMPRODUCT(-(Bens!$B$4:$B$103=Analítico!$B127),-(Bens!$D$4:$D$103=Analítico!AA$1),(Bens!$G$4:$G$103))</f>
        <v>0</v>
      </c>
      <c r="AB127" s="152">
        <f>SUMPRODUCT(-(Bens!$B$4:$B$103=Analítico!$B127),-(Bens!$D$4:$D$103=Analítico!AB$1),(Bens!$G$4:$G$103))</f>
        <v>0</v>
      </c>
      <c r="AC127" s="152">
        <f>SUMPRODUCT(-(Bens!$B$4:$B$103=Analítico!$B127),-(Bens!$D$4:$D$103=Analítico!AC$1),(Bens!$G$4:$G$103))</f>
        <v>0</v>
      </c>
      <c r="AD127" s="152">
        <f>SUMPRODUCT(-(Bens!$B$4:$B$103=Analítico!$B127),-(Bens!$D$4:$D$103=Analítico!AD$1),(Bens!$G$4:$G$103))</f>
        <v>0</v>
      </c>
      <c r="AE127" s="152">
        <f>SUMPRODUCT(-(Bens!$B$4:$B$103=Analítico!$B127),-(Bens!$D$4:$D$103=Analítico!AE$1),(Bens!$G$4:$G$103))</f>
        <v>0</v>
      </c>
      <c r="AF127" s="152">
        <f>SUMPRODUCT(-(Bens!$B$4:$B$103=Analítico!$B127),-(Bens!$D$4:$D$103=Analítico!AF$1),(Bens!$G$4:$G$103))</f>
        <v>0</v>
      </c>
      <c r="AG127" s="152">
        <f>SUMPRODUCT(-(Bens!$B$4:$B$103=Analítico!$B127),-(Bens!$D$4:$D$103=Analítico!AG$1),(Bens!$G$4:$G$103))</f>
        <v>0</v>
      </c>
      <c r="AH127" s="152">
        <f>SUMPRODUCT(-(Bens!$B$4:$B$103=Analítico!$B127),-(Bens!$D$4:$D$103=Analítico!AH$1),(Bens!$G$4:$G$103))</f>
        <v>0</v>
      </c>
      <c r="AI127" s="152">
        <f>SUMPRODUCT(-(Bens!$B$4:$B$103=Analítico!$B127),-(Bens!$D$4:$D$103=Analítico!AI$1),(Bens!$G$4:$G$103))</f>
        <v>0</v>
      </c>
      <c r="AJ127" s="152">
        <f>SUMPRODUCT(-(Bens!$B$4:$B$103=Analítico!$B127),-(Bens!$D$4:$D$103=Analítico!AJ$1),(Bens!$G$4:$G$103))</f>
        <v>0</v>
      </c>
      <c r="AK127" s="152">
        <f>SUMPRODUCT(-(Bens!$B$4:$B$103=Analítico!$B127),-(Bens!$D$4:$D$103=Analítico!AK$1),(Bens!$G$4:$G$103))</f>
        <v>0</v>
      </c>
      <c r="AL127" s="152">
        <f>SUMPRODUCT(-(Bens!$B$4:$B$103=Analítico!$B127),-(Bens!$D$4:$D$103=Analítico!AL$1),(Bens!$G$4:$G$103))</f>
        <v>0</v>
      </c>
      <c r="AM127" s="147">
        <f t="shared" si="29"/>
        <v>0</v>
      </c>
      <c r="AN127" s="159">
        <f t="shared" ca="1" si="30"/>
        <v>0</v>
      </c>
      <c r="AX127" s="251"/>
      <c r="AY127" s="251"/>
    </row>
    <row r="128" spans="1:51" s="101" customFormat="1" ht="23.25" customHeight="1">
      <c r="A128" s="31" t="s">
        <v>17</v>
      </c>
      <c r="B128" s="32" t="s">
        <v>206</v>
      </c>
      <c r="C128" s="152">
        <f>SUMPRODUCT(-(Bens!$B$4:$B$103=Analítico!$B128),-(Bens!$D$4:$D$103=Analítico!C$1),(Bens!$G$4:$G$103))</f>
        <v>0</v>
      </c>
      <c r="D128" s="152">
        <f>SUMPRODUCT(-(Bens!$B$4:$B$103=Analítico!$B128),-(Bens!$D$4:$D$103=Analítico!D$1),(Bens!$G$4:$G$103))</f>
        <v>0</v>
      </c>
      <c r="E128" s="152">
        <f>SUMPRODUCT(-(Bens!$B$4:$B$103=Analítico!$B128),-(Bens!$D$4:$D$103=Analítico!E$1),(Bens!$G$4:$G$103))</f>
        <v>0</v>
      </c>
      <c r="F128" s="152">
        <f>SUMPRODUCT(-(Bens!$B$4:$B$103=Analítico!$B128),-(Bens!$D$4:$D$103=Analítico!F$1),(Bens!$G$4:$G$103))</f>
        <v>0</v>
      </c>
      <c r="G128" s="152">
        <f>SUMPRODUCT(-(Bens!$B$4:$B$103=Analítico!$B128),-(Bens!$D$4:$D$103=Analítico!G$1),(Bens!$G$4:$G$103))</f>
        <v>0</v>
      </c>
      <c r="H128" s="152">
        <f>SUMPRODUCT(-(Bens!$B$4:$B$103=Analítico!$B128),-(Bens!$D$4:$D$103=Analítico!H$1),(Bens!$G$4:$G$103))</f>
        <v>0</v>
      </c>
      <c r="I128" s="152">
        <f>SUMPRODUCT(-(Bens!$B$4:$B$103=Analítico!$B128),-(Bens!$D$4:$D$103=Analítico!I$1),(Bens!$G$4:$G$103))</f>
        <v>0</v>
      </c>
      <c r="J128" s="152">
        <f>SUMPRODUCT(-(Bens!$B$4:$B$103=Analítico!$B128),-(Bens!$D$4:$D$103=Analítico!J$1),(Bens!$G$4:$G$103))</f>
        <v>0</v>
      </c>
      <c r="K128" s="152">
        <f>SUMPRODUCT(-(Bens!$B$4:$B$103=Analítico!$B128),-(Bens!$D$4:$D$103=Analítico!K$1),(Bens!$G$4:$G$103))</f>
        <v>0</v>
      </c>
      <c r="L128" s="152">
        <f>SUMPRODUCT(-(Bens!$B$4:$B$103=Analítico!$B128),-(Bens!$D$4:$D$103=Analítico!L$1),(Bens!$G$4:$G$103))</f>
        <v>0</v>
      </c>
      <c r="M128" s="152">
        <f>SUMPRODUCT(-(Bens!$B$4:$B$103=Analítico!$B128),-(Bens!$D$4:$D$103=Analítico!M$1),(Bens!$G$4:$G$103))</f>
        <v>0</v>
      </c>
      <c r="N128" s="152">
        <f>SUMPRODUCT(-(Bens!$B$4:$B$103=Analítico!$B128),-(Bens!$D$4:$D$103=Analítico!N$1),(Bens!$G$4:$G$103))</f>
        <v>0</v>
      </c>
      <c r="O128" s="152">
        <f>SUMPRODUCT(-(Bens!$B$4:$B$103=Analítico!$B128),-(Bens!$D$4:$D$103=Analítico!O$1),(Bens!$G$4:$G$103))</f>
        <v>0</v>
      </c>
      <c r="P128" s="152">
        <f>SUMPRODUCT(-(Bens!$B$4:$B$103=Analítico!$B128),-(Bens!$D$4:$D$103=Analítico!P$1),(Bens!$G$4:$G$103))</f>
        <v>0</v>
      </c>
      <c r="Q128" s="152">
        <f>SUMPRODUCT(-(Bens!$B$4:$B$103=Analítico!$B128),-(Bens!$D$4:$D$103=Analítico!Q$1),(Bens!$G$4:$G$103))</f>
        <v>0</v>
      </c>
      <c r="R128" s="152">
        <f>SUMPRODUCT(-(Bens!$B$4:$B$103=Analítico!$B128),-(Bens!$D$4:$D$103=Analítico!R$1),(Bens!$G$4:$G$103))</f>
        <v>0</v>
      </c>
      <c r="S128" s="152">
        <f>SUMPRODUCT(-(Bens!$B$4:$B$103=Analítico!$B128),-(Bens!$D$4:$D$103=Analítico!S$1),(Bens!$G$4:$G$103))</f>
        <v>0</v>
      </c>
      <c r="T128" s="152">
        <f>SUMPRODUCT(-(Bens!$B$4:$B$103=Analítico!$B128),-(Bens!$D$4:$D$103=Analítico!T$1),(Bens!$G$4:$G$103))</f>
        <v>0</v>
      </c>
      <c r="U128" s="152">
        <f>SUMPRODUCT(-(Bens!$B$4:$B$103=Analítico!$B128),-(Bens!$D$4:$D$103=Analítico!U$1),(Bens!$G$4:$G$103))</f>
        <v>0</v>
      </c>
      <c r="V128" s="152">
        <f>SUMPRODUCT(-(Bens!$B$4:$B$103=Analítico!$B128),-(Bens!$D$4:$D$103=Analítico!V$1),(Bens!$G$4:$G$103))</f>
        <v>0</v>
      </c>
      <c r="W128" s="152">
        <f>SUMPRODUCT(-(Bens!$B$4:$B$103=Analítico!$B128),-(Bens!$D$4:$D$103=Analítico!W$1),(Bens!$G$4:$G$103))</f>
        <v>0</v>
      </c>
      <c r="X128" s="152">
        <f>SUMPRODUCT(-(Bens!$B$4:$B$103=Analítico!$B128),-(Bens!$D$4:$D$103=Analítico!X$1),(Bens!$G$4:$G$103))</f>
        <v>0</v>
      </c>
      <c r="Y128" s="152">
        <f>SUMPRODUCT(-(Bens!$B$4:$B$103=Analítico!$B128),-(Bens!$D$4:$D$103=Analítico!Y$1),(Bens!$G$4:$G$103))</f>
        <v>0</v>
      </c>
      <c r="Z128" s="152">
        <f>SUMPRODUCT(-(Bens!$B$4:$B$103=Analítico!$B128),-(Bens!$D$4:$D$103=Analítico!Z$1),(Bens!$G$4:$G$103))</f>
        <v>0</v>
      </c>
      <c r="AA128" s="152">
        <f>SUMPRODUCT(-(Bens!$B$4:$B$103=Analítico!$B128),-(Bens!$D$4:$D$103=Analítico!AA$1),(Bens!$G$4:$G$103))</f>
        <v>0</v>
      </c>
      <c r="AB128" s="152">
        <f>SUMPRODUCT(-(Bens!$B$4:$B$103=Analítico!$B128),-(Bens!$D$4:$D$103=Analítico!AB$1),(Bens!$G$4:$G$103))</f>
        <v>0</v>
      </c>
      <c r="AC128" s="152">
        <f>SUMPRODUCT(-(Bens!$B$4:$B$103=Analítico!$B128),-(Bens!$D$4:$D$103=Analítico!AC$1),(Bens!$G$4:$G$103))</f>
        <v>0</v>
      </c>
      <c r="AD128" s="152">
        <f>SUMPRODUCT(-(Bens!$B$4:$B$103=Analítico!$B128),-(Bens!$D$4:$D$103=Analítico!AD$1),(Bens!$G$4:$G$103))</f>
        <v>0</v>
      </c>
      <c r="AE128" s="152">
        <f>SUMPRODUCT(-(Bens!$B$4:$B$103=Analítico!$B128),-(Bens!$D$4:$D$103=Analítico!AE$1),(Bens!$G$4:$G$103))</f>
        <v>0</v>
      </c>
      <c r="AF128" s="152">
        <f>SUMPRODUCT(-(Bens!$B$4:$B$103=Analítico!$B128),-(Bens!$D$4:$D$103=Analítico!AF$1),(Bens!$G$4:$G$103))</f>
        <v>0</v>
      </c>
      <c r="AG128" s="152">
        <f>SUMPRODUCT(-(Bens!$B$4:$B$103=Analítico!$B128),-(Bens!$D$4:$D$103=Analítico!AG$1),(Bens!$G$4:$G$103))</f>
        <v>0</v>
      </c>
      <c r="AH128" s="152">
        <f>SUMPRODUCT(-(Bens!$B$4:$B$103=Analítico!$B128),-(Bens!$D$4:$D$103=Analítico!AH$1),(Bens!$G$4:$G$103))</f>
        <v>0</v>
      </c>
      <c r="AI128" s="152">
        <f>SUMPRODUCT(-(Bens!$B$4:$B$103=Analítico!$B128),-(Bens!$D$4:$D$103=Analítico!AI$1),(Bens!$G$4:$G$103))</f>
        <v>0</v>
      </c>
      <c r="AJ128" s="152">
        <f>SUMPRODUCT(-(Bens!$B$4:$B$103=Analítico!$B128),-(Bens!$D$4:$D$103=Analítico!AJ$1),(Bens!$G$4:$G$103))</f>
        <v>0</v>
      </c>
      <c r="AK128" s="152">
        <f>SUMPRODUCT(-(Bens!$B$4:$B$103=Analítico!$B128),-(Bens!$D$4:$D$103=Analítico!AK$1),(Bens!$G$4:$G$103))</f>
        <v>0</v>
      </c>
      <c r="AL128" s="152">
        <f>SUMPRODUCT(-(Bens!$B$4:$B$103=Analítico!$B128),-(Bens!$D$4:$D$103=Analítico!AL$1),(Bens!$G$4:$G$103))</f>
        <v>0</v>
      </c>
      <c r="AM128" s="147">
        <f t="shared" si="29"/>
        <v>0</v>
      </c>
      <c r="AN128" s="159">
        <f t="shared" ca="1" si="30"/>
        <v>0</v>
      </c>
      <c r="AX128" s="251"/>
      <c r="AY128" s="251"/>
    </row>
    <row r="129" spans="1:51" s="101" customFormat="1" ht="23.25" customHeight="1">
      <c r="A129" s="31" t="s">
        <v>18</v>
      </c>
      <c r="B129" s="32" t="s">
        <v>207</v>
      </c>
      <c r="C129" s="152">
        <f>SUMPRODUCT(-(Bens!$B$4:$B$103=Analítico!$B129),-(Bens!$D$4:$D$103=Analítico!C$1),(Bens!$G$4:$G$103))</f>
        <v>0</v>
      </c>
      <c r="D129" s="152">
        <f>SUMPRODUCT(-(Bens!$B$4:$B$103=Analítico!$B129),-(Bens!$D$4:$D$103=Analítico!D$1),(Bens!$G$4:$G$103))</f>
        <v>0</v>
      </c>
      <c r="E129" s="152">
        <f>SUMPRODUCT(-(Bens!$B$4:$B$103=Analítico!$B129),-(Bens!$D$4:$D$103=Analítico!E$1),(Bens!$G$4:$G$103))</f>
        <v>0</v>
      </c>
      <c r="F129" s="152">
        <f>SUMPRODUCT(-(Bens!$B$4:$B$103=Analítico!$B129),-(Bens!$D$4:$D$103=Analítico!F$1),(Bens!$G$4:$G$103))</f>
        <v>0</v>
      </c>
      <c r="G129" s="152">
        <f>SUMPRODUCT(-(Bens!$B$4:$B$103=Analítico!$B129),-(Bens!$D$4:$D$103=Analítico!G$1),(Bens!$G$4:$G$103))</f>
        <v>0</v>
      </c>
      <c r="H129" s="152">
        <f>SUMPRODUCT(-(Bens!$B$4:$B$103=Analítico!$B129),-(Bens!$D$4:$D$103=Analítico!H$1),(Bens!$G$4:$G$103))</f>
        <v>0</v>
      </c>
      <c r="I129" s="152">
        <f>SUMPRODUCT(-(Bens!$B$4:$B$103=Analítico!$B129),-(Bens!$D$4:$D$103=Analítico!I$1),(Bens!$G$4:$G$103))</f>
        <v>0</v>
      </c>
      <c r="J129" s="152">
        <f>SUMPRODUCT(-(Bens!$B$4:$B$103=Analítico!$B129),-(Bens!$D$4:$D$103=Analítico!J$1),(Bens!$G$4:$G$103))</f>
        <v>0</v>
      </c>
      <c r="K129" s="152">
        <f>SUMPRODUCT(-(Bens!$B$4:$B$103=Analítico!$B129),-(Bens!$D$4:$D$103=Analítico!K$1),(Bens!$G$4:$G$103))</f>
        <v>0</v>
      </c>
      <c r="L129" s="152">
        <f>SUMPRODUCT(-(Bens!$B$4:$B$103=Analítico!$B129),-(Bens!$D$4:$D$103=Analítico!L$1),(Bens!$G$4:$G$103))</f>
        <v>0</v>
      </c>
      <c r="M129" s="152">
        <f>SUMPRODUCT(-(Bens!$B$4:$B$103=Analítico!$B129),-(Bens!$D$4:$D$103=Analítico!M$1),(Bens!$G$4:$G$103))</f>
        <v>0</v>
      </c>
      <c r="N129" s="152">
        <f>SUMPRODUCT(-(Bens!$B$4:$B$103=Analítico!$B129),-(Bens!$D$4:$D$103=Analítico!N$1),(Bens!$G$4:$G$103))</f>
        <v>0</v>
      </c>
      <c r="O129" s="152">
        <f>SUMPRODUCT(-(Bens!$B$4:$B$103=Analítico!$B129),-(Bens!$D$4:$D$103=Analítico!O$1),(Bens!$G$4:$G$103))</f>
        <v>0</v>
      </c>
      <c r="P129" s="152">
        <f>SUMPRODUCT(-(Bens!$B$4:$B$103=Analítico!$B129),-(Bens!$D$4:$D$103=Analítico!P$1),(Bens!$G$4:$G$103))</f>
        <v>0</v>
      </c>
      <c r="Q129" s="152">
        <f>SUMPRODUCT(-(Bens!$B$4:$B$103=Analítico!$B129),-(Bens!$D$4:$D$103=Analítico!Q$1),(Bens!$G$4:$G$103))</f>
        <v>0</v>
      </c>
      <c r="R129" s="152">
        <f>SUMPRODUCT(-(Bens!$B$4:$B$103=Analítico!$B129),-(Bens!$D$4:$D$103=Analítico!R$1),(Bens!$G$4:$G$103))</f>
        <v>0</v>
      </c>
      <c r="S129" s="152">
        <f>SUMPRODUCT(-(Bens!$B$4:$B$103=Analítico!$B129),-(Bens!$D$4:$D$103=Analítico!S$1),(Bens!$G$4:$G$103))</f>
        <v>0</v>
      </c>
      <c r="T129" s="152">
        <f>SUMPRODUCT(-(Bens!$B$4:$B$103=Analítico!$B129),-(Bens!$D$4:$D$103=Analítico!T$1),(Bens!$G$4:$G$103))</f>
        <v>0</v>
      </c>
      <c r="U129" s="152">
        <f>SUMPRODUCT(-(Bens!$B$4:$B$103=Analítico!$B129),-(Bens!$D$4:$D$103=Analítico!U$1),(Bens!$G$4:$G$103))</f>
        <v>0</v>
      </c>
      <c r="V129" s="152">
        <f>SUMPRODUCT(-(Bens!$B$4:$B$103=Analítico!$B129),-(Bens!$D$4:$D$103=Analítico!V$1),(Bens!$G$4:$G$103))</f>
        <v>0</v>
      </c>
      <c r="W129" s="152">
        <f>SUMPRODUCT(-(Bens!$B$4:$B$103=Analítico!$B129),-(Bens!$D$4:$D$103=Analítico!W$1),(Bens!$G$4:$G$103))</f>
        <v>0</v>
      </c>
      <c r="X129" s="152">
        <f>SUMPRODUCT(-(Bens!$B$4:$B$103=Analítico!$B129),-(Bens!$D$4:$D$103=Analítico!X$1),(Bens!$G$4:$G$103))</f>
        <v>0</v>
      </c>
      <c r="Y129" s="152">
        <f>SUMPRODUCT(-(Bens!$B$4:$B$103=Analítico!$B129),-(Bens!$D$4:$D$103=Analítico!Y$1),(Bens!$G$4:$G$103))</f>
        <v>0</v>
      </c>
      <c r="Z129" s="152">
        <f>SUMPRODUCT(-(Bens!$B$4:$B$103=Analítico!$B129),-(Bens!$D$4:$D$103=Analítico!Z$1),(Bens!$G$4:$G$103))</f>
        <v>0</v>
      </c>
      <c r="AA129" s="152">
        <f>SUMPRODUCT(-(Bens!$B$4:$B$103=Analítico!$B129),-(Bens!$D$4:$D$103=Analítico!AA$1),(Bens!$G$4:$G$103))</f>
        <v>0</v>
      </c>
      <c r="AB129" s="152">
        <f>SUMPRODUCT(-(Bens!$B$4:$B$103=Analítico!$B129),-(Bens!$D$4:$D$103=Analítico!AB$1),(Bens!$G$4:$G$103))</f>
        <v>0</v>
      </c>
      <c r="AC129" s="152">
        <f>SUMPRODUCT(-(Bens!$B$4:$B$103=Analítico!$B129),-(Bens!$D$4:$D$103=Analítico!AC$1),(Bens!$G$4:$G$103))</f>
        <v>0</v>
      </c>
      <c r="AD129" s="152">
        <f>SUMPRODUCT(-(Bens!$B$4:$B$103=Analítico!$B129),-(Bens!$D$4:$D$103=Analítico!AD$1),(Bens!$G$4:$G$103))</f>
        <v>0</v>
      </c>
      <c r="AE129" s="152">
        <f>SUMPRODUCT(-(Bens!$B$4:$B$103=Analítico!$B129),-(Bens!$D$4:$D$103=Analítico!AE$1),(Bens!$G$4:$G$103))</f>
        <v>0</v>
      </c>
      <c r="AF129" s="152">
        <f>SUMPRODUCT(-(Bens!$B$4:$B$103=Analítico!$B129),-(Bens!$D$4:$D$103=Analítico!AF$1),(Bens!$G$4:$G$103))</f>
        <v>0</v>
      </c>
      <c r="AG129" s="152">
        <f>SUMPRODUCT(-(Bens!$B$4:$B$103=Analítico!$B129),-(Bens!$D$4:$D$103=Analítico!AG$1),(Bens!$G$4:$G$103))</f>
        <v>0</v>
      </c>
      <c r="AH129" s="152">
        <f>SUMPRODUCT(-(Bens!$B$4:$B$103=Analítico!$B129),-(Bens!$D$4:$D$103=Analítico!AH$1),(Bens!$G$4:$G$103))</f>
        <v>0</v>
      </c>
      <c r="AI129" s="152">
        <f>SUMPRODUCT(-(Bens!$B$4:$B$103=Analítico!$B129),-(Bens!$D$4:$D$103=Analítico!AI$1),(Bens!$G$4:$G$103))</f>
        <v>0</v>
      </c>
      <c r="AJ129" s="152">
        <f>SUMPRODUCT(-(Bens!$B$4:$B$103=Analítico!$B129),-(Bens!$D$4:$D$103=Analítico!AJ$1),(Bens!$G$4:$G$103))</f>
        <v>0</v>
      </c>
      <c r="AK129" s="152">
        <f>SUMPRODUCT(-(Bens!$B$4:$B$103=Analítico!$B129),-(Bens!$D$4:$D$103=Analítico!AK$1),(Bens!$G$4:$G$103))</f>
        <v>0</v>
      </c>
      <c r="AL129" s="152">
        <f>SUMPRODUCT(-(Bens!$B$4:$B$103=Analítico!$B129),-(Bens!$D$4:$D$103=Analítico!AL$1),(Bens!$G$4:$G$103))</f>
        <v>0</v>
      </c>
      <c r="AM129" s="147">
        <f t="shared" si="29"/>
        <v>0</v>
      </c>
      <c r="AN129" s="159">
        <f t="shared" ca="1" si="30"/>
        <v>0</v>
      </c>
      <c r="AX129" s="251"/>
      <c r="AY129" s="251"/>
    </row>
    <row r="130" spans="1:51" s="101" customFormat="1" ht="23.25" customHeight="1">
      <c r="A130" s="31" t="s">
        <v>130</v>
      </c>
      <c r="B130" s="32" t="s">
        <v>94</v>
      </c>
      <c r="C130" s="152">
        <f>SUMPRODUCT(-(Bens!$B$4:$B$103=Analítico!$B130),-(Bens!$D$4:$D$103=Analítico!C$1),(Bens!$G$4:$G$103))</f>
        <v>0</v>
      </c>
      <c r="D130" s="152">
        <f>SUMPRODUCT(-(Bens!$B$4:$B$103=Analítico!$B130),-(Bens!$D$4:$D$103=Analítico!D$1),(Bens!$G$4:$G$103))</f>
        <v>0</v>
      </c>
      <c r="E130" s="152">
        <f>SUMPRODUCT(-(Bens!$B$4:$B$103=Analítico!$B130),-(Bens!$D$4:$D$103=Analítico!E$1),(Bens!$G$4:$G$103))</f>
        <v>0</v>
      </c>
      <c r="F130" s="152">
        <f>SUMPRODUCT(-(Bens!$B$4:$B$103=Analítico!$B130),-(Bens!$D$4:$D$103=Analítico!F$1),(Bens!$G$4:$G$103))</f>
        <v>0</v>
      </c>
      <c r="G130" s="152">
        <f>SUMPRODUCT(-(Bens!$B$4:$B$103=Analítico!$B130),-(Bens!$D$4:$D$103=Analítico!G$1),(Bens!$G$4:$G$103))</f>
        <v>0</v>
      </c>
      <c r="H130" s="152">
        <f>SUMPRODUCT(-(Bens!$B$4:$B$103=Analítico!$B130),-(Bens!$D$4:$D$103=Analítico!H$1),(Bens!$G$4:$G$103))</f>
        <v>0</v>
      </c>
      <c r="I130" s="152">
        <f>SUMPRODUCT(-(Bens!$B$4:$B$103=Analítico!$B130),-(Bens!$D$4:$D$103=Analítico!I$1),(Bens!$G$4:$G$103))</f>
        <v>0</v>
      </c>
      <c r="J130" s="152">
        <f>SUMPRODUCT(-(Bens!$B$4:$B$103=Analítico!$B130),-(Bens!$D$4:$D$103=Analítico!J$1),(Bens!$G$4:$G$103))</f>
        <v>0</v>
      </c>
      <c r="K130" s="152">
        <f>SUMPRODUCT(-(Bens!$B$4:$B$103=Analítico!$B130),-(Bens!$D$4:$D$103=Analítico!K$1),(Bens!$G$4:$G$103))</f>
        <v>0</v>
      </c>
      <c r="L130" s="152">
        <f>SUMPRODUCT(-(Bens!$B$4:$B$103=Analítico!$B130),-(Bens!$D$4:$D$103=Analítico!L$1),(Bens!$G$4:$G$103))</f>
        <v>0</v>
      </c>
      <c r="M130" s="152">
        <f>SUMPRODUCT(-(Bens!$B$4:$B$103=Analítico!$B130),-(Bens!$D$4:$D$103=Analítico!M$1),(Bens!$G$4:$G$103))</f>
        <v>0</v>
      </c>
      <c r="N130" s="152">
        <f>SUMPRODUCT(-(Bens!$B$4:$B$103=Analítico!$B130),-(Bens!$D$4:$D$103=Analítico!N$1),(Bens!$G$4:$G$103))</f>
        <v>0</v>
      </c>
      <c r="O130" s="152">
        <f>SUMPRODUCT(-(Bens!$B$4:$B$103=Analítico!$B130),-(Bens!$D$4:$D$103=Analítico!O$1),(Bens!$G$4:$G$103))</f>
        <v>0</v>
      </c>
      <c r="P130" s="152">
        <f>SUMPRODUCT(-(Bens!$B$4:$B$103=Analítico!$B130),-(Bens!$D$4:$D$103=Analítico!P$1),(Bens!$G$4:$G$103))</f>
        <v>0</v>
      </c>
      <c r="Q130" s="152">
        <f>SUMPRODUCT(-(Bens!$B$4:$B$103=Analítico!$B130),-(Bens!$D$4:$D$103=Analítico!Q$1),(Bens!$G$4:$G$103))</f>
        <v>0</v>
      </c>
      <c r="R130" s="152">
        <f>SUMPRODUCT(-(Bens!$B$4:$B$103=Analítico!$B130),-(Bens!$D$4:$D$103=Analítico!R$1),(Bens!$G$4:$G$103))</f>
        <v>0</v>
      </c>
      <c r="S130" s="152">
        <f>SUMPRODUCT(-(Bens!$B$4:$B$103=Analítico!$B130),-(Bens!$D$4:$D$103=Analítico!S$1),(Bens!$G$4:$G$103))</f>
        <v>0</v>
      </c>
      <c r="T130" s="152">
        <f>SUMPRODUCT(-(Bens!$B$4:$B$103=Analítico!$B130),-(Bens!$D$4:$D$103=Analítico!T$1),(Bens!$G$4:$G$103))</f>
        <v>0</v>
      </c>
      <c r="U130" s="152">
        <f>SUMPRODUCT(-(Bens!$B$4:$B$103=Analítico!$B130),-(Bens!$D$4:$D$103=Analítico!U$1),(Bens!$G$4:$G$103))</f>
        <v>0</v>
      </c>
      <c r="V130" s="152">
        <f>SUMPRODUCT(-(Bens!$B$4:$B$103=Analítico!$B130),-(Bens!$D$4:$D$103=Analítico!V$1),(Bens!$G$4:$G$103))</f>
        <v>0</v>
      </c>
      <c r="W130" s="152">
        <f>SUMPRODUCT(-(Bens!$B$4:$B$103=Analítico!$B130),-(Bens!$D$4:$D$103=Analítico!W$1),(Bens!$G$4:$G$103))</f>
        <v>0</v>
      </c>
      <c r="X130" s="152">
        <f>SUMPRODUCT(-(Bens!$B$4:$B$103=Analítico!$B130),-(Bens!$D$4:$D$103=Analítico!X$1),(Bens!$G$4:$G$103))</f>
        <v>0</v>
      </c>
      <c r="Y130" s="152">
        <f>SUMPRODUCT(-(Bens!$B$4:$B$103=Analítico!$B130),-(Bens!$D$4:$D$103=Analítico!Y$1),(Bens!$G$4:$G$103))</f>
        <v>0</v>
      </c>
      <c r="Z130" s="152">
        <f>SUMPRODUCT(-(Bens!$B$4:$B$103=Analítico!$B130),-(Bens!$D$4:$D$103=Analítico!Z$1),(Bens!$G$4:$G$103))</f>
        <v>0</v>
      </c>
      <c r="AA130" s="152">
        <f>SUMPRODUCT(-(Bens!$B$4:$B$103=Analítico!$B130),-(Bens!$D$4:$D$103=Analítico!AA$1),(Bens!$G$4:$G$103))</f>
        <v>0</v>
      </c>
      <c r="AB130" s="152">
        <f>SUMPRODUCT(-(Bens!$B$4:$B$103=Analítico!$B130),-(Bens!$D$4:$D$103=Analítico!AB$1),(Bens!$G$4:$G$103))</f>
        <v>0</v>
      </c>
      <c r="AC130" s="152">
        <f>SUMPRODUCT(-(Bens!$B$4:$B$103=Analítico!$B130),-(Bens!$D$4:$D$103=Analítico!AC$1),(Bens!$G$4:$G$103))</f>
        <v>0</v>
      </c>
      <c r="AD130" s="152">
        <f>SUMPRODUCT(-(Bens!$B$4:$B$103=Analítico!$B130),-(Bens!$D$4:$D$103=Analítico!AD$1),(Bens!$G$4:$G$103))</f>
        <v>0</v>
      </c>
      <c r="AE130" s="152">
        <f>SUMPRODUCT(-(Bens!$B$4:$B$103=Analítico!$B130),-(Bens!$D$4:$D$103=Analítico!AE$1),(Bens!$G$4:$G$103))</f>
        <v>0</v>
      </c>
      <c r="AF130" s="152">
        <f>SUMPRODUCT(-(Bens!$B$4:$B$103=Analítico!$B130),-(Bens!$D$4:$D$103=Analítico!AF$1),(Bens!$G$4:$G$103))</f>
        <v>0</v>
      </c>
      <c r="AG130" s="152">
        <f>SUMPRODUCT(-(Bens!$B$4:$B$103=Analítico!$B130),-(Bens!$D$4:$D$103=Analítico!AG$1),(Bens!$G$4:$G$103))</f>
        <v>0</v>
      </c>
      <c r="AH130" s="152">
        <f>SUMPRODUCT(-(Bens!$B$4:$B$103=Analítico!$B130),-(Bens!$D$4:$D$103=Analítico!AH$1),(Bens!$G$4:$G$103))</f>
        <v>0</v>
      </c>
      <c r="AI130" s="152">
        <f>SUMPRODUCT(-(Bens!$B$4:$B$103=Analítico!$B130),-(Bens!$D$4:$D$103=Analítico!AI$1),(Bens!$G$4:$G$103))</f>
        <v>0</v>
      </c>
      <c r="AJ130" s="152">
        <f>SUMPRODUCT(-(Bens!$B$4:$B$103=Analítico!$B130),-(Bens!$D$4:$D$103=Analítico!AJ$1),(Bens!$G$4:$G$103))</f>
        <v>0</v>
      </c>
      <c r="AK130" s="152">
        <f>SUMPRODUCT(-(Bens!$B$4:$B$103=Analítico!$B130),-(Bens!$D$4:$D$103=Analítico!AK$1),(Bens!$G$4:$G$103))</f>
        <v>0</v>
      </c>
      <c r="AL130" s="152">
        <f>SUMPRODUCT(-(Bens!$B$4:$B$103=Analítico!$B130),-(Bens!$D$4:$D$103=Analítico!AL$1),(Bens!$G$4:$G$103))</f>
        <v>0</v>
      </c>
      <c r="AM130" s="147">
        <f t="shared" si="29"/>
        <v>0</v>
      </c>
      <c r="AN130" s="159">
        <f t="shared" ca="1" si="30"/>
        <v>0</v>
      </c>
      <c r="AX130" s="251"/>
      <c r="AY130" s="251"/>
    </row>
    <row r="131" spans="1:51" s="101" customFormat="1" ht="23.25" customHeight="1">
      <c r="A131" s="31" t="s">
        <v>131</v>
      </c>
      <c r="B131" s="32" t="s">
        <v>208</v>
      </c>
      <c r="C131" s="152">
        <f>SUMPRODUCT(-(Bens!$B$4:$B$103=Analítico!$B131),-(Bens!$D$4:$D$103=Analítico!C$1),(Bens!$G$4:$G$103))</f>
        <v>0</v>
      </c>
      <c r="D131" s="152">
        <f>SUMPRODUCT(-(Bens!$B$4:$B$103=Analítico!$B131),-(Bens!$D$4:$D$103=Analítico!D$1),(Bens!$G$4:$G$103))</f>
        <v>0</v>
      </c>
      <c r="E131" s="152">
        <f>SUMPRODUCT(-(Bens!$B$4:$B$103=Analítico!$B131),-(Bens!$D$4:$D$103=Analítico!E$1),(Bens!$G$4:$G$103))</f>
        <v>0</v>
      </c>
      <c r="F131" s="152">
        <f>SUMPRODUCT(-(Bens!$B$4:$B$103=Analítico!$B131),-(Bens!$D$4:$D$103=Analítico!F$1),(Bens!$G$4:$G$103))</f>
        <v>0</v>
      </c>
      <c r="G131" s="152">
        <f>SUMPRODUCT(-(Bens!$B$4:$B$103=Analítico!$B131),-(Bens!$D$4:$D$103=Analítico!G$1),(Bens!$G$4:$G$103))</f>
        <v>0</v>
      </c>
      <c r="H131" s="152">
        <f>SUMPRODUCT(-(Bens!$B$4:$B$103=Analítico!$B131),-(Bens!$D$4:$D$103=Analítico!H$1),(Bens!$G$4:$G$103))</f>
        <v>0</v>
      </c>
      <c r="I131" s="152">
        <f>SUMPRODUCT(-(Bens!$B$4:$B$103=Analítico!$B131),-(Bens!$D$4:$D$103=Analítico!I$1),(Bens!$G$4:$G$103))</f>
        <v>0</v>
      </c>
      <c r="J131" s="152">
        <f>SUMPRODUCT(-(Bens!$B$4:$B$103=Analítico!$B131),-(Bens!$D$4:$D$103=Analítico!J$1),(Bens!$G$4:$G$103))</f>
        <v>0</v>
      </c>
      <c r="K131" s="152">
        <f>SUMPRODUCT(-(Bens!$B$4:$B$103=Analítico!$B131),-(Bens!$D$4:$D$103=Analítico!K$1),(Bens!$G$4:$G$103))</f>
        <v>0</v>
      </c>
      <c r="L131" s="152">
        <f>SUMPRODUCT(-(Bens!$B$4:$B$103=Analítico!$B131),-(Bens!$D$4:$D$103=Analítico!L$1),(Bens!$G$4:$G$103))</f>
        <v>0</v>
      </c>
      <c r="M131" s="152">
        <f>SUMPRODUCT(-(Bens!$B$4:$B$103=Analítico!$B131),-(Bens!$D$4:$D$103=Analítico!M$1),(Bens!$G$4:$G$103))</f>
        <v>0</v>
      </c>
      <c r="N131" s="152">
        <f>SUMPRODUCT(-(Bens!$B$4:$B$103=Analítico!$B131),-(Bens!$D$4:$D$103=Analítico!N$1),(Bens!$G$4:$G$103))</f>
        <v>0</v>
      </c>
      <c r="O131" s="152">
        <f>SUMPRODUCT(-(Bens!$B$4:$B$103=Analítico!$B131),-(Bens!$D$4:$D$103=Analítico!O$1),(Bens!$G$4:$G$103))</f>
        <v>0</v>
      </c>
      <c r="P131" s="152">
        <f>SUMPRODUCT(-(Bens!$B$4:$B$103=Analítico!$B131),-(Bens!$D$4:$D$103=Analítico!P$1),(Bens!$G$4:$G$103))</f>
        <v>0</v>
      </c>
      <c r="Q131" s="152">
        <f>SUMPRODUCT(-(Bens!$B$4:$B$103=Analítico!$B131),-(Bens!$D$4:$D$103=Analítico!Q$1),(Bens!$G$4:$G$103))</f>
        <v>0</v>
      </c>
      <c r="R131" s="152">
        <f>SUMPRODUCT(-(Bens!$B$4:$B$103=Analítico!$B131),-(Bens!$D$4:$D$103=Analítico!R$1),(Bens!$G$4:$G$103))</f>
        <v>0</v>
      </c>
      <c r="S131" s="152">
        <f>SUMPRODUCT(-(Bens!$B$4:$B$103=Analítico!$B131),-(Bens!$D$4:$D$103=Analítico!S$1),(Bens!$G$4:$G$103))</f>
        <v>0</v>
      </c>
      <c r="T131" s="152">
        <f>SUMPRODUCT(-(Bens!$B$4:$B$103=Analítico!$B131),-(Bens!$D$4:$D$103=Analítico!T$1),(Bens!$G$4:$G$103))</f>
        <v>0</v>
      </c>
      <c r="U131" s="152">
        <f>SUMPRODUCT(-(Bens!$B$4:$B$103=Analítico!$B131),-(Bens!$D$4:$D$103=Analítico!U$1),(Bens!$G$4:$G$103))</f>
        <v>0</v>
      </c>
      <c r="V131" s="152">
        <f>SUMPRODUCT(-(Bens!$B$4:$B$103=Analítico!$B131),-(Bens!$D$4:$D$103=Analítico!V$1),(Bens!$G$4:$G$103))</f>
        <v>0</v>
      </c>
      <c r="W131" s="152">
        <f>SUMPRODUCT(-(Bens!$B$4:$B$103=Analítico!$B131),-(Bens!$D$4:$D$103=Analítico!W$1),(Bens!$G$4:$G$103))</f>
        <v>0</v>
      </c>
      <c r="X131" s="152">
        <f>SUMPRODUCT(-(Bens!$B$4:$B$103=Analítico!$B131),-(Bens!$D$4:$D$103=Analítico!X$1),(Bens!$G$4:$G$103))</f>
        <v>0</v>
      </c>
      <c r="Y131" s="152">
        <f>SUMPRODUCT(-(Bens!$B$4:$B$103=Analítico!$B131),-(Bens!$D$4:$D$103=Analítico!Y$1),(Bens!$G$4:$G$103))</f>
        <v>0</v>
      </c>
      <c r="Z131" s="152">
        <f>SUMPRODUCT(-(Bens!$B$4:$B$103=Analítico!$B131),-(Bens!$D$4:$D$103=Analítico!Z$1),(Bens!$G$4:$G$103))</f>
        <v>0</v>
      </c>
      <c r="AA131" s="152">
        <f>SUMPRODUCT(-(Bens!$B$4:$B$103=Analítico!$B131),-(Bens!$D$4:$D$103=Analítico!AA$1),(Bens!$G$4:$G$103))</f>
        <v>0</v>
      </c>
      <c r="AB131" s="152">
        <f>SUMPRODUCT(-(Bens!$B$4:$B$103=Analítico!$B131),-(Bens!$D$4:$D$103=Analítico!AB$1),(Bens!$G$4:$G$103))</f>
        <v>0</v>
      </c>
      <c r="AC131" s="152">
        <f>SUMPRODUCT(-(Bens!$B$4:$B$103=Analítico!$B131),-(Bens!$D$4:$D$103=Analítico!AC$1),(Bens!$G$4:$G$103))</f>
        <v>0</v>
      </c>
      <c r="AD131" s="152">
        <f>SUMPRODUCT(-(Bens!$B$4:$B$103=Analítico!$B131),-(Bens!$D$4:$D$103=Analítico!AD$1),(Bens!$G$4:$G$103))</f>
        <v>0</v>
      </c>
      <c r="AE131" s="152">
        <f>SUMPRODUCT(-(Bens!$B$4:$B$103=Analítico!$B131),-(Bens!$D$4:$D$103=Analítico!AE$1),(Bens!$G$4:$G$103))</f>
        <v>0</v>
      </c>
      <c r="AF131" s="152">
        <f>SUMPRODUCT(-(Bens!$B$4:$B$103=Analítico!$B131),-(Bens!$D$4:$D$103=Analítico!AF$1),(Bens!$G$4:$G$103))</f>
        <v>0</v>
      </c>
      <c r="AG131" s="152">
        <f>SUMPRODUCT(-(Bens!$B$4:$B$103=Analítico!$B131),-(Bens!$D$4:$D$103=Analítico!AG$1),(Bens!$G$4:$G$103))</f>
        <v>0</v>
      </c>
      <c r="AH131" s="152">
        <f>SUMPRODUCT(-(Bens!$B$4:$B$103=Analítico!$B131),-(Bens!$D$4:$D$103=Analítico!AH$1),(Bens!$G$4:$G$103))</f>
        <v>0</v>
      </c>
      <c r="AI131" s="152">
        <f>SUMPRODUCT(-(Bens!$B$4:$B$103=Analítico!$B131),-(Bens!$D$4:$D$103=Analítico!AI$1),(Bens!$G$4:$G$103))</f>
        <v>0</v>
      </c>
      <c r="AJ131" s="152">
        <f>SUMPRODUCT(-(Bens!$B$4:$B$103=Analítico!$B131),-(Bens!$D$4:$D$103=Analítico!AJ$1),(Bens!$G$4:$G$103))</f>
        <v>0</v>
      </c>
      <c r="AK131" s="152">
        <f>SUMPRODUCT(-(Bens!$B$4:$B$103=Analítico!$B131),-(Bens!$D$4:$D$103=Analítico!AK$1),(Bens!$G$4:$G$103))</f>
        <v>0</v>
      </c>
      <c r="AL131" s="152">
        <f>SUMPRODUCT(-(Bens!$B$4:$B$103=Analítico!$B131),-(Bens!$D$4:$D$103=Analítico!AL$1),(Bens!$G$4:$G$103))</f>
        <v>0</v>
      </c>
      <c r="AM131" s="147">
        <f t="shared" si="29"/>
        <v>0</v>
      </c>
      <c r="AN131" s="159">
        <f t="shared" ca="1" si="30"/>
        <v>0</v>
      </c>
      <c r="AX131" s="251"/>
      <c r="AY131" s="251"/>
    </row>
    <row r="132" spans="1:51" s="101" customFormat="1" ht="23.25" customHeight="1">
      <c r="A132" s="31" t="s">
        <v>132</v>
      </c>
      <c r="B132" s="32" t="s">
        <v>209</v>
      </c>
      <c r="C132" s="152">
        <f>SUMPRODUCT(-(Bens!$B$4:$B$103=Analítico!$B132),-(Bens!$D$4:$D$103=Analítico!C$1),(Bens!$G$4:$G$103))</f>
        <v>0</v>
      </c>
      <c r="D132" s="152">
        <f>SUMPRODUCT(-(Bens!$B$4:$B$103=Analítico!$B132),-(Bens!$D$4:$D$103=Analítico!D$1),(Bens!$G$4:$G$103))</f>
        <v>0</v>
      </c>
      <c r="E132" s="152">
        <f>SUMPRODUCT(-(Bens!$B$4:$B$103=Analítico!$B132),-(Bens!$D$4:$D$103=Analítico!E$1),(Bens!$G$4:$G$103))</f>
        <v>0</v>
      </c>
      <c r="F132" s="152">
        <f>SUMPRODUCT(-(Bens!$B$4:$B$103=Analítico!$B132),-(Bens!$D$4:$D$103=Analítico!F$1),(Bens!$G$4:$G$103))</f>
        <v>0</v>
      </c>
      <c r="G132" s="152">
        <f>SUMPRODUCT(-(Bens!$B$4:$B$103=Analítico!$B132),-(Bens!$D$4:$D$103=Analítico!G$1),(Bens!$G$4:$G$103))</f>
        <v>0</v>
      </c>
      <c r="H132" s="152">
        <f>SUMPRODUCT(-(Bens!$B$4:$B$103=Analítico!$B132),-(Bens!$D$4:$D$103=Analítico!H$1),(Bens!$G$4:$G$103))</f>
        <v>0</v>
      </c>
      <c r="I132" s="152">
        <f>SUMPRODUCT(-(Bens!$B$4:$B$103=Analítico!$B132),-(Bens!$D$4:$D$103=Analítico!I$1),(Bens!$G$4:$G$103))</f>
        <v>0</v>
      </c>
      <c r="J132" s="152">
        <f>SUMPRODUCT(-(Bens!$B$4:$B$103=Analítico!$B132),-(Bens!$D$4:$D$103=Analítico!J$1),(Bens!$G$4:$G$103))</f>
        <v>0</v>
      </c>
      <c r="K132" s="152">
        <f>SUMPRODUCT(-(Bens!$B$4:$B$103=Analítico!$B132),-(Bens!$D$4:$D$103=Analítico!K$1),(Bens!$G$4:$G$103))</f>
        <v>0</v>
      </c>
      <c r="L132" s="152">
        <f>SUMPRODUCT(-(Bens!$B$4:$B$103=Analítico!$B132),-(Bens!$D$4:$D$103=Analítico!L$1),(Bens!$G$4:$G$103))</f>
        <v>0</v>
      </c>
      <c r="M132" s="152">
        <f>SUMPRODUCT(-(Bens!$B$4:$B$103=Analítico!$B132),-(Bens!$D$4:$D$103=Analítico!M$1),(Bens!$G$4:$G$103))</f>
        <v>0</v>
      </c>
      <c r="N132" s="152">
        <f>SUMPRODUCT(-(Bens!$B$4:$B$103=Analítico!$B132),-(Bens!$D$4:$D$103=Analítico!N$1),(Bens!$G$4:$G$103))</f>
        <v>0</v>
      </c>
      <c r="O132" s="152">
        <f>SUMPRODUCT(-(Bens!$B$4:$B$103=Analítico!$B132),-(Bens!$D$4:$D$103=Analítico!O$1),(Bens!$G$4:$G$103))</f>
        <v>0</v>
      </c>
      <c r="P132" s="152">
        <f>SUMPRODUCT(-(Bens!$B$4:$B$103=Analítico!$B132),-(Bens!$D$4:$D$103=Analítico!P$1),(Bens!$G$4:$G$103))</f>
        <v>0</v>
      </c>
      <c r="Q132" s="152">
        <f>SUMPRODUCT(-(Bens!$B$4:$B$103=Analítico!$B132),-(Bens!$D$4:$D$103=Analítico!Q$1),(Bens!$G$4:$G$103))</f>
        <v>0</v>
      </c>
      <c r="R132" s="152">
        <f>SUMPRODUCT(-(Bens!$B$4:$B$103=Analítico!$B132),-(Bens!$D$4:$D$103=Analítico!R$1),(Bens!$G$4:$G$103))</f>
        <v>0</v>
      </c>
      <c r="S132" s="152">
        <f>SUMPRODUCT(-(Bens!$B$4:$B$103=Analítico!$B132),-(Bens!$D$4:$D$103=Analítico!S$1),(Bens!$G$4:$G$103))</f>
        <v>0</v>
      </c>
      <c r="T132" s="152">
        <f>SUMPRODUCT(-(Bens!$B$4:$B$103=Analítico!$B132),-(Bens!$D$4:$D$103=Analítico!T$1),(Bens!$G$4:$G$103))</f>
        <v>0</v>
      </c>
      <c r="U132" s="152">
        <f>SUMPRODUCT(-(Bens!$B$4:$B$103=Analítico!$B132),-(Bens!$D$4:$D$103=Analítico!U$1),(Bens!$G$4:$G$103))</f>
        <v>0</v>
      </c>
      <c r="V132" s="152">
        <f>SUMPRODUCT(-(Bens!$B$4:$B$103=Analítico!$B132),-(Bens!$D$4:$D$103=Analítico!V$1),(Bens!$G$4:$G$103))</f>
        <v>0</v>
      </c>
      <c r="W132" s="152">
        <f>SUMPRODUCT(-(Bens!$B$4:$B$103=Analítico!$B132),-(Bens!$D$4:$D$103=Analítico!W$1),(Bens!$G$4:$G$103))</f>
        <v>0</v>
      </c>
      <c r="X132" s="152">
        <f>SUMPRODUCT(-(Bens!$B$4:$B$103=Analítico!$B132),-(Bens!$D$4:$D$103=Analítico!X$1),(Bens!$G$4:$G$103))</f>
        <v>0</v>
      </c>
      <c r="Y132" s="152">
        <f>SUMPRODUCT(-(Bens!$B$4:$B$103=Analítico!$B132),-(Bens!$D$4:$D$103=Analítico!Y$1),(Bens!$G$4:$G$103))</f>
        <v>0</v>
      </c>
      <c r="Z132" s="152">
        <f>SUMPRODUCT(-(Bens!$B$4:$B$103=Analítico!$B132),-(Bens!$D$4:$D$103=Analítico!Z$1),(Bens!$G$4:$G$103))</f>
        <v>0</v>
      </c>
      <c r="AA132" s="152">
        <f>SUMPRODUCT(-(Bens!$B$4:$B$103=Analítico!$B132),-(Bens!$D$4:$D$103=Analítico!AA$1),(Bens!$G$4:$G$103))</f>
        <v>0</v>
      </c>
      <c r="AB132" s="152">
        <f>SUMPRODUCT(-(Bens!$B$4:$B$103=Analítico!$B132),-(Bens!$D$4:$D$103=Analítico!AB$1),(Bens!$G$4:$G$103))</f>
        <v>0</v>
      </c>
      <c r="AC132" s="152">
        <f>SUMPRODUCT(-(Bens!$B$4:$B$103=Analítico!$B132),-(Bens!$D$4:$D$103=Analítico!AC$1),(Bens!$G$4:$G$103))</f>
        <v>0</v>
      </c>
      <c r="AD132" s="152">
        <f>SUMPRODUCT(-(Bens!$B$4:$B$103=Analítico!$B132),-(Bens!$D$4:$D$103=Analítico!AD$1),(Bens!$G$4:$G$103))</f>
        <v>0</v>
      </c>
      <c r="AE132" s="152">
        <f>SUMPRODUCT(-(Bens!$B$4:$B$103=Analítico!$B132),-(Bens!$D$4:$D$103=Analítico!AE$1),(Bens!$G$4:$G$103))</f>
        <v>0</v>
      </c>
      <c r="AF132" s="152">
        <f>SUMPRODUCT(-(Bens!$B$4:$B$103=Analítico!$B132),-(Bens!$D$4:$D$103=Analítico!AF$1),(Bens!$G$4:$G$103))</f>
        <v>0</v>
      </c>
      <c r="AG132" s="152">
        <f>SUMPRODUCT(-(Bens!$B$4:$B$103=Analítico!$B132),-(Bens!$D$4:$D$103=Analítico!AG$1),(Bens!$G$4:$G$103))</f>
        <v>0</v>
      </c>
      <c r="AH132" s="152">
        <f>SUMPRODUCT(-(Bens!$B$4:$B$103=Analítico!$B132),-(Bens!$D$4:$D$103=Analítico!AH$1),(Bens!$G$4:$G$103))</f>
        <v>0</v>
      </c>
      <c r="AI132" s="152">
        <f>SUMPRODUCT(-(Bens!$B$4:$B$103=Analítico!$B132),-(Bens!$D$4:$D$103=Analítico!AI$1),(Bens!$G$4:$G$103))</f>
        <v>0</v>
      </c>
      <c r="AJ132" s="152">
        <f>SUMPRODUCT(-(Bens!$B$4:$B$103=Analítico!$B132),-(Bens!$D$4:$D$103=Analítico!AJ$1),(Bens!$G$4:$G$103))</f>
        <v>0</v>
      </c>
      <c r="AK132" s="152">
        <f>SUMPRODUCT(-(Bens!$B$4:$B$103=Analítico!$B132),-(Bens!$D$4:$D$103=Analítico!AK$1),(Bens!$G$4:$G$103))</f>
        <v>0</v>
      </c>
      <c r="AL132" s="152">
        <f>SUMPRODUCT(-(Bens!$B$4:$B$103=Analítico!$B132),-(Bens!$D$4:$D$103=Analítico!AL$1),(Bens!$G$4:$G$103))</f>
        <v>0</v>
      </c>
      <c r="AM132" s="147">
        <f t="shared" si="29"/>
        <v>0</v>
      </c>
      <c r="AN132" s="159">
        <f t="shared" ca="1" si="30"/>
        <v>0</v>
      </c>
      <c r="AX132" s="251"/>
      <c r="AY132" s="251"/>
    </row>
    <row r="133" spans="1:51" s="101" customFormat="1" ht="23.25" customHeight="1">
      <c r="A133" s="31" t="s">
        <v>133</v>
      </c>
      <c r="B133" s="32" t="s">
        <v>210</v>
      </c>
      <c r="C133" s="152">
        <f>SUMPRODUCT(-(Bens!$B$4:$B$103=Analítico!$B133),-(Bens!$D$4:$D$103=Analítico!C$1),(Bens!$G$4:$G$103))</f>
        <v>0</v>
      </c>
      <c r="D133" s="152">
        <f>SUMPRODUCT(-(Bens!$B$4:$B$103=Analítico!$B133),-(Bens!$D$4:$D$103=Analítico!D$1),(Bens!$G$4:$G$103))</f>
        <v>0</v>
      </c>
      <c r="E133" s="152">
        <f>SUMPRODUCT(-(Bens!$B$4:$B$103=Analítico!$B133),-(Bens!$D$4:$D$103=Analítico!E$1),(Bens!$G$4:$G$103))</f>
        <v>0</v>
      </c>
      <c r="F133" s="152">
        <f>SUMPRODUCT(-(Bens!$B$4:$B$103=Analítico!$B133),-(Bens!$D$4:$D$103=Analítico!F$1),(Bens!$G$4:$G$103))</f>
        <v>0</v>
      </c>
      <c r="G133" s="152">
        <f>SUMPRODUCT(-(Bens!$B$4:$B$103=Analítico!$B133),-(Bens!$D$4:$D$103=Analítico!G$1),(Bens!$G$4:$G$103))</f>
        <v>0</v>
      </c>
      <c r="H133" s="152">
        <f>SUMPRODUCT(-(Bens!$B$4:$B$103=Analítico!$B133),-(Bens!$D$4:$D$103=Analítico!H$1),(Bens!$G$4:$G$103))</f>
        <v>0</v>
      </c>
      <c r="I133" s="152">
        <f>SUMPRODUCT(-(Bens!$B$4:$B$103=Analítico!$B133),-(Bens!$D$4:$D$103=Analítico!I$1),(Bens!$G$4:$G$103))</f>
        <v>0</v>
      </c>
      <c r="J133" s="152">
        <f>SUMPRODUCT(-(Bens!$B$4:$B$103=Analítico!$B133),-(Bens!$D$4:$D$103=Analítico!J$1),(Bens!$G$4:$G$103))</f>
        <v>0</v>
      </c>
      <c r="K133" s="152">
        <f>SUMPRODUCT(-(Bens!$B$4:$B$103=Analítico!$B133),-(Bens!$D$4:$D$103=Analítico!K$1),(Bens!$G$4:$G$103))</f>
        <v>0</v>
      </c>
      <c r="L133" s="152">
        <f>SUMPRODUCT(-(Bens!$B$4:$B$103=Analítico!$B133),-(Bens!$D$4:$D$103=Analítico!L$1),(Bens!$G$4:$G$103))</f>
        <v>0</v>
      </c>
      <c r="M133" s="152">
        <f>SUMPRODUCT(-(Bens!$B$4:$B$103=Analítico!$B133),-(Bens!$D$4:$D$103=Analítico!M$1),(Bens!$G$4:$G$103))</f>
        <v>0</v>
      </c>
      <c r="N133" s="152">
        <f>SUMPRODUCT(-(Bens!$B$4:$B$103=Analítico!$B133),-(Bens!$D$4:$D$103=Analítico!N$1),(Bens!$G$4:$G$103))</f>
        <v>0</v>
      </c>
      <c r="O133" s="152">
        <f>SUMPRODUCT(-(Bens!$B$4:$B$103=Analítico!$B133),-(Bens!$D$4:$D$103=Analítico!O$1),(Bens!$G$4:$G$103))</f>
        <v>0</v>
      </c>
      <c r="P133" s="152">
        <f>SUMPRODUCT(-(Bens!$B$4:$B$103=Analítico!$B133),-(Bens!$D$4:$D$103=Analítico!P$1),(Bens!$G$4:$G$103))</f>
        <v>0</v>
      </c>
      <c r="Q133" s="152">
        <f>SUMPRODUCT(-(Bens!$B$4:$B$103=Analítico!$B133),-(Bens!$D$4:$D$103=Analítico!Q$1),(Bens!$G$4:$G$103))</f>
        <v>0</v>
      </c>
      <c r="R133" s="152">
        <f>SUMPRODUCT(-(Bens!$B$4:$B$103=Analítico!$B133),-(Bens!$D$4:$D$103=Analítico!R$1),(Bens!$G$4:$G$103))</f>
        <v>0</v>
      </c>
      <c r="S133" s="152">
        <f>SUMPRODUCT(-(Bens!$B$4:$B$103=Analítico!$B133),-(Bens!$D$4:$D$103=Analítico!S$1),(Bens!$G$4:$G$103))</f>
        <v>0</v>
      </c>
      <c r="T133" s="152">
        <f>SUMPRODUCT(-(Bens!$B$4:$B$103=Analítico!$B133),-(Bens!$D$4:$D$103=Analítico!T$1),(Bens!$G$4:$G$103))</f>
        <v>0</v>
      </c>
      <c r="U133" s="152">
        <f>SUMPRODUCT(-(Bens!$B$4:$B$103=Analítico!$B133),-(Bens!$D$4:$D$103=Analítico!U$1),(Bens!$G$4:$G$103))</f>
        <v>0</v>
      </c>
      <c r="V133" s="152">
        <f>SUMPRODUCT(-(Bens!$B$4:$B$103=Analítico!$B133),-(Bens!$D$4:$D$103=Analítico!V$1),(Bens!$G$4:$G$103))</f>
        <v>0</v>
      </c>
      <c r="W133" s="152">
        <f>SUMPRODUCT(-(Bens!$B$4:$B$103=Analítico!$B133),-(Bens!$D$4:$D$103=Analítico!W$1),(Bens!$G$4:$G$103))</f>
        <v>0</v>
      </c>
      <c r="X133" s="152">
        <f>SUMPRODUCT(-(Bens!$B$4:$B$103=Analítico!$B133),-(Bens!$D$4:$D$103=Analítico!X$1),(Bens!$G$4:$G$103))</f>
        <v>0</v>
      </c>
      <c r="Y133" s="152">
        <f>SUMPRODUCT(-(Bens!$B$4:$B$103=Analítico!$B133),-(Bens!$D$4:$D$103=Analítico!Y$1),(Bens!$G$4:$G$103))</f>
        <v>0</v>
      </c>
      <c r="Z133" s="152">
        <f>SUMPRODUCT(-(Bens!$B$4:$B$103=Analítico!$B133),-(Bens!$D$4:$D$103=Analítico!Z$1),(Bens!$G$4:$G$103))</f>
        <v>0</v>
      </c>
      <c r="AA133" s="152">
        <f>SUMPRODUCT(-(Bens!$B$4:$B$103=Analítico!$B133),-(Bens!$D$4:$D$103=Analítico!AA$1),(Bens!$G$4:$G$103))</f>
        <v>0</v>
      </c>
      <c r="AB133" s="152">
        <f>SUMPRODUCT(-(Bens!$B$4:$B$103=Analítico!$B133),-(Bens!$D$4:$D$103=Analítico!AB$1),(Bens!$G$4:$G$103))</f>
        <v>0</v>
      </c>
      <c r="AC133" s="152">
        <f>SUMPRODUCT(-(Bens!$B$4:$B$103=Analítico!$B133),-(Bens!$D$4:$D$103=Analítico!AC$1),(Bens!$G$4:$G$103))</f>
        <v>0</v>
      </c>
      <c r="AD133" s="152">
        <f>SUMPRODUCT(-(Bens!$B$4:$B$103=Analítico!$B133),-(Bens!$D$4:$D$103=Analítico!AD$1),(Bens!$G$4:$G$103))</f>
        <v>0</v>
      </c>
      <c r="AE133" s="152">
        <f>SUMPRODUCT(-(Bens!$B$4:$B$103=Analítico!$B133),-(Bens!$D$4:$D$103=Analítico!AE$1),(Bens!$G$4:$G$103))</f>
        <v>0</v>
      </c>
      <c r="AF133" s="152">
        <f>SUMPRODUCT(-(Bens!$B$4:$B$103=Analítico!$B133),-(Bens!$D$4:$D$103=Analítico!AF$1),(Bens!$G$4:$G$103))</f>
        <v>0</v>
      </c>
      <c r="AG133" s="152">
        <f>SUMPRODUCT(-(Bens!$B$4:$B$103=Analítico!$B133),-(Bens!$D$4:$D$103=Analítico!AG$1),(Bens!$G$4:$G$103))</f>
        <v>0</v>
      </c>
      <c r="AH133" s="152">
        <f>SUMPRODUCT(-(Bens!$B$4:$B$103=Analítico!$B133),-(Bens!$D$4:$D$103=Analítico!AH$1),(Bens!$G$4:$G$103))</f>
        <v>0</v>
      </c>
      <c r="AI133" s="152">
        <f>SUMPRODUCT(-(Bens!$B$4:$B$103=Analítico!$B133),-(Bens!$D$4:$D$103=Analítico!AI$1),(Bens!$G$4:$G$103))</f>
        <v>0</v>
      </c>
      <c r="AJ133" s="152">
        <f>SUMPRODUCT(-(Bens!$B$4:$B$103=Analítico!$B133),-(Bens!$D$4:$D$103=Analítico!AJ$1),(Bens!$G$4:$G$103))</f>
        <v>0</v>
      </c>
      <c r="AK133" s="152">
        <f>SUMPRODUCT(-(Bens!$B$4:$B$103=Analítico!$B133),-(Bens!$D$4:$D$103=Analítico!AK$1),(Bens!$G$4:$G$103))</f>
        <v>0</v>
      </c>
      <c r="AL133" s="152">
        <f>SUMPRODUCT(-(Bens!$B$4:$B$103=Analítico!$B133),-(Bens!$D$4:$D$103=Analítico!AL$1),(Bens!$G$4:$G$103))</f>
        <v>0</v>
      </c>
      <c r="AM133" s="147">
        <f t="shared" si="29"/>
        <v>0</v>
      </c>
      <c r="AN133" s="159">
        <f t="shared" ca="1" si="30"/>
        <v>0</v>
      </c>
      <c r="AX133" s="251"/>
      <c r="AY133" s="251"/>
    </row>
    <row r="134" spans="1:51" s="101" customFormat="1" ht="23.25" customHeight="1">
      <c r="A134" s="31" t="s">
        <v>134</v>
      </c>
      <c r="B134" s="32" t="s">
        <v>211</v>
      </c>
      <c r="C134" s="152">
        <f>SUMPRODUCT(-(Bens!$B$4:$B$103=Analítico!$B134),-(Bens!$D$4:$D$103=Analítico!C$1),(Bens!$G$4:$G$103))</f>
        <v>0</v>
      </c>
      <c r="D134" s="152">
        <f>SUMPRODUCT(-(Bens!$B$4:$B$103=Analítico!$B134),-(Bens!$D$4:$D$103=Analítico!D$1),(Bens!$G$4:$G$103))</f>
        <v>0</v>
      </c>
      <c r="E134" s="152">
        <f>SUMPRODUCT(-(Bens!$B$4:$B$103=Analítico!$B134),-(Bens!$D$4:$D$103=Analítico!E$1),(Bens!$G$4:$G$103))</f>
        <v>0</v>
      </c>
      <c r="F134" s="152">
        <f>SUMPRODUCT(-(Bens!$B$4:$B$103=Analítico!$B134),-(Bens!$D$4:$D$103=Analítico!F$1),(Bens!$G$4:$G$103))</f>
        <v>0</v>
      </c>
      <c r="G134" s="152">
        <f>SUMPRODUCT(-(Bens!$B$4:$B$103=Analítico!$B134),-(Bens!$D$4:$D$103=Analítico!G$1),(Bens!$G$4:$G$103))</f>
        <v>0</v>
      </c>
      <c r="H134" s="152">
        <f>SUMPRODUCT(-(Bens!$B$4:$B$103=Analítico!$B134),-(Bens!$D$4:$D$103=Analítico!H$1),(Bens!$G$4:$G$103))</f>
        <v>0</v>
      </c>
      <c r="I134" s="152">
        <f>SUMPRODUCT(-(Bens!$B$4:$B$103=Analítico!$B134),-(Bens!$D$4:$D$103=Analítico!I$1),(Bens!$G$4:$G$103))</f>
        <v>0</v>
      </c>
      <c r="J134" s="152">
        <f>SUMPRODUCT(-(Bens!$B$4:$B$103=Analítico!$B134),-(Bens!$D$4:$D$103=Analítico!J$1),(Bens!$G$4:$G$103))</f>
        <v>0</v>
      </c>
      <c r="K134" s="152">
        <f>SUMPRODUCT(-(Bens!$B$4:$B$103=Analítico!$B134),-(Bens!$D$4:$D$103=Analítico!K$1),(Bens!$G$4:$G$103))</f>
        <v>0</v>
      </c>
      <c r="L134" s="152">
        <f>SUMPRODUCT(-(Bens!$B$4:$B$103=Analítico!$B134),-(Bens!$D$4:$D$103=Analítico!L$1),(Bens!$G$4:$G$103))</f>
        <v>0</v>
      </c>
      <c r="M134" s="152">
        <f>SUMPRODUCT(-(Bens!$B$4:$B$103=Analítico!$B134),-(Bens!$D$4:$D$103=Analítico!M$1),(Bens!$G$4:$G$103))</f>
        <v>0</v>
      </c>
      <c r="N134" s="152">
        <f>SUMPRODUCT(-(Bens!$B$4:$B$103=Analítico!$B134),-(Bens!$D$4:$D$103=Analítico!N$1),(Bens!$G$4:$G$103))</f>
        <v>0</v>
      </c>
      <c r="O134" s="152">
        <f>SUMPRODUCT(-(Bens!$B$4:$B$103=Analítico!$B134),-(Bens!$D$4:$D$103=Analítico!O$1),(Bens!$G$4:$G$103))</f>
        <v>0</v>
      </c>
      <c r="P134" s="152">
        <f>SUMPRODUCT(-(Bens!$B$4:$B$103=Analítico!$B134),-(Bens!$D$4:$D$103=Analítico!P$1),(Bens!$G$4:$G$103))</f>
        <v>0</v>
      </c>
      <c r="Q134" s="152">
        <f>SUMPRODUCT(-(Bens!$B$4:$B$103=Analítico!$B134),-(Bens!$D$4:$D$103=Analítico!Q$1),(Bens!$G$4:$G$103))</f>
        <v>0</v>
      </c>
      <c r="R134" s="152">
        <f>SUMPRODUCT(-(Bens!$B$4:$B$103=Analítico!$B134),-(Bens!$D$4:$D$103=Analítico!R$1),(Bens!$G$4:$G$103))</f>
        <v>0</v>
      </c>
      <c r="S134" s="152">
        <f>SUMPRODUCT(-(Bens!$B$4:$B$103=Analítico!$B134),-(Bens!$D$4:$D$103=Analítico!S$1),(Bens!$G$4:$G$103))</f>
        <v>0</v>
      </c>
      <c r="T134" s="152">
        <f>SUMPRODUCT(-(Bens!$B$4:$B$103=Analítico!$B134),-(Bens!$D$4:$D$103=Analítico!T$1),(Bens!$G$4:$G$103))</f>
        <v>0</v>
      </c>
      <c r="U134" s="152">
        <f>SUMPRODUCT(-(Bens!$B$4:$B$103=Analítico!$B134),-(Bens!$D$4:$D$103=Analítico!U$1),(Bens!$G$4:$G$103))</f>
        <v>0</v>
      </c>
      <c r="V134" s="152">
        <f>SUMPRODUCT(-(Bens!$B$4:$B$103=Analítico!$B134),-(Bens!$D$4:$D$103=Analítico!V$1),(Bens!$G$4:$G$103))</f>
        <v>0</v>
      </c>
      <c r="W134" s="152">
        <f>SUMPRODUCT(-(Bens!$B$4:$B$103=Analítico!$B134),-(Bens!$D$4:$D$103=Analítico!W$1),(Bens!$G$4:$G$103))</f>
        <v>0</v>
      </c>
      <c r="X134" s="152">
        <f>SUMPRODUCT(-(Bens!$B$4:$B$103=Analítico!$B134),-(Bens!$D$4:$D$103=Analítico!X$1),(Bens!$G$4:$G$103))</f>
        <v>0</v>
      </c>
      <c r="Y134" s="152">
        <f>SUMPRODUCT(-(Bens!$B$4:$B$103=Analítico!$B134),-(Bens!$D$4:$D$103=Analítico!Y$1),(Bens!$G$4:$G$103))</f>
        <v>0</v>
      </c>
      <c r="Z134" s="152">
        <f>SUMPRODUCT(-(Bens!$B$4:$B$103=Analítico!$B134),-(Bens!$D$4:$D$103=Analítico!Z$1),(Bens!$G$4:$G$103))</f>
        <v>0</v>
      </c>
      <c r="AA134" s="152">
        <f>SUMPRODUCT(-(Bens!$B$4:$B$103=Analítico!$B134),-(Bens!$D$4:$D$103=Analítico!AA$1),(Bens!$G$4:$G$103))</f>
        <v>0</v>
      </c>
      <c r="AB134" s="152">
        <f>SUMPRODUCT(-(Bens!$B$4:$B$103=Analítico!$B134),-(Bens!$D$4:$D$103=Analítico!AB$1),(Bens!$G$4:$G$103))</f>
        <v>0</v>
      </c>
      <c r="AC134" s="152">
        <f>SUMPRODUCT(-(Bens!$B$4:$B$103=Analítico!$B134),-(Bens!$D$4:$D$103=Analítico!AC$1),(Bens!$G$4:$G$103))</f>
        <v>0</v>
      </c>
      <c r="AD134" s="152">
        <f>SUMPRODUCT(-(Bens!$B$4:$B$103=Analítico!$B134),-(Bens!$D$4:$D$103=Analítico!AD$1),(Bens!$G$4:$G$103))</f>
        <v>0</v>
      </c>
      <c r="AE134" s="152">
        <f>SUMPRODUCT(-(Bens!$B$4:$B$103=Analítico!$B134),-(Bens!$D$4:$D$103=Analítico!AE$1),(Bens!$G$4:$G$103))</f>
        <v>0</v>
      </c>
      <c r="AF134" s="152">
        <f>SUMPRODUCT(-(Bens!$B$4:$B$103=Analítico!$B134),-(Bens!$D$4:$D$103=Analítico!AF$1),(Bens!$G$4:$G$103))</f>
        <v>0</v>
      </c>
      <c r="AG134" s="152">
        <f>SUMPRODUCT(-(Bens!$B$4:$B$103=Analítico!$B134),-(Bens!$D$4:$D$103=Analítico!AG$1),(Bens!$G$4:$G$103))</f>
        <v>0</v>
      </c>
      <c r="AH134" s="152">
        <f>SUMPRODUCT(-(Bens!$B$4:$B$103=Analítico!$B134),-(Bens!$D$4:$D$103=Analítico!AH$1),(Bens!$G$4:$G$103))</f>
        <v>0</v>
      </c>
      <c r="AI134" s="152">
        <f>SUMPRODUCT(-(Bens!$B$4:$B$103=Analítico!$B134),-(Bens!$D$4:$D$103=Analítico!AI$1),(Bens!$G$4:$G$103))</f>
        <v>0</v>
      </c>
      <c r="AJ134" s="152">
        <f>SUMPRODUCT(-(Bens!$B$4:$B$103=Analítico!$B134),-(Bens!$D$4:$D$103=Analítico!AJ$1),(Bens!$G$4:$G$103))</f>
        <v>0</v>
      </c>
      <c r="AK134" s="152">
        <f>SUMPRODUCT(-(Bens!$B$4:$B$103=Analítico!$B134),-(Bens!$D$4:$D$103=Analítico!AK$1),(Bens!$G$4:$G$103))</f>
        <v>0</v>
      </c>
      <c r="AL134" s="152">
        <f>SUMPRODUCT(-(Bens!$B$4:$B$103=Analítico!$B134),-(Bens!$D$4:$D$103=Analítico!AL$1),(Bens!$G$4:$G$103))</f>
        <v>0</v>
      </c>
      <c r="AM134" s="147">
        <f t="shared" si="29"/>
        <v>0</v>
      </c>
      <c r="AN134" s="159">
        <f t="shared" ca="1" si="30"/>
        <v>0</v>
      </c>
      <c r="AX134" s="251"/>
      <c r="AY134" s="251"/>
    </row>
    <row r="135" spans="1:51" s="101" customFormat="1" ht="23.25" customHeight="1">
      <c r="A135" s="31" t="s">
        <v>135</v>
      </c>
      <c r="B135" s="33" t="s">
        <v>212</v>
      </c>
      <c r="C135" s="152">
        <f>SUMPRODUCT(-(Bens!$B$4:$B$103=Analítico!$B135),-(Bens!$D$4:$D$103=Analítico!C$1),(Bens!$G$4:$G$103))</f>
        <v>0</v>
      </c>
      <c r="D135" s="152">
        <f>SUMPRODUCT(-(Bens!$B$4:$B$103=Analítico!$B135),-(Bens!$D$4:$D$103=Analítico!D$1),(Bens!$G$4:$G$103))</f>
        <v>0</v>
      </c>
      <c r="E135" s="152">
        <f>SUMPRODUCT(-(Bens!$B$4:$B$103=Analítico!$B135),-(Bens!$D$4:$D$103=Analítico!E$1),(Bens!$G$4:$G$103))</f>
        <v>0</v>
      </c>
      <c r="F135" s="152">
        <f>SUMPRODUCT(-(Bens!$B$4:$B$103=Analítico!$B135),-(Bens!$D$4:$D$103=Analítico!F$1),(Bens!$G$4:$G$103))</f>
        <v>0</v>
      </c>
      <c r="G135" s="152">
        <f>SUMPRODUCT(-(Bens!$B$4:$B$103=Analítico!$B135),-(Bens!$D$4:$D$103=Analítico!G$1),(Bens!$G$4:$G$103))</f>
        <v>0</v>
      </c>
      <c r="H135" s="152">
        <f>SUMPRODUCT(-(Bens!$B$4:$B$103=Analítico!$B135),-(Bens!$D$4:$D$103=Analítico!H$1),(Bens!$G$4:$G$103))</f>
        <v>0</v>
      </c>
      <c r="I135" s="152">
        <f>SUMPRODUCT(-(Bens!$B$4:$B$103=Analítico!$B135),-(Bens!$D$4:$D$103=Analítico!I$1),(Bens!$G$4:$G$103))</f>
        <v>0</v>
      </c>
      <c r="J135" s="152">
        <f>SUMPRODUCT(-(Bens!$B$4:$B$103=Analítico!$B135),-(Bens!$D$4:$D$103=Analítico!J$1),(Bens!$G$4:$G$103))</f>
        <v>0</v>
      </c>
      <c r="K135" s="152">
        <f>SUMPRODUCT(-(Bens!$B$4:$B$103=Analítico!$B135),-(Bens!$D$4:$D$103=Analítico!K$1),(Bens!$G$4:$G$103))</f>
        <v>0</v>
      </c>
      <c r="L135" s="152">
        <f>SUMPRODUCT(-(Bens!$B$4:$B$103=Analítico!$B135),-(Bens!$D$4:$D$103=Analítico!L$1),(Bens!$G$4:$G$103))</f>
        <v>0</v>
      </c>
      <c r="M135" s="152">
        <f>SUMPRODUCT(-(Bens!$B$4:$B$103=Analítico!$B135),-(Bens!$D$4:$D$103=Analítico!M$1),(Bens!$G$4:$G$103))</f>
        <v>0</v>
      </c>
      <c r="N135" s="152">
        <f>SUMPRODUCT(-(Bens!$B$4:$B$103=Analítico!$B135),-(Bens!$D$4:$D$103=Analítico!N$1),(Bens!$G$4:$G$103))</f>
        <v>0</v>
      </c>
      <c r="O135" s="152">
        <f>SUMPRODUCT(-(Bens!$B$4:$B$103=Analítico!$B135),-(Bens!$D$4:$D$103=Analítico!O$1),(Bens!$G$4:$G$103))</f>
        <v>0</v>
      </c>
      <c r="P135" s="152">
        <f>SUMPRODUCT(-(Bens!$B$4:$B$103=Analítico!$B135),-(Bens!$D$4:$D$103=Analítico!P$1),(Bens!$G$4:$G$103))</f>
        <v>0</v>
      </c>
      <c r="Q135" s="152">
        <f>SUMPRODUCT(-(Bens!$B$4:$B$103=Analítico!$B135),-(Bens!$D$4:$D$103=Analítico!Q$1),(Bens!$G$4:$G$103))</f>
        <v>0</v>
      </c>
      <c r="R135" s="152">
        <f>SUMPRODUCT(-(Bens!$B$4:$B$103=Analítico!$B135),-(Bens!$D$4:$D$103=Analítico!R$1),(Bens!$G$4:$G$103))</f>
        <v>0</v>
      </c>
      <c r="S135" s="152">
        <f>SUMPRODUCT(-(Bens!$B$4:$B$103=Analítico!$B135),-(Bens!$D$4:$D$103=Analítico!S$1),(Bens!$G$4:$G$103))</f>
        <v>0</v>
      </c>
      <c r="T135" s="152">
        <f>SUMPRODUCT(-(Bens!$B$4:$B$103=Analítico!$B135),-(Bens!$D$4:$D$103=Analítico!T$1),(Bens!$G$4:$G$103))</f>
        <v>0</v>
      </c>
      <c r="U135" s="152">
        <f>SUMPRODUCT(-(Bens!$B$4:$B$103=Analítico!$B135),-(Bens!$D$4:$D$103=Analítico!U$1),(Bens!$G$4:$G$103))</f>
        <v>0</v>
      </c>
      <c r="V135" s="152">
        <f>SUMPRODUCT(-(Bens!$B$4:$B$103=Analítico!$B135),-(Bens!$D$4:$D$103=Analítico!V$1),(Bens!$G$4:$G$103))</f>
        <v>0</v>
      </c>
      <c r="W135" s="152">
        <f>SUMPRODUCT(-(Bens!$B$4:$B$103=Analítico!$B135),-(Bens!$D$4:$D$103=Analítico!W$1),(Bens!$G$4:$G$103))</f>
        <v>0</v>
      </c>
      <c r="X135" s="152">
        <f>SUMPRODUCT(-(Bens!$B$4:$B$103=Analítico!$B135),-(Bens!$D$4:$D$103=Analítico!X$1),(Bens!$G$4:$G$103))</f>
        <v>0</v>
      </c>
      <c r="Y135" s="152">
        <f>SUMPRODUCT(-(Bens!$B$4:$B$103=Analítico!$B135),-(Bens!$D$4:$D$103=Analítico!Y$1),(Bens!$G$4:$G$103))</f>
        <v>0</v>
      </c>
      <c r="Z135" s="152">
        <f>SUMPRODUCT(-(Bens!$B$4:$B$103=Analítico!$B135),-(Bens!$D$4:$D$103=Analítico!Z$1),(Bens!$G$4:$G$103))</f>
        <v>0</v>
      </c>
      <c r="AA135" s="152">
        <f>SUMPRODUCT(-(Bens!$B$4:$B$103=Analítico!$B135),-(Bens!$D$4:$D$103=Analítico!AA$1),(Bens!$G$4:$G$103))</f>
        <v>0</v>
      </c>
      <c r="AB135" s="152">
        <f>SUMPRODUCT(-(Bens!$B$4:$B$103=Analítico!$B135),-(Bens!$D$4:$D$103=Analítico!AB$1),(Bens!$G$4:$G$103))</f>
        <v>0</v>
      </c>
      <c r="AC135" s="152">
        <f>SUMPRODUCT(-(Bens!$B$4:$B$103=Analítico!$B135),-(Bens!$D$4:$D$103=Analítico!AC$1),(Bens!$G$4:$G$103))</f>
        <v>0</v>
      </c>
      <c r="AD135" s="152">
        <f>SUMPRODUCT(-(Bens!$B$4:$B$103=Analítico!$B135),-(Bens!$D$4:$D$103=Analítico!AD$1),(Bens!$G$4:$G$103))</f>
        <v>0</v>
      </c>
      <c r="AE135" s="152">
        <f>SUMPRODUCT(-(Bens!$B$4:$B$103=Analítico!$B135),-(Bens!$D$4:$D$103=Analítico!AE$1),(Bens!$G$4:$G$103))</f>
        <v>0</v>
      </c>
      <c r="AF135" s="152">
        <f>SUMPRODUCT(-(Bens!$B$4:$B$103=Analítico!$B135),-(Bens!$D$4:$D$103=Analítico!AF$1),(Bens!$G$4:$G$103))</f>
        <v>0</v>
      </c>
      <c r="AG135" s="152">
        <f>SUMPRODUCT(-(Bens!$B$4:$B$103=Analítico!$B135),-(Bens!$D$4:$D$103=Analítico!AG$1),(Bens!$G$4:$G$103))</f>
        <v>0</v>
      </c>
      <c r="AH135" s="152">
        <f>SUMPRODUCT(-(Bens!$B$4:$B$103=Analítico!$B135),-(Bens!$D$4:$D$103=Analítico!AH$1),(Bens!$G$4:$G$103))</f>
        <v>0</v>
      </c>
      <c r="AI135" s="152">
        <f>SUMPRODUCT(-(Bens!$B$4:$B$103=Analítico!$B135),-(Bens!$D$4:$D$103=Analítico!AI$1),(Bens!$G$4:$G$103))</f>
        <v>0</v>
      </c>
      <c r="AJ135" s="152">
        <f>SUMPRODUCT(-(Bens!$B$4:$B$103=Analítico!$B135),-(Bens!$D$4:$D$103=Analítico!AJ$1),(Bens!$G$4:$G$103))</f>
        <v>0</v>
      </c>
      <c r="AK135" s="152">
        <f>SUMPRODUCT(-(Bens!$B$4:$B$103=Analítico!$B135),-(Bens!$D$4:$D$103=Analítico!AK$1),(Bens!$G$4:$G$103))</f>
        <v>0</v>
      </c>
      <c r="AL135" s="152">
        <f>SUMPRODUCT(-(Bens!$B$4:$B$103=Analítico!$B135),-(Bens!$D$4:$D$103=Analítico!AL$1),(Bens!$G$4:$G$103))</f>
        <v>0</v>
      </c>
      <c r="AM135" s="147">
        <f t="shared" si="29"/>
        <v>0</v>
      </c>
      <c r="AN135" s="159">
        <f t="shared" ca="1" si="30"/>
        <v>0</v>
      </c>
      <c r="AX135" s="251"/>
      <c r="AY135" s="251"/>
    </row>
    <row r="136" spans="1:51" s="101" customFormat="1" ht="23.25" customHeight="1" thickBot="1">
      <c r="A136" s="80"/>
      <c r="B136" s="93" t="s">
        <v>35</v>
      </c>
      <c r="C136" s="81">
        <f t="shared" ref="C136:AM136" si="31">SUBTOTAL(109,C123:C135)</f>
        <v>0</v>
      </c>
      <c r="D136" s="81">
        <f t="shared" si="31"/>
        <v>0</v>
      </c>
      <c r="E136" s="81">
        <f t="shared" si="31"/>
        <v>0</v>
      </c>
      <c r="F136" s="81">
        <f t="shared" si="31"/>
        <v>0</v>
      </c>
      <c r="G136" s="81">
        <f t="shared" si="31"/>
        <v>0</v>
      </c>
      <c r="H136" s="81">
        <f t="shared" si="31"/>
        <v>0</v>
      </c>
      <c r="I136" s="81">
        <f t="shared" si="31"/>
        <v>0</v>
      </c>
      <c r="J136" s="81">
        <f t="shared" si="31"/>
        <v>0</v>
      </c>
      <c r="K136" s="81">
        <f t="shared" si="31"/>
        <v>0</v>
      </c>
      <c r="L136" s="81">
        <f t="shared" si="31"/>
        <v>0</v>
      </c>
      <c r="M136" s="81">
        <f t="shared" si="31"/>
        <v>0</v>
      </c>
      <c r="N136" s="81">
        <f t="shared" si="31"/>
        <v>0</v>
      </c>
      <c r="O136" s="81">
        <f t="shared" si="31"/>
        <v>0</v>
      </c>
      <c r="P136" s="81">
        <f t="shared" si="31"/>
        <v>0</v>
      </c>
      <c r="Q136" s="81">
        <f t="shared" si="31"/>
        <v>0</v>
      </c>
      <c r="R136" s="81">
        <f t="shared" si="31"/>
        <v>0</v>
      </c>
      <c r="S136" s="81">
        <f t="shared" si="31"/>
        <v>0</v>
      </c>
      <c r="T136" s="81">
        <f t="shared" si="31"/>
        <v>0</v>
      </c>
      <c r="U136" s="81">
        <f t="shared" si="31"/>
        <v>0</v>
      </c>
      <c r="V136" s="81">
        <f t="shared" si="31"/>
        <v>0</v>
      </c>
      <c r="W136" s="81">
        <f t="shared" si="31"/>
        <v>0</v>
      </c>
      <c r="X136" s="81">
        <f t="shared" si="31"/>
        <v>0</v>
      </c>
      <c r="Y136" s="81">
        <f t="shared" si="31"/>
        <v>0</v>
      </c>
      <c r="Z136" s="81">
        <f t="shared" ref="Z136:AL136" si="32">SUBTOTAL(109,Z123:Z135)</f>
        <v>0</v>
      </c>
      <c r="AA136" s="81">
        <f t="shared" si="32"/>
        <v>0</v>
      </c>
      <c r="AB136" s="81">
        <f t="shared" si="32"/>
        <v>0</v>
      </c>
      <c r="AC136" s="81">
        <f t="shared" si="32"/>
        <v>0</v>
      </c>
      <c r="AD136" s="81">
        <f t="shared" si="32"/>
        <v>0</v>
      </c>
      <c r="AE136" s="81">
        <f t="shared" si="32"/>
        <v>0</v>
      </c>
      <c r="AF136" s="81">
        <f t="shared" si="32"/>
        <v>0</v>
      </c>
      <c r="AG136" s="81">
        <f t="shared" si="32"/>
        <v>0</v>
      </c>
      <c r="AH136" s="81">
        <f t="shared" si="32"/>
        <v>0</v>
      </c>
      <c r="AI136" s="81">
        <f t="shared" si="32"/>
        <v>0</v>
      </c>
      <c r="AJ136" s="81">
        <f t="shared" si="32"/>
        <v>0</v>
      </c>
      <c r="AK136" s="81">
        <f t="shared" si="32"/>
        <v>0</v>
      </c>
      <c r="AL136" s="81">
        <f t="shared" si="32"/>
        <v>0</v>
      </c>
      <c r="AM136" s="81">
        <f t="shared" si="31"/>
        <v>0</v>
      </c>
      <c r="AN136" s="109">
        <f t="shared" ca="1" si="30"/>
        <v>0</v>
      </c>
      <c r="AX136" s="251"/>
      <c r="AY136" s="251"/>
    </row>
    <row r="137" spans="1:51" s="101" customFormat="1" ht="23.25" customHeight="1" thickBot="1">
      <c r="A137" s="95" t="s">
        <v>312</v>
      </c>
      <c r="B137" s="73" t="s">
        <v>311</v>
      </c>
      <c r="C137" s="225">
        <v>0</v>
      </c>
      <c r="D137" s="225">
        <v>0</v>
      </c>
      <c r="E137" s="225">
        <v>0</v>
      </c>
      <c r="F137" s="225">
        <v>0</v>
      </c>
      <c r="G137" s="225">
        <v>0</v>
      </c>
      <c r="H137" s="225">
        <v>0</v>
      </c>
      <c r="I137" s="225">
        <v>0</v>
      </c>
      <c r="J137" s="225">
        <v>0</v>
      </c>
      <c r="K137" s="225">
        <v>0</v>
      </c>
      <c r="L137" s="225">
        <v>0</v>
      </c>
      <c r="M137" s="225">
        <v>0</v>
      </c>
      <c r="N137" s="225">
        <v>0</v>
      </c>
      <c r="O137" s="225">
        <v>0</v>
      </c>
      <c r="P137" s="225">
        <v>0</v>
      </c>
      <c r="Q137" s="225">
        <v>0</v>
      </c>
      <c r="R137" s="225">
        <v>0</v>
      </c>
      <c r="S137" s="225">
        <v>0</v>
      </c>
      <c r="T137" s="225">
        <v>0</v>
      </c>
      <c r="U137" s="225">
        <v>0</v>
      </c>
      <c r="V137" s="225">
        <v>0</v>
      </c>
      <c r="W137" s="225">
        <v>0</v>
      </c>
      <c r="X137" s="225">
        <v>0</v>
      </c>
      <c r="Y137" s="225">
        <v>0</v>
      </c>
      <c r="Z137" s="225">
        <v>0</v>
      </c>
      <c r="AA137" s="225">
        <v>0</v>
      </c>
      <c r="AB137" s="225">
        <v>0</v>
      </c>
      <c r="AC137" s="225">
        <v>0</v>
      </c>
      <c r="AD137" s="225">
        <v>0</v>
      </c>
      <c r="AE137" s="225">
        <v>0</v>
      </c>
      <c r="AF137" s="225">
        <v>0</v>
      </c>
      <c r="AG137" s="225">
        <v>0</v>
      </c>
      <c r="AH137" s="225">
        <v>0</v>
      </c>
      <c r="AI137" s="225">
        <v>0</v>
      </c>
      <c r="AJ137" s="225">
        <v>0</v>
      </c>
      <c r="AK137" s="225">
        <v>0</v>
      </c>
      <c r="AL137" s="225">
        <v>0</v>
      </c>
      <c r="AM137" s="94">
        <f>SUM(C137:AL137)</f>
        <v>0</v>
      </c>
      <c r="AN137" s="127">
        <f ca="1">IF($AM$139=0,0,AM137/$AM$139)</f>
        <v>0</v>
      </c>
      <c r="AX137" s="251"/>
      <c r="AY137" s="251"/>
    </row>
    <row r="138" spans="1:51" s="101" customFormat="1" ht="23.25" customHeight="1" thickBot="1">
      <c r="A138" s="95" t="s">
        <v>393</v>
      </c>
      <c r="B138" s="73" t="s">
        <v>394</v>
      </c>
      <c r="C138" s="225"/>
      <c r="D138" s="225"/>
      <c r="E138" s="225"/>
      <c r="F138" s="225"/>
      <c r="G138" s="225"/>
      <c r="H138" s="225"/>
      <c r="I138" s="225"/>
      <c r="J138" s="225"/>
      <c r="K138" s="225"/>
      <c r="L138" s="225"/>
      <c r="M138" s="225"/>
      <c r="N138" s="225"/>
      <c r="O138" s="225"/>
      <c r="P138" s="225"/>
      <c r="Q138" s="225"/>
      <c r="R138" s="225"/>
      <c r="S138" s="225"/>
      <c r="T138" s="225"/>
      <c r="U138" s="225"/>
      <c r="V138" s="225"/>
      <c r="W138" s="225"/>
      <c r="X138" s="225"/>
      <c r="Y138" s="225"/>
      <c r="Z138" s="225"/>
      <c r="AA138" s="225"/>
      <c r="AB138" s="225"/>
      <c r="AC138" s="225"/>
      <c r="AD138" s="225"/>
      <c r="AE138" s="225"/>
      <c r="AF138" s="225"/>
      <c r="AG138" s="225"/>
      <c r="AH138" s="225"/>
      <c r="AI138" s="225"/>
      <c r="AJ138" s="225"/>
      <c r="AK138" s="225"/>
      <c r="AL138" s="225"/>
      <c r="AM138" s="94">
        <f>Desmobilização!H204</f>
        <v>220411.6272347222</v>
      </c>
      <c r="AN138" s="127">
        <f ca="1">IF($AM$139=0,0,AM138/$AM$139)</f>
        <v>2.338244623709293E-2</v>
      </c>
      <c r="AX138" s="251"/>
      <c r="AY138" s="251"/>
    </row>
    <row r="139" spans="1:51" s="101" customFormat="1" ht="23.25" customHeight="1" thickBot="1">
      <c r="A139" s="378" t="s">
        <v>264</v>
      </c>
      <c r="B139" s="378"/>
      <c r="C139" s="94">
        <f ca="1">SUBTOTAL(109,C19:C138)</f>
        <v>894231.1734334724</v>
      </c>
      <c r="D139" s="94">
        <f t="shared" ref="D139:AL139" ca="1" si="33">SUBTOTAL(109,D19:D138)</f>
        <v>1345328.5421744445</v>
      </c>
      <c r="E139" s="94">
        <f t="shared" ca="1" si="33"/>
        <v>1343328.5421744445</v>
      </c>
      <c r="F139" s="94">
        <f t="shared" ca="1" si="33"/>
        <v>1543328.5421744445</v>
      </c>
      <c r="G139" s="94">
        <f t="shared" ca="1" si="33"/>
        <v>1366288.5421744445</v>
      </c>
      <c r="H139" s="94">
        <f t="shared" ca="1" si="33"/>
        <v>1343328.5421744445</v>
      </c>
      <c r="I139" s="94">
        <f t="shared" ca="1" si="33"/>
        <v>1370126.0921744446</v>
      </c>
      <c r="J139" s="94">
        <f t="shared" ca="1" si="33"/>
        <v>0</v>
      </c>
      <c r="K139" s="94">
        <f t="shared" ca="1" si="33"/>
        <v>0</v>
      </c>
      <c r="L139" s="94">
        <f t="shared" ca="1" si="33"/>
        <v>0</v>
      </c>
      <c r="M139" s="94">
        <f t="shared" ca="1" si="33"/>
        <v>0</v>
      </c>
      <c r="N139" s="94">
        <f t="shared" ca="1" si="33"/>
        <v>0</v>
      </c>
      <c r="O139" s="94">
        <f t="shared" ca="1" si="33"/>
        <v>0</v>
      </c>
      <c r="P139" s="94">
        <f t="shared" ca="1" si="33"/>
        <v>0</v>
      </c>
      <c r="Q139" s="94">
        <f t="shared" ca="1" si="33"/>
        <v>0</v>
      </c>
      <c r="R139" s="94">
        <f t="shared" ca="1" si="33"/>
        <v>0</v>
      </c>
      <c r="S139" s="94">
        <f t="shared" ca="1" si="33"/>
        <v>0</v>
      </c>
      <c r="T139" s="94">
        <f t="shared" ca="1" si="33"/>
        <v>0</v>
      </c>
      <c r="U139" s="94">
        <f t="shared" ca="1" si="33"/>
        <v>0</v>
      </c>
      <c r="V139" s="94">
        <f t="shared" ca="1" si="33"/>
        <v>0</v>
      </c>
      <c r="W139" s="94">
        <f t="shared" ca="1" si="33"/>
        <v>0</v>
      </c>
      <c r="X139" s="94">
        <f t="shared" ca="1" si="33"/>
        <v>0</v>
      </c>
      <c r="Y139" s="94">
        <f t="shared" ca="1" si="33"/>
        <v>0</v>
      </c>
      <c r="Z139" s="94">
        <f t="shared" ca="1" si="33"/>
        <v>0</v>
      </c>
      <c r="AA139" s="94">
        <f t="shared" ca="1" si="33"/>
        <v>0</v>
      </c>
      <c r="AB139" s="94">
        <f t="shared" ca="1" si="33"/>
        <v>0</v>
      </c>
      <c r="AC139" s="94">
        <f t="shared" ca="1" si="33"/>
        <v>0</v>
      </c>
      <c r="AD139" s="94">
        <f t="shared" ca="1" si="33"/>
        <v>0</v>
      </c>
      <c r="AE139" s="94">
        <f t="shared" ca="1" si="33"/>
        <v>0</v>
      </c>
      <c r="AF139" s="94">
        <f t="shared" ca="1" si="33"/>
        <v>0</v>
      </c>
      <c r="AG139" s="94">
        <f t="shared" ca="1" si="33"/>
        <v>0</v>
      </c>
      <c r="AH139" s="94">
        <f t="shared" ca="1" si="33"/>
        <v>0</v>
      </c>
      <c r="AI139" s="94">
        <f t="shared" ca="1" si="33"/>
        <v>0</v>
      </c>
      <c r="AJ139" s="94">
        <f t="shared" ca="1" si="33"/>
        <v>0</v>
      </c>
      <c r="AK139" s="94">
        <f t="shared" ca="1" si="33"/>
        <v>0</v>
      </c>
      <c r="AL139" s="94">
        <f t="shared" ca="1" si="33"/>
        <v>0</v>
      </c>
      <c r="AM139" s="94">
        <f ca="1">SUBTOTAL(109,AM19:AM138)</f>
        <v>9426371.603714861</v>
      </c>
      <c r="AN139" s="127">
        <f ca="1">IF($AM$139=0,0,AM139/$AM$139)</f>
        <v>1</v>
      </c>
      <c r="AO139" s="369"/>
      <c r="AX139" s="251"/>
      <c r="AY139" s="251"/>
    </row>
    <row r="140" spans="1:51" s="101" customForma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251"/>
      <c r="AN140" s="253"/>
      <c r="AX140" s="251"/>
      <c r="AY140" s="251"/>
    </row>
    <row r="141" spans="1:51" s="101" customFormat="1">
      <c r="AN141" s="254"/>
      <c r="AX141" s="251"/>
      <c r="AY141" s="251"/>
    </row>
    <row r="142" spans="1:51" s="101" customFormat="1">
      <c r="AN142" s="254"/>
      <c r="AX142" s="251"/>
      <c r="AY142" s="251"/>
    </row>
    <row r="143" spans="1:51" s="101" customFormat="1">
      <c r="AN143" s="254"/>
      <c r="AX143" s="251"/>
      <c r="AY143" s="251"/>
    </row>
    <row r="144" spans="1:51" s="101" customFormat="1">
      <c r="AN144" s="254"/>
      <c r="AX144" s="251"/>
      <c r="AY144" s="251"/>
    </row>
    <row r="145" spans="40:51" s="101" customFormat="1">
      <c r="AN145" s="254"/>
      <c r="AX145" s="251"/>
      <c r="AY145" s="251"/>
    </row>
    <row r="146" spans="40:51" s="101" customFormat="1">
      <c r="AN146" s="254"/>
      <c r="AX146" s="251"/>
      <c r="AY146" s="251"/>
    </row>
  </sheetData>
  <sheetProtection algorithmName="SHA-512" hashValue="HlM6RDaXqe0W1g1nrobOfdr98qJmKIREmfWFi2zCtAcIvVp58242B7Q0TJvAqeZqC3H2IaeRC5Gtb+5fLQ8XBA==" saltValue="mUzrsWqvwfVW8G4CNNTQcA==" spinCount="100000" sheet="1" objects="1" scenarios="1" formatColumns="0" formatRows="0" insertRows="0" deleteRows="0"/>
  <dataConsolidate/>
  <mergeCells count="6">
    <mergeCell ref="A139:B139"/>
    <mergeCell ref="C3:N3"/>
    <mergeCell ref="O3:Z3"/>
    <mergeCell ref="AA3:AL3"/>
    <mergeCell ref="O2:Z2"/>
    <mergeCell ref="C2:N2"/>
  </mergeCells>
  <phoneticPr fontId="17" type="noConversion"/>
  <printOptions horizontalCentered="1"/>
  <pageMargins left="0.19685039370078741" right="0.19685039370078741" top="0.59055118110236227" bottom="0.59055118110236227" header="0" footer="0"/>
  <pageSetup paperSize="9" scale="61" fitToWidth="3" fitToHeight="4" orientation="landscape" horizontalDpi="4294967294" verticalDpi="4294967294" r:id="rId1"/>
  <headerFooter>
    <oddFooter>Página &amp;P de &amp;N</oddFooter>
  </headerFooter>
  <rowBreaks count="1" manualBreakCount="1">
    <brk id="104" max="39" man="1"/>
  </rowBreaks>
  <ignoredErrors>
    <ignoredError sqref="C39:C40 AM55:AN115 C55:Y115" unlockedFormula="1"/>
    <ignoredError sqref="C35:N35"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
    <tabColor theme="3" tint="-0.249977111117893"/>
    <pageSetUpPr fitToPage="1"/>
  </sheetPr>
  <dimension ref="A1:AD144"/>
  <sheetViews>
    <sheetView tabSelected="1" view="pageBreakPreview" zoomScaleNormal="100" zoomScaleSheetLayoutView="100" workbookViewId="0">
      <pane xSplit="5" ySplit="5" topLeftCell="F6" activePane="bottomRight" state="frozen"/>
      <selection activeCell="F4" sqref="F4:F6"/>
      <selection pane="topRight" activeCell="F4" sqref="F4:F6"/>
      <selection pane="bottomLeft" activeCell="F4" sqref="F4:F6"/>
      <selection pane="bottomRight" activeCell="C20" sqref="C20"/>
    </sheetView>
  </sheetViews>
  <sheetFormatPr defaultColWidth="17" defaultRowHeight="30" customHeight="1"/>
  <cols>
    <col min="1" max="1" width="4.42578125" style="151" bestFit="1" customWidth="1"/>
    <col min="2" max="2" width="29.85546875" style="151" customWidth="1"/>
    <col min="3" max="3" width="5.85546875" style="151" customWidth="1"/>
    <col min="4" max="4" width="10" style="151" customWidth="1"/>
    <col min="5" max="5" width="13" style="151" bestFit="1" customWidth="1"/>
    <col min="6" max="12" width="10.28515625" style="151" customWidth="1"/>
    <col min="13" max="13" width="10.85546875" style="151" customWidth="1"/>
    <col min="14" max="14" width="10.42578125" style="151" customWidth="1"/>
    <col min="15" max="15" width="11.28515625" style="151" customWidth="1"/>
    <col min="16" max="16" width="10" style="157" customWidth="1"/>
    <col min="17" max="17" width="10" style="151" customWidth="1"/>
    <col min="18" max="19" width="10" style="157" customWidth="1"/>
    <col min="20" max="21" width="10" style="151" customWidth="1"/>
    <col min="22" max="23" width="11.7109375" style="151" customWidth="1"/>
    <col min="24" max="25" width="17" style="151"/>
    <col min="26" max="30" width="17" style="151" hidden="1" customWidth="1"/>
    <col min="31" max="16384" width="17" style="151"/>
  </cols>
  <sheetData>
    <row r="1" spans="1:30" s="176" customFormat="1" ht="34.5" customHeight="1">
      <c r="A1" s="371" t="str">
        <f>Capa!A1</f>
        <v>Memória de Cálculo
Contrato de Gestão celebrado entre a Secretaria de Estado de Justiça e Segurança Pública - SEJUSP e o Instituto ELO - IELO</v>
      </c>
      <c r="B1" s="371"/>
      <c r="C1" s="371"/>
      <c r="D1" s="371"/>
      <c r="E1" s="371"/>
      <c r="F1" s="371"/>
      <c r="G1" s="371"/>
      <c r="H1" s="371"/>
      <c r="I1" s="371"/>
      <c r="J1" s="371"/>
      <c r="K1" s="371"/>
      <c r="L1" s="371"/>
      <c r="M1" s="371"/>
      <c r="N1" s="371"/>
      <c r="O1" s="371"/>
      <c r="P1" s="371"/>
      <c r="Q1" s="371"/>
      <c r="R1" s="371"/>
      <c r="S1" s="371"/>
      <c r="T1" s="371"/>
      <c r="U1" s="371"/>
      <c r="V1" s="371"/>
      <c r="W1" s="371"/>
      <c r="Z1" s="256" t="s">
        <v>146</v>
      </c>
      <c r="AA1" s="151" t="str">
        <f t="shared" ref="AA1:AA8" ca="1" si="0">CELL("endereço",OFFSET($O$5,1,MATCH($Z1,$P$5:$U$5,0)))</f>
        <v>$P$6</v>
      </c>
      <c r="AB1" s="151" t="str">
        <f ca="1">CONCATENATE(AA1,":$",MID(AA1,2,1),"$105")</f>
        <v>$P$6:$P$105</v>
      </c>
      <c r="AC1" s="151"/>
      <c r="AD1" s="151"/>
    </row>
    <row r="2" spans="1:30" s="176" customFormat="1" ht="30" customHeight="1">
      <c r="A2" s="401" t="s">
        <v>307</v>
      </c>
      <c r="B2" s="401"/>
      <c r="C2" s="401"/>
      <c r="D2" s="401"/>
      <c r="E2" s="401"/>
      <c r="F2" s="401"/>
      <c r="G2" s="401"/>
      <c r="H2" s="401"/>
      <c r="I2" s="401"/>
      <c r="J2" s="401"/>
      <c r="K2" s="401"/>
      <c r="L2" s="401"/>
      <c r="M2" s="401"/>
      <c r="N2" s="401"/>
      <c r="O2" s="401"/>
      <c r="P2" s="401"/>
      <c r="Q2" s="401"/>
      <c r="R2" s="401"/>
      <c r="S2" s="401"/>
      <c r="T2" s="401"/>
      <c r="U2" s="401"/>
      <c r="V2" s="401"/>
      <c r="W2" s="401"/>
      <c r="Z2" s="256" t="s">
        <v>62</v>
      </c>
      <c r="AA2" s="151" t="str">
        <f t="shared" ca="1" si="0"/>
        <v>$Q$6</v>
      </c>
      <c r="AB2" s="151" t="str">
        <f t="shared" ref="AB2:AB8" ca="1" si="1">CONCATENATE(AA2,":$",MID(AA2,2,1),"$105")</f>
        <v>$Q$6:$Q$105</v>
      </c>
      <c r="AC2" s="151" t="e">
        <f t="shared" ref="AC2:AC8" ca="1" si="2">CELL("endereço",OFFSET($G$111,1,MATCH($Z2,$H$111:$K$111,0)))</f>
        <v>#N/A</v>
      </c>
      <c r="AD2" s="151" t="e">
        <f ca="1">CONCATENATE(AC2,":$",MID(AC2,2,1),"$121")</f>
        <v>#N/A</v>
      </c>
    </row>
    <row r="3" spans="1:30" s="176" customFormat="1" ht="30" customHeight="1" thickBot="1">
      <c r="A3" s="372" t="s">
        <v>316</v>
      </c>
      <c r="B3" s="372"/>
      <c r="C3" s="372"/>
      <c r="D3" s="372"/>
      <c r="E3" s="372"/>
      <c r="F3" s="372"/>
      <c r="G3" s="372"/>
      <c r="H3" s="372"/>
      <c r="I3" s="372"/>
      <c r="J3" s="372"/>
      <c r="K3" s="372"/>
      <c r="L3" s="372"/>
      <c r="M3" s="372"/>
      <c r="N3" s="372"/>
      <c r="O3" s="372"/>
      <c r="P3" s="372"/>
      <c r="Q3" s="372"/>
      <c r="R3" s="372"/>
      <c r="S3" s="372"/>
      <c r="T3" s="372"/>
      <c r="U3" s="372"/>
      <c r="V3" s="372"/>
      <c r="W3" s="372"/>
      <c r="Z3" s="256" t="s">
        <v>356</v>
      </c>
      <c r="AA3" s="151" t="str">
        <f t="shared" ca="1" si="0"/>
        <v>$R$6</v>
      </c>
      <c r="AB3" s="151" t="str">
        <f t="shared" ca="1" si="1"/>
        <v>$R$6:$R$105</v>
      </c>
      <c r="AC3" s="151" t="e">
        <f t="shared" ca="1" si="2"/>
        <v>#N/A</v>
      </c>
      <c r="AD3" s="151" t="e">
        <f t="shared" ref="AD3:AD8" ca="1" si="3">CONCATENATE(AC3,":$",MID(AC3,2,1),"$121")</f>
        <v>#N/A</v>
      </c>
    </row>
    <row r="4" spans="1:30" s="200" customFormat="1" ht="30" customHeight="1">
      <c r="A4" s="380" t="s">
        <v>148</v>
      </c>
      <c r="B4" s="380" t="s">
        <v>1</v>
      </c>
      <c r="C4" s="380" t="s">
        <v>254</v>
      </c>
      <c r="D4" s="380" t="s">
        <v>253</v>
      </c>
      <c r="E4" s="382" t="s">
        <v>255</v>
      </c>
      <c r="F4" s="381" t="s">
        <v>30</v>
      </c>
      <c r="G4" s="380"/>
      <c r="H4" s="380"/>
      <c r="I4" s="380"/>
      <c r="J4" s="380"/>
      <c r="K4" s="380"/>
      <c r="L4" s="380"/>
      <c r="M4" s="380"/>
      <c r="N4" s="380"/>
      <c r="O4" s="382"/>
      <c r="P4" s="380" t="s">
        <v>31</v>
      </c>
      <c r="Q4" s="380"/>
      <c r="R4" s="380"/>
      <c r="S4" s="380"/>
      <c r="T4" s="380"/>
      <c r="U4" s="380"/>
      <c r="V4" s="380"/>
      <c r="W4" s="381" t="s">
        <v>257</v>
      </c>
      <c r="Z4" s="256" t="s">
        <v>64</v>
      </c>
      <c r="AA4" s="151" t="str">
        <f t="shared" ca="1" si="0"/>
        <v>$S$6</v>
      </c>
      <c r="AB4" s="151" t="str">
        <f t="shared" ca="1" si="1"/>
        <v>$S$6:$S$105</v>
      </c>
      <c r="AC4" s="151" t="str">
        <f t="shared" ca="1" si="2"/>
        <v>$H$112</v>
      </c>
      <c r="AD4" s="151" t="str">
        <f t="shared" ca="1" si="3"/>
        <v>$H$112:$H$121</v>
      </c>
    </row>
    <row r="5" spans="1:30" s="200" customFormat="1" ht="38.25" customHeight="1" thickBot="1">
      <c r="A5" s="385"/>
      <c r="B5" s="385"/>
      <c r="C5" s="385"/>
      <c r="D5" s="385"/>
      <c r="E5" s="386"/>
      <c r="F5" s="170" t="s">
        <v>282</v>
      </c>
      <c r="G5" s="167" t="s">
        <v>20</v>
      </c>
      <c r="H5" s="167" t="s">
        <v>60</v>
      </c>
      <c r="I5" s="167" t="s">
        <v>61</v>
      </c>
      <c r="J5" s="167" t="s">
        <v>220</v>
      </c>
      <c r="K5" s="167" t="s">
        <v>21</v>
      </c>
      <c r="L5" s="167" t="s">
        <v>286</v>
      </c>
      <c r="M5" s="167" t="s">
        <v>301</v>
      </c>
      <c r="N5" s="279" t="s">
        <v>289</v>
      </c>
      <c r="O5" s="171" t="s">
        <v>2</v>
      </c>
      <c r="P5" s="164" t="s">
        <v>146</v>
      </c>
      <c r="Q5" s="164" t="s">
        <v>62</v>
      </c>
      <c r="R5" s="164" t="s">
        <v>356</v>
      </c>
      <c r="S5" s="164" t="s">
        <v>64</v>
      </c>
      <c r="T5" s="164" t="s">
        <v>65</v>
      </c>
      <c r="U5" s="164" t="s">
        <v>475</v>
      </c>
      <c r="V5" s="167" t="s">
        <v>2</v>
      </c>
      <c r="W5" s="383"/>
      <c r="Z5" s="256" t="s">
        <v>65</v>
      </c>
      <c r="AA5" s="151" t="str">
        <f t="shared" ca="1" si="0"/>
        <v>$T$6</v>
      </c>
      <c r="AB5" s="151" t="str">
        <f t="shared" ca="1" si="1"/>
        <v>$T$6:$T$105</v>
      </c>
      <c r="AC5" s="151" t="e">
        <f t="shared" ca="1" si="2"/>
        <v>#N/A</v>
      </c>
      <c r="AD5" s="151" t="e">
        <f t="shared" ca="1" si="3"/>
        <v>#N/A</v>
      </c>
    </row>
    <row r="6" spans="1:30" s="176" customFormat="1" ht="12.75">
      <c r="A6" s="198">
        <v>1</v>
      </c>
      <c r="B6" s="68" t="s">
        <v>397</v>
      </c>
      <c r="C6" s="98">
        <v>6</v>
      </c>
      <c r="D6" s="114">
        <v>2556.7600000000002</v>
      </c>
      <c r="E6" s="168">
        <f>C6*D6</f>
        <v>15340.560000000001</v>
      </c>
      <c r="F6" s="172">
        <f>(E6+J6+L6+K6)*5.5%</f>
        <v>1007.7895666666669</v>
      </c>
      <c r="G6" s="99">
        <f>(E6+J6+L6+K6)*0%</f>
        <v>0</v>
      </c>
      <c r="H6" s="99">
        <f>(E6+J6+L6+K6)*8%</f>
        <v>1465.8757333333338</v>
      </c>
      <c r="I6" s="99">
        <f>H6/2</f>
        <v>732.93786666666688</v>
      </c>
      <c r="J6" s="99">
        <f>E6/12</f>
        <v>1278.3800000000001</v>
      </c>
      <c r="K6" s="99">
        <f>E6/12</f>
        <v>1278.3800000000001</v>
      </c>
      <c r="L6" s="99">
        <f>K6/3</f>
        <v>426.12666666666672</v>
      </c>
      <c r="M6" s="99">
        <f>(D6/12)*2</f>
        <v>426.12666666666672</v>
      </c>
      <c r="N6" s="99">
        <v>0</v>
      </c>
      <c r="O6" s="173">
        <f t="shared" ref="O6:O24" si="4">SUM(F6:N6)</f>
        <v>6615.6165000000019</v>
      </c>
      <c r="P6" s="99">
        <f>(273*C6)-(E6*6%)</f>
        <v>717.56639999999993</v>
      </c>
      <c r="Q6" s="99">
        <f>350*C6</f>
        <v>2100</v>
      </c>
      <c r="R6" s="99">
        <f>(329.33*C6)</f>
        <v>1975.98</v>
      </c>
      <c r="S6" s="99">
        <f>(4*C6)</f>
        <v>24</v>
      </c>
      <c r="T6" s="99">
        <f>(12*C6)</f>
        <v>72</v>
      </c>
      <c r="U6" s="99">
        <f>(C6*16)</f>
        <v>96</v>
      </c>
      <c r="V6" s="147">
        <f t="shared" ref="V6:V37" si="5">SUM(P6:U6)</f>
        <v>4985.5463999999993</v>
      </c>
      <c r="W6" s="236">
        <f t="shared" ref="W6:W37" si="6">E6+O6+V6</f>
        <v>26941.722900000001</v>
      </c>
      <c r="Z6" s="256" t="s">
        <v>66</v>
      </c>
      <c r="AA6" s="151" t="e">
        <f t="shared" ca="1" si="0"/>
        <v>#N/A</v>
      </c>
      <c r="AB6" s="151" t="e">
        <f ca="1">CONCATENATE(AA6,":$",MID(AA6,2,1),"$105")</f>
        <v>#N/A</v>
      </c>
      <c r="AC6" s="151" t="e">
        <f t="shared" ca="1" si="2"/>
        <v>#N/A</v>
      </c>
      <c r="AD6" s="151" t="e">
        <f ca="1">CONCATENATE(AC6,":$",MID(AC6,2,1),"$121")</f>
        <v>#N/A</v>
      </c>
    </row>
    <row r="7" spans="1:30" s="176" customFormat="1" ht="12.75">
      <c r="A7" s="198">
        <v>2</v>
      </c>
      <c r="B7" s="68" t="s">
        <v>398</v>
      </c>
      <c r="C7" s="98">
        <v>4</v>
      </c>
      <c r="D7" s="114">
        <v>1700.95</v>
      </c>
      <c r="E7" s="168">
        <f t="shared" ref="E7:E70" si="7">C7*D7</f>
        <v>6803.8</v>
      </c>
      <c r="F7" s="172">
        <f t="shared" ref="F7:F21" si="8">(E7+J7+L7+K7)*5.5%</f>
        <v>446.97186111111114</v>
      </c>
      <c r="G7" s="99">
        <f t="shared" ref="G7:G21" si="9">(E7+J7+L7+K7)*0%</f>
        <v>0</v>
      </c>
      <c r="H7" s="99">
        <f t="shared" ref="H7:H21" si="10">(E7+J7+L7+K7)*8%</f>
        <v>650.14088888888898</v>
      </c>
      <c r="I7" s="99">
        <f t="shared" ref="I7:I21" si="11">H7/2</f>
        <v>325.07044444444449</v>
      </c>
      <c r="J7" s="99">
        <f t="shared" ref="J7:J21" si="12">E7/12</f>
        <v>566.98333333333335</v>
      </c>
      <c r="K7" s="99">
        <f t="shared" ref="K7:K21" si="13">E7/12</f>
        <v>566.98333333333335</v>
      </c>
      <c r="L7" s="99">
        <f t="shared" ref="L7:L21" si="14">K7/3</f>
        <v>188.99444444444444</v>
      </c>
      <c r="M7" s="99">
        <f>(D7/12)</f>
        <v>141.74583333333334</v>
      </c>
      <c r="N7" s="99">
        <v>0</v>
      </c>
      <c r="O7" s="173">
        <f t="shared" si="4"/>
        <v>2886.8901388888894</v>
      </c>
      <c r="P7" s="99">
        <f t="shared" ref="P7:P21" si="15">(273*C7)-(E7*6%)</f>
        <v>683.77199999999993</v>
      </c>
      <c r="Q7" s="99">
        <f t="shared" ref="Q7:Q21" si="16">350*C7</f>
        <v>1400</v>
      </c>
      <c r="R7" s="99">
        <f t="shared" ref="R7:R21" si="17">(329.33*C7)</f>
        <v>1317.32</v>
      </c>
      <c r="S7" s="99">
        <f t="shared" ref="S7:S21" si="18">(4*C7)</f>
        <v>16</v>
      </c>
      <c r="T7" s="99">
        <f t="shared" ref="T7:T21" si="19">(12*C7)</f>
        <v>48</v>
      </c>
      <c r="U7" s="99">
        <f t="shared" ref="U7:U21" si="20">(C7*16)</f>
        <v>64</v>
      </c>
      <c r="V7" s="147">
        <f t="shared" si="5"/>
        <v>3529.0919999999996</v>
      </c>
      <c r="W7" s="236">
        <f t="shared" si="6"/>
        <v>13219.782138888888</v>
      </c>
      <c r="Z7" s="256" t="s">
        <v>475</v>
      </c>
      <c r="AA7" s="151" t="str">
        <f t="shared" ca="1" si="0"/>
        <v>$U$6</v>
      </c>
      <c r="AB7" s="151" t="str">
        <f ca="1">CONCATENATE(AA7,":$",MID(AA7,2,1),"$105")</f>
        <v>$U$6:$U$105</v>
      </c>
      <c r="AC7" s="151" t="e">
        <f t="shared" ca="1" si="2"/>
        <v>#N/A</v>
      </c>
      <c r="AD7" s="151" t="e">
        <f ca="1">CONCATENATE(AC7,":$",MID(AC7,2,1),"$121")</f>
        <v>#N/A</v>
      </c>
    </row>
    <row r="8" spans="1:30" s="176" customFormat="1" ht="12.75">
      <c r="A8" s="198">
        <v>3</v>
      </c>
      <c r="B8" s="68" t="s">
        <v>399</v>
      </c>
      <c r="C8" s="98">
        <v>1</v>
      </c>
      <c r="D8" s="114">
        <f>15414.92*0.9</f>
        <v>13873.428</v>
      </c>
      <c r="E8" s="168">
        <f t="shared" si="7"/>
        <v>13873.428</v>
      </c>
      <c r="F8" s="172">
        <f t="shared" si="8"/>
        <v>911.40714500000001</v>
      </c>
      <c r="G8" s="99">
        <f t="shared" si="9"/>
        <v>0</v>
      </c>
      <c r="H8" s="99">
        <f t="shared" si="10"/>
        <v>1325.6831200000001</v>
      </c>
      <c r="I8" s="99">
        <f t="shared" si="11"/>
        <v>662.84156000000007</v>
      </c>
      <c r="J8" s="99">
        <f t="shared" si="12"/>
        <v>1156.1189999999999</v>
      </c>
      <c r="K8" s="99">
        <f t="shared" si="13"/>
        <v>1156.1189999999999</v>
      </c>
      <c r="L8" s="99">
        <f t="shared" si="14"/>
        <v>385.37299999999999</v>
      </c>
      <c r="M8" s="99">
        <v>0</v>
      </c>
      <c r="N8" s="99">
        <v>0</v>
      </c>
      <c r="O8" s="173">
        <f t="shared" si="4"/>
        <v>5597.5428249999995</v>
      </c>
      <c r="P8" s="99">
        <v>0</v>
      </c>
      <c r="Q8" s="99">
        <f t="shared" si="16"/>
        <v>350</v>
      </c>
      <c r="R8" s="99">
        <f t="shared" si="17"/>
        <v>329.33</v>
      </c>
      <c r="S8" s="99">
        <f t="shared" si="18"/>
        <v>4</v>
      </c>
      <c r="T8" s="99">
        <f t="shared" si="19"/>
        <v>12</v>
      </c>
      <c r="U8" s="99">
        <f t="shared" si="20"/>
        <v>16</v>
      </c>
      <c r="V8" s="147">
        <f t="shared" si="5"/>
        <v>711.32999999999993</v>
      </c>
      <c r="W8" s="236">
        <f t="shared" si="6"/>
        <v>20182.300824999998</v>
      </c>
      <c r="Z8" s="257" t="s">
        <v>67</v>
      </c>
      <c r="AA8" s="151" t="e">
        <f t="shared" ca="1" si="0"/>
        <v>#N/A</v>
      </c>
      <c r="AB8" s="151" t="e">
        <f t="shared" ca="1" si="1"/>
        <v>#N/A</v>
      </c>
      <c r="AC8" s="151" t="e">
        <f t="shared" ca="1" si="2"/>
        <v>#N/A</v>
      </c>
      <c r="AD8" s="151" t="e">
        <f t="shared" ca="1" si="3"/>
        <v>#N/A</v>
      </c>
    </row>
    <row r="9" spans="1:30" s="176" customFormat="1" ht="12.75">
      <c r="A9" s="198">
        <v>4</v>
      </c>
      <c r="B9" s="68" t="s">
        <v>400</v>
      </c>
      <c r="C9" s="98">
        <v>3</v>
      </c>
      <c r="D9" s="114">
        <f>10630.98*0.9</f>
        <v>9567.8819999999996</v>
      </c>
      <c r="E9" s="168">
        <f t="shared" si="7"/>
        <v>28703.646000000001</v>
      </c>
      <c r="F9" s="172">
        <f t="shared" si="8"/>
        <v>1885.6700774999999</v>
      </c>
      <c r="G9" s="99">
        <f t="shared" si="9"/>
        <v>0</v>
      </c>
      <c r="H9" s="99">
        <f t="shared" si="10"/>
        <v>2742.7928400000001</v>
      </c>
      <c r="I9" s="99">
        <f t="shared" si="11"/>
        <v>1371.39642</v>
      </c>
      <c r="J9" s="99">
        <f t="shared" si="12"/>
        <v>2391.9704999999999</v>
      </c>
      <c r="K9" s="99">
        <f t="shared" si="13"/>
        <v>2391.9704999999999</v>
      </c>
      <c r="L9" s="99">
        <f t="shared" si="14"/>
        <v>797.32349999999997</v>
      </c>
      <c r="M9" s="99">
        <v>0</v>
      </c>
      <c r="N9" s="99">
        <v>0</v>
      </c>
      <c r="O9" s="173">
        <f t="shared" si="4"/>
        <v>11581.123837499999</v>
      </c>
      <c r="P9" s="99">
        <v>0</v>
      </c>
      <c r="Q9" s="99">
        <f t="shared" si="16"/>
        <v>1050</v>
      </c>
      <c r="R9" s="99">
        <f t="shared" si="17"/>
        <v>987.99</v>
      </c>
      <c r="S9" s="99">
        <f t="shared" si="18"/>
        <v>12</v>
      </c>
      <c r="T9" s="99">
        <f t="shared" si="19"/>
        <v>36</v>
      </c>
      <c r="U9" s="99">
        <f t="shared" si="20"/>
        <v>48</v>
      </c>
      <c r="V9" s="147">
        <f t="shared" si="5"/>
        <v>2133.9899999999998</v>
      </c>
      <c r="W9" s="236">
        <f t="shared" si="6"/>
        <v>42418.759837500002</v>
      </c>
    </row>
    <row r="10" spans="1:30" s="176" customFormat="1" ht="12.75">
      <c r="A10" s="198">
        <v>5</v>
      </c>
      <c r="B10" s="68" t="s">
        <v>458</v>
      </c>
      <c r="C10" s="98">
        <v>1</v>
      </c>
      <c r="D10" s="114">
        <v>1315.92</v>
      </c>
      <c r="E10" s="168">
        <f t="shared" si="7"/>
        <v>1315.92</v>
      </c>
      <c r="F10" s="172">
        <f t="shared" si="8"/>
        <v>86.448633333333348</v>
      </c>
      <c r="G10" s="99">
        <f t="shared" si="9"/>
        <v>0</v>
      </c>
      <c r="H10" s="99">
        <f t="shared" si="10"/>
        <v>125.74346666666669</v>
      </c>
      <c r="I10" s="99">
        <f t="shared" si="11"/>
        <v>62.871733333333346</v>
      </c>
      <c r="J10" s="99">
        <f t="shared" si="12"/>
        <v>109.66000000000001</v>
      </c>
      <c r="K10" s="99">
        <f t="shared" si="13"/>
        <v>109.66000000000001</v>
      </c>
      <c r="L10" s="99">
        <f t="shared" si="14"/>
        <v>36.553333333333335</v>
      </c>
      <c r="M10" s="99">
        <v>0</v>
      </c>
      <c r="N10" s="99">
        <v>0</v>
      </c>
      <c r="O10" s="173">
        <f t="shared" si="4"/>
        <v>530.93716666666671</v>
      </c>
      <c r="P10" s="99">
        <f t="shared" si="15"/>
        <v>194.04480000000001</v>
      </c>
      <c r="Q10" s="99">
        <f t="shared" si="16"/>
        <v>350</v>
      </c>
      <c r="R10" s="99">
        <f t="shared" si="17"/>
        <v>329.33</v>
      </c>
      <c r="S10" s="99">
        <f t="shared" si="18"/>
        <v>4</v>
      </c>
      <c r="T10" s="99">
        <f t="shared" si="19"/>
        <v>12</v>
      </c>
      <c r="U10" s="99">
        <f t="shared" si="20"/>
        <v>16</v>
      </c>
      <c r="V10" s="147">
        <f t="shared" si="5"/>
        <v>905.37480000000005</v>
      </c>
      <c r="W10" s="236">
        <f t="shared" si="6"/>
        <v>2752.2319666666667</v>
      </c>
    </row>
    <row r="11" spans="1:30" s="176" customFormat="1" ht="12.75">
      <c r="A11" s="198">
        <v>6</v>
      </c>
      <c r="B11" s="68" t="s">
        <v>401</v>
      </c>
      <c r="C11" s="98">
        <v>2</v>
      </c>
      <c r="D11" s="114">
        <v>4460.1099999999997</v>
      </c>
      <c r="E11" s="168">
        <f t="shared" si="7"/>
        <v>8920.2199999999993</v>
      </c>
      <c r="F11" s="172">
        <f t="shared" si="8"/>
        <v>586.00889722222223</v>
      </c>
      <c r="G11" s="99">
        <f t="shared" si="9"/>
        <v>0</v>
      </c>
      <c r="H11" s="99">
        <f t="shared" si="10"/>
        <v>852.37657777777792</v>
      </c>
      <c r="I11" s="99">
        <f t="shared" si="11"/>
        <v>426.18828888888896</v>
      </c>
      <c r="J11" s="99">
        <f t="shared" si="12"/>
        <v>743.35166666666657</v>
      </c>
      <c r="K11" s="99">
        <f t="shared" si="13"/>
        <v>743.35166666666657</v>
      </c>
      <c r="L11" s="99">
        <f t="shared" si="14"/>
        <v>247.78388888888887</v>
      </c>
      <c r="M11" s="99">
        <f>(D11/12)</f>
        <v>371.67583333333329</v>
      </c>
      <c r="N11" s="99">
        <v>0</v>
      </c>
      <c r="O11" s="173">
        <f t="shared" si="4"/>
        <v>3970.7368194444439</v>
      </c>
      <c r="P11" s="99">
        <f t="shared" si="15"/>
        <v>10.786800000000085</v>
      </c>
      <c r="Q11" s="99">
        <f t="shared" si="16"/>
        <v>700</v>
      </c>
      <c r="R11" s="99">
        <f t="shared" si="17"/>
        <v>658.66</v>
      </c>
      <c r="S11" s="99">
        <f t="shared" si="18"/>
        <v>8</v>
      </c>
      <c r="T11" s="99">
        <f t="shared" si="19"/>
        <v>24</v>
      </c>
      <c r="U11" s="99">
        <f t="shared" si="20"/>
        <v>32</v>
      </c>
      <c r="V11" s="147">
        <f t="shared" si="5"/>
        <v>1433.4468000000002</v>
      </c>
      <c r="W11" s="236">
        <f t="shared" si="6"/>
        <v>14324.403619444443</v>
      </c>
    </row>
    <row r="12" spans="1:30" s="176" customFormat="1" ht="12.75">
      <c r="A12" s="198">
        <v>7</v>
      </c>
      <c r="B12" s="68" t="s">
        <v>402</v>
      </c>
      <c r="C12" s="98">
        <v>9</v>
      </c>
      <c r="D12" s="114">
        <v>4039.78</v>
      </c>
      <c r="E12" s="168">
        <f t="shared" si="7"/>
        <v>36358.020000000004</v>
      </c>
      <c r="F12" s="172">
        <f t="shared" si="8"/>
        <v>2388.5199250000001</v>
      </c>
      <c r="G12" s="99">
        <f t="shared" si="9"/>
        <v>0</v>
      </c>
      <c r="H12" s="99">
        <f t="shared" si="10"/>
        <v>3474.2108000000003</v>
      </c>
      <c r="I12" s="99">
        <f t="shared" si="11"/>
        <v>1737.1054000000001</v>
      </c>
      <c r="J12" s="99">
        <f t="shared" si="12"/>
        <v>3029.8350000000005</v>
      </c>
      <c r="K12" s="99">
        <f t="shared" si="13"/>
        <v>3029.8350000000005</v>
      </c>
      <c r="L12" s="99">
        <f t="shared" si="14"/>
        <v>1009.9450000000002</v>
      </c>
      <c r="M12" s="99">
        <f>(D12/12)*2</f>
        <v>673.29666666666674</v>
      </c>
      <c r="N12" s="99">
        <v>0</v>
      </c>
      <c r="O12" s="173">
        <f t="shared" si="4"/>
        <v>15342.747791666668</v>
      </c>
      <c r="P12" s="99">
        <f t="shared" si="15"/>
        <v>275.51879999999983</v>
      </c>
      <c r="Q12" s="99">
        <f t="shared" si="16"/>
        <v>3150</v>
      </c>
      <c r="R12" s="99">
        <f t="shared" si="17"/>
        <v>2963.97</v>
      </c>
      <c r="S12" s="99">
        <f t="shared" si="18"/>
        <v>36</v>
      </c>
      <c r="T12" s="99">
        <f t="shared" si="19"/>
        <v>108</v>
      </c>
      <c r="U12" s="99">
        <f t="shared" si="20"/>
        <v>144</v>
      </c>
      <c r="V12" s="147">
        <f t="shared" si="5"/>
        <v>6677.4887999999992</v>
      </c>
      <c r="W12" s="236">
        <f t="shared" si="6"/>
        <v>58378.256591666672</v>
      </c>
    </row>
    <row r="13" spans="1:30" s="176" customFormat="1" ht="12.75">
      <c r="A13" s="198">
        <v>8</v>
      </c>
      <c r="B13" s="68" t="s">
        <v>403</v>
      </c>
      <c r="C13" s="98">
        <v>142</v>
      </c>
      <c r="D13" s="114">
        <v>2508.92</v>
      </c>
      <c r="E13" s="168">
        <f t="shared" si="7"/>
        <v>356266.64</v>
      </c>
      <c r="F13" s="172">
        <f t="shared" si="8"/>
        <v>23404.73898888889</v>
      </c>
      <c r="G13" s="99">
        <f t="shared" si="9"/>
        <v>0</v>
      </c>
      <c r="H13" s="99">
        <f t="shared" si="10"/>
        <v>34043.256711111113</v>
      </c>
      <c r="I13" s="99">
        <f t="shared" si="11"/>
        <v>17021.628355555556</v>
      </c>
      <c r="J13" s="99">
        <f t="shared" si="12"/>
        <v>29688.886666666669</v>
      </c>
      <c r="K13" s="99">
        <f t="shared" si="13"/>
        <v>29688.886666666669</v>
      </c>
      <c r="L13" s="99">
        <f t="shared" si="14"/>
        <v>9896.2955555555563</v>
      </c>
      <c r="M13" s="99">
        <f>(D13/12)*20</f>
        <v>4181.5333333333338</v>
      </c>
      <c r="N13" s="99">
        <v>0</v>
      </c>
      <c r="O13" s="173">
        <f t="shared" si="4"/>
        <v>147925.22627777778</v>
      </c>
      <c r="P13" s="99">
        <f t="shared" si="15"/>
        <v>17390.0016</v>
      </c>
      <c r="Q13" s="99">
        <f t="shared" si="16"/>
        <v>49700</v>
      </c>
      <c r="R13" s="99">
        <f t="shared" si="17"/>
        <v>46764.86</v>
      </c>
      <c r="S13" s="99">
        <f t="shared" si="18"/>
        <v>568</v>
      </c>
      <c r="T13" s="99">
        <f t="shared" si="19"/>
        <v>1704</v>
      </c>
      <c r="U13" s="99">
        <f t="shared" si="20"/>
        <v>2272</v>
      </c>
      <c r="V13" s="147">
        <f t="shared" si="5"/>
        <v>118398.8616</v>
      </c>
      <c r="W13" s="236">
        <f t="shared" si="6"/>
        <v>622590.72787777777</v>
      </c>
    </row>
    <row r="14" spans="1:30" s="176" customFormat="1" ht="12.75">
      <c r="A14" s="198">
        <v>9</v>
      </c>
      <c r="B14" s="68" t="s">
        <v>404</v>
      </c>
      <c r="C14" s="98">
        <v>16</v>
      </c>
      <c r="D14" s="114">
        <v>4039.78</v>
      </c>
      <c r="E14" s="168">
        <f t="shared" si="7"/>
        <v>64636.480000000003</v>
      </c>
      <c r="F14" s="172">
        <f t="shared" si="8"/>
        <v>4246.2576444444448</v>
      </c>
      <c r="G14" s="99">
        <f t="shared" si="9"/>
        <v>0</v>
      </c>
      <c r="H14" s="99">
        <f t="shared" si="10"/>
        <v>6176.3747555555556</v>
      </c>
      <c r="I14" s="99">
        <f t="shared" si="11"/>
        <v>3088.1873777777778</v>
      </c>
      <c r="J14" s="99">
        <f t="shared" si="12"/>
        <v>5386.3733333333339</v>
      </c>
      <c r="K14" s="99">
        <f t="shared" si="13"/>
        <v>5386.3733333333339</v>
      </c>
      <c r="L14" s="99">
        <f t="shared" si="14"/>
        <v>1795.4577777777779</v>
      </c>
      <c r="M14" s="99">
        <f>(D14/12)*5</f>
        <v>1683.2416666666668</v>
      </c>
      <c r="N14" s="99">
        <v>0</v>
      </c>
      <c r="O14" s="173">
        <f t="shared" si="4"/>
        <v>27762.265888888891</v>
      </c>
      <c r="P14" s="99">
        <f t="shared" si="15"/>
        <v>489.8112000000001</v>
      </c>
      <c r="Q14" s="99">
        <f t="shared" si="16"/>
        <v>5600</v>
      </c>
      <c r="R14" s="99">
        <f t="shared" si="17"/>
        <v>5269.28</v>
      </c>
      <c r="S14" s="99">
        <f t="shared" si="18"/>
        <v>64</v>
      </c>
      <c r="T14" s="99">
        <f t="shared" si="19"/>
        <v>192</v>
      </c>
      <c r="U14" s="99">
        <f t="shared" si="20"/>
        <v>256</v>
      </c>
      <c r="V14" s="147">
        <f t="shared" si="5"/>
        <v>11871.091199999999</v>
      </c>
      <c r="W14" s="236">
        <f t="shared" si="6"/>
        <v>104269.83708888889</v>
      </c>
    </row>
    <row r="15" spans="1:30" s="176" customFormat="1" ht="12.75">
      <c r="A15" s="198">
        <v>10</v>
      </c>
      <c r="B15" s="68" t="s">
        <v>405</v>
      </c>
      <c r="C15" s="98">
        <v>18</v>
      </c>
      <c r="D15" s="114">
        <v>1700.95</v>
      </c>
      <c r="E15" s="168">
        <f t="shared" si="7"/>
        <v>30617.100000000002</v>
      </c>
      <c r="F15" s="172">
        <f t="shared" si="8"/>
        <v>2011.3733750000001</v>
      </c>
      <c r="G15" s="99">
        <f t="shared" si="9"/>
        <v>0</v>
      </c>
      <c r="H15" s="99">
        <f t="shared" si="10"/>
        <v>2925.6340000000005</v>
      </c>
      <c r="I15" s="99">
        <f t="shared" si="11"/>
        <v>1462.8170000000002</v>
      </c>
      <c r="J15" s="99">
        <f t="shared" si="12"/>
        <v>2551.4250000000002</v>
      </c>
      <c r="K15" s="99">
        <f t="shared" si="13"/>
        <v>2551.4250000000002</v>
      </c>
      <c r="L15" s="99">
        <f t="shared" si="14"/>
        <v>850.47500000000002</v>
      </c>
      <c r="M15" s="99">
        <f>(D15/12)*4</f>
        <v>566.98333333333335</v>
      </c>
      <c r="N15" s="99">
        <v>0</v>
      </c>
      <c r="O15" s="173">
        <f t="shared" si="4"/>
        <v>12920.132708333336</v>
      </c>
      <c r="P15" s="99">
        <f t="shared" si="15"/>
        <v>3076.9740000000002</v>
      </c>
      <c r="Q15" s="99">
        <f t="shared" si="16"/>
        <v>6300</v>
      </c>
      <c r="R15" s="99">
        <f t="shared" si="17"/>
        <v>5927.94</v>
      </c>
      <c r="S15" s="99">
        <f t="shared" si="18"/>
        <v>72</v>
      </c>
      <c r="T15" s="99">
        <f t="shared" si="19"/>
        <v>216</v>
      </c>
      <c r="U15" s="99">
        <f t="shared" si="20"/>
        <v>288</v>
      </c>
      <c r="V15" s="147">
        <f t="shared" si="5"/>
        <v>15880.914000000001</v>
      </c>
      <c r="W15" s="236">
        <f t="shared" si="6"/>
        <v>59418.146708333341</v>
      </c>
    </row>
    <row r="16" spans="1:30" s="176" customFormat="1" ht="12.75">
      <c r="A16" s="198">
        <v>11</v>
      </c>
      <c r="B16" s="68" t="s">
        <v>489</v>
      </c>
      <c r="C16" s="98">
        <v>1</v>
      </c>
      <c r="D16" s="114">
        <v>3244.64</v>
      </c>
      <c r="E16" s="168">
        <f t="shared" si="7"/>
        <v>3244.64</v>
      </c>
      <c r="F16" s="172">
        <f t="shared" si="8"/>
        <v>213.15482222222224</v>
      </c>
      <c r="G16" s="99">
        <f t="shared" si="9"/>
        <v>0</v>
      </c>
      <c r="H16" s="99">
        <f t="shared" si="10"/>
        <v>310.04337777777778</v>
      </c>
      <c r="I16" s="99">
        <f t="shared" si="11"/>
        <v>155.02168888888889</v>
      </c>
      <c r="J16" s="99">
        <f t="shared" si="12"/>
        <v>270.38666666666666</v>
      </c>
      <c r="K16" s="99">
        <f t="shared" si="13"/>
        <v>270.38666666666666</v>
      </c>
      <c r="L16" s="99">
        <f t="shared" si="14"/>
        <v>90.128888888888881</v>
      </c>
      <c r="M16" s="99">
        <f>(D16/12)</f>
        <v>270.38666666666666</v>
      </c>
      <c r="N16" s="99">
        <v>0</v>
      </c>
      <c r="O16" s="173">
        <f t="shared" si="4"/>
        <v>1579.5087777777781</v>
      </c>
      <c r="P16" s="99">
        <f t="shared" si="15"/>
        <v>78.321600000000018</v>
      </c>
      <c r="Q16" s="99">
        <f t="shared" si="16"/>
        <v>350</v>
      </c>
      <c r="R16" s="99">
        <f t="shared" si="17"/>
        <v>329.33</v>
      </c>
      <c r="S16" s="99">
        <f t="shared" si="18"/>
        <v>4</v>
      </c>
      <c r="T16" s="99">
        <f t="shared" si="19"/>
        <v>12</v>
      </c>
      <c r="U16" s="99">
        <f t="shared" si="20"/>
        <v>16</v>
      </c>
      <c r="V16" s="147">
        <f t="shared" si="5"/>
        <v>789.65159999999992</v>
      </c>
      <c r="W16" s="236">
        <f t="shared" si="6"/>
        <v>5613.8003777777785</v>
      </c>
    </row>
    <row r="17" spans="1:23" s="176" customFormat="1" ht="12.75">
      <c r="A17" s="198">
        <v>12</v>
      </c>
      <c r="B17" s="68" t="s">
        <v>487</v>
      </c>
      <c r="C17" s="98">
        <v>1</v>
      </c>
      <c r="D17" s="114">
        <v>819</v>
      </c>
      <c r="E17" s="168">
        <f t="shared" si="7"/>
        <v>819</v>
      </c>
      <c r="F17" s="172">
        <f t="shared" si="8"/>
        <v>53.803750000000001</v>
      </c>
      <c r="G17" s="99">
        <f t="shared" si="9"/>
        <v>0</v>
      </c>
      <c r="H17" s="99">
        <f t="shared" si="10"/>
        <v>78.260000000000005</v>
      </c>
      <c r="I17" s="99">
        <f t="shared" si="11"/>
        <v>39.130000000000003</v>
      </c>
      <c r="J17" s="99">
        <f t="shared" si="12"/>
        <v>68.25</v>
      </c>
      <c r="K17" s="99">
        <f t="shared" si="13"/>
        <v>68.25</v>
      </c>
      <c r="L17" s="99">
        <f t="shared" si="14"/>
        <v>22.75</v>
      </c>
      <c r="M17" s="99">
        <v>0</v>
      </c>
      <c r="N17" s="99">
        <v>0</v>
      </c>
      <c r="O17" s="173">
        <f t="shared" si="4"/>
        <v>330.44375000000002</v>
      </c>
      <c r="P17" s="99">
        <f t="shared" si="15"/>
        <v>223.86</v>
      </c>
      <c r="Q17" s="99">
        <f t="shared" si="16"/>
        <v>350</v>
      </c>
      <c r="R17" s="99">
        <f t="shared" si="17"/>
        <v>329.33</v>
      </c>
      <c r="S17" s="99">
        <f t="shared" si="18"/>
        <v>4</v>
      </c>
      <c r="T17" s="99">
        <f t="shared" si="19"/>
        <v>12</v>
      </c>
      <c r="U17" s="99">
        <f t="shared" si="20"/>
        <v>16</v>
      </c>
      <c r="V17" s="147">
        <f t="shared" si="5"/>
        <v>935.19</v>
      </c>
      <c r="W17" s="236">
        <f t="shared" si="6"/>
        <v>2084.63375</v>
      </c>
    </row>
    <row r="18" spans="1:23" s="176" customFormat="1" ht="12.75">
      <c r="A18" s="198">
        <v>13</v>
      </c>
      <c r="B18" s="68" t="s">
        <v>488</v>
      </c>
      <c r="C18" s="98">
        <v>1</v>
      </c>
      <c r="D18" s="114">
        <f>10630.98*0.9</f>
        <v>9567.8819999999996</v>
      </c>
      <c r="E18" s="168">
        <f t="shared" si="7"/>
        <v>9567.8819999999996</v>
      </c>
      <c r="F18" s="172">
        <f t="shared" si="8"/>
        <v>628.55669250000005</v>
      </c>
      <c r="G18" s="99">
        <f t="shared" si="9"/>
        <v>0</v>
      </c>
      <c r="H18" s="99">
        <f t="shared" si="10"/>
        <v>914.26427999999999</v>
      </c>
      <c r="I18" s="99">
        <f t="shared" si="11"/>
        <v>457.13213999999999</v>
      </c>
      <c r="J18" s="99">
        <f t="shared" si="12"/>
        <v>797.32349999999997</v>
      </c>
      <c r="K18" s="99">
        <f t="shared" si="13"/>
        <v>797.32349999999997</v>
      </c>
      <c r="L18" s="99">
        <f t="shared" si="14"/>
        <v>265.77449999999999</v>
      </c>
      <c r="M18" s="99">
        <v>0</v>
      </c>
      <c r="N18" s="99">
        <v>0</v>
      </c>
      <c r="O18" s="173">
        <f t="shared" si="4"/>
        <v>3860.3746124999998</v>
      </c>
      <c r="P18" s="99">
        <v>0</v>
      </c>
      <c r="Q18" s="99">
        <f t="shared" si="16"/>
        <v>350</v>
      </c>
      <c r="R18" s="99">
        <f t="shared" si="17"/>
        <v>329.33</v>
      </c>
      <c r="S18" s="99">
        <f t="shared" si="18"/>
        <v>4</v>
      </c>
      <c r="T18" s="99">
        <f t="shared" si="19"/>
        <v>12</v>
      </c>
      <c r="U18" s="99">
        <f t="shared" si="20"/>
        <v>16</v>
      </c>
      <c r="V18" s="147">
        <f t="shared" si="5"/>
        <v>711.32999999999993</v>
      </c>
      <c r="W18" s="236">
        <f t="shared" si="6"/>
        <v>14139.586612499999</v>
      </c>
    </row>
    <row r="19" spans="1:23" s="176" customFormat="1" ht="12.75">
      <c r="A19" s="198">
        <v>14</v>
      </c>
      <c r="B19" s="68" t="s">
        <v>403</v>
      </c>
      <c r="C19" s="98">
        <v>142</v>
      </c>
      <c r="D19" s="114">
        <f>(2508.92*0.75)</f>
        <v>1881.69</v>
      </c>
      <c r="E19" s="168">
        <f t="shared" si="7"/>
        <v>267199.98</v>
      </c>
      <c r="F19" s="172">
        <f t="shared" si="8"/>
        <v>17553.554241666665</v>
      </c>
      <c r="G19" s="99">
        <f t="shared" si="9"/>
        <v>0</v>
      </c>
      <c r="H19" s="99">
        <f t="shared" si="10"/>
        <v>25532.442533333331</v>
      </c>
      <c r="I19" s="99">
        <f t="shared" si="11"/>
        <v>12766.221266666666</v>
      </c>
      <c r="J19" s="99">
        <f t="shared" si="12"/>
        <v>22266.664999999997</v>
      </c>
      <c r="K19" s="99">
        <f t="shared" si="13"/>
        <v>22266.664999999997</v>
      </c>
      <c r="L19" s="99">
        <f t="shared" si="14"/>
        <v>7422.2216666666654</v>
      </c>
      <c r="M19" s="99">
        <v>0</v>
      </c>
      <c r="N19" s="99">
        <v>0</v>
      </c>
      <c r="O19" s="173">
        <f t="shared" si="4"/>
        <v>107807.76970833332</v>
      </c>
      <c r="P19" s="99">
        <f t="shared" si="15"/>
        <v>22734.001200000002</v>
      </c>
      <c r="Q19" s="99">
        <f t="shared" si="16"/>
        <v>49700</v>
      </c>
      <c r="R19" s="99">
        <f t="shared" si="17"/>
        <v>46764.86</v>
      </c>
      <c r="S19" s="99">
        <f t="shared" si="18"/>
        <v>568</v>
      </c>
      <c r="T19" s="99">
        <f t="shared" si="19"/>
        <v>1704</v>
      </c>
      <c r="U19" s="99">
        <f t="shared" si="20"/>
        <v>2272</v>
      </c>
      <c r="V19" s="147">
        <f t="shared" si="5"/>
        <v>123742.8612</v>
      </c>
      <c r="W19" s="236">
        <f t="shared" si="6"/>
        <v>498750.61090833327</v>
      </c>
    </row>
    <row r="20" spans="1:23" s="176" customFormat="1" ht="12.75">
      <c r="A20" s="198">
        <v>15</v>
      </c>
      <c r="B20" s="68" t="s">
        <v>405</v>
      </c>
      <c r="C20" s="98">
        <v>18</v>
      </c>
      <c r="D20" s="114">
        <f>1700.95*0.75</f>
        <v>1275.7125000000001</v>
      </c>
      <c r="E20" s="168">
        <f t="shared" si="7"/>
        <v>22962.825000000001</v>
      </c>
      <c r="F20" s="172">
        <f t="shared" si="8"/>
        <v>1508.5300312499999</v>
      </c>
      <c r="G20" s="99">
        <f t="shared" si="9"/>
        <v>0</v>
      </c>
      <c r="H20" s="99">
        <f t="shared" si="10"/>
        <v>2194.2255</v>
      </c>
      <c r="I20" s="99">
        <f t="shared" si="11"/>
        <v>1097.11275</v>
      </c>
      <c r="J20" s="99">
        <f t="shared" si="12"/>
        <v>1913.5687500000001</v>
      </c>
      <c r="K20" s="99">
        <f t="shared" si="13"/>
        <v>1913.5687500000001</v>
      </c>
      <c r="L20" s="99">
        <f t="shared" si="14"/>
        <v>637.85625000000005</v>
      </c>
      <c r="M20" s="99">
        <v>0</v>
      </c>
      <c r="N20" s="99">
        <v>0</v>
      </c>
      <c r="O20" s="173">
        <f t="shared" si="4"/>
        <v>9264.8620312500007</v>
      </c>
      <c r="P20" s="99">
        <f t="shared" si="15"/>
        <v>3536.2305000000001</v>
      </c>
      <c r="Q20" s="99">
        <f t="shared" si="16"/>
        <v>6300</v>
      </c>
      <c r="R20" s="99">
        <f t="shared" si="17"/>
        <v>5927.94</v>
      </c>
      <c r="S20" s="99">
        <f t="shared" si="18"/>
        <v>72</v>
      </c>
      <c r="T20" s="99">
        <f t="shared" si="19"/>
        <v>216</v>
      </c>
      <c r="U20" s="99">
        <f t="shared" si="20"/>
        <v>288</v>
      </c>
      <c r="V20" s="147">
        <f t="shared" si="5"/>
        <v>16340.1705</v>
      </c>
      <c r="W20" s="236">
        <f t="shared" si="6"/>
        <v>48567.857531250003</v>
      </c>
    </row>
    <row r="21" spans="1:23" s="176" customFormat="1" ht="13.5" thickBot="1">
      <c r="A21" s="198">
        <v>16</v>
      </c>
      <c r="B21" s="68" t="s">
        <v>489</v>
      </c>
      <c r="C21" s="98">
        <v>1</v>
      </c>
      <c r="D21" s="114">
        <f>3244.64*0.75</f>
        <v>2433.48</v>
      </c>
      <c r="E21" s="168">
        <f t="shared" si="7"/>
        <v>2433.48</v>
      </c>
      <c r="F21" s="172">
        <f t="shared" si="8"/>
        <v>159.86611666666667</v>
      </c>
      <c r="G21" s="99">
        <f t="shared" si="9"/>
        <v>0</v>
      </c>
      <c r="H21" s="99">
        <f t="shared" si="10"/>
        <v>232.53253333333333</v>
      </c>
      <c r="I21" s="99">
        <f t="shared" si="11"/>
        <v>116.26626666666667</v>
      </c>
      <c r="J21" s="99">
        <f t="shared" si="12"/>
        <v>202.79</v>
      </c>
      <c r="K21" s="99">
        <f t="shared" si="13"/>
        <v>202.79</v>
      </c>
      <c r="L21" s="99">
        <f t="shared" si="14"/>
        <v>67.596666666666664</v>
      </c>
      <c r="M21" s="99">
        <v>0</v>
      </c>
      <c r="N21" s="99">
        <v>0</v>
      </c>
      <c r="O21" s="173">
        <f t="shared" si="4"/>
        <v>981.84158333333323</v>
      </c>
      <c r="P21" s="99">
        <f t="shared" si="15"/>
        <v>126.99119999999999</v>
      </c>
      <c r="Q21" s="99">
        <f t="shared" si="16"/>
        <v>350</v>
      </c>
      <c r="R21" s="99">
        <f t="shared" si="17"/>
        <v>329.33</v>
      </c>
      <c r="S21" s="99">
        <f t="shared" si="18"/>
        <v>4</v>
      </c>
      <c r="T21" s="99">
        <f t="shared" si="19"/>
        <v>12</v>
      </c>
      <c r="U21" s="99">
        <f t="shared" si="20"/>
        <v>16</v>
      </c>
      <c r="V21" s="147">
        <f t="shared" si="5"/>
        <v>838.32119999999998</v>
      </c>
      <c r="W21" s="236">
        <f t="shared" si="6"/>
        <v>4253.6427833333337</v>
      </c>
    </row>
    <row r="22" spans="1:23" s="176" customFormat="1" ht="12.75" hidden="1">
      <c r="A22" s="198">
        <v>17</v>
      </c>
      <c r="B22" s="68"/>
      <c r="C22" s="98"/>
      <c r="D22" s="114">
        <v>0</v>
      </c>
      <c r="E22" s="168">
        <f t="shared" si="7"/>
        <v>0</v>
      </c>
      <c r="F22" s="172">
        <v>0</v>
      </c>
      <c r="G22" s="99">
        <v>0</v>
      </c>
      <c r="H22" s="99">
        <f t="shared" ref="H22:H71" si="21">(E22+J22+L22+K22)*8%</f>
        <v>0</v>
      </c>
      <c r="I22" s="99">
        <v>0</v>
      </c>
      <c r="J22" s="99">
        <f t="shared" ref="J22:J70" si="22">E22/12</f>
        <v>0</v>
      </c>
      <c r="K22" s="99">
        <v>0</v>
      </c>
      <c r="L22" s="99">
        <v>0</v>
      </c>
      <c r="M22" s="99">
        <f t="shared" ref="M22:M70" si="23">E22/12</f>
        <v>0</v>
      </c>
      <c r="N22" s="99">
        <v>0</v>
      </c>
      <c r="O22" s="173">
        <f t="shared" si="4"/>
        <v>0</v>
      </c>
      <c r="P22" s="99">
        <v>0</v>
      </c>
      <c r="Q22" s="99">
        <v>0</v>
      </c>
      <c r="R22" s="99">
        <v>0</v>
      </c>
      <c r="S22" s="99"/>
      <c r="T22" s="99">
        <f t="shared" ref="T22:T70" si="24">(16.03*C22)*1.1</f>
        <v>0</v>
      </c>
      <c r="U22" s="99">
        <v>0</v>
      </c>
      <c r="V22" s="147">
        <f t="shared" si="5"/>
        <v>0</v>
      </c>
      <c r="W22" s="236">
        <f t="shared" si="6"/>
        <v>0</v>
      </c>
    </row>
    <row r="23" spans="1:23" s="176" customFormat="1" ht="12.75" hidden="1">
      <c r="A23" s="198">
        <v>18</v>
      </c>
      <c r="B23" s="68"/>
      <c r="C23" s="98"/>
      <c r="D23" s="114">
        <v>0</v>
      </c>
      <c r="E23" s="168">
        <f t="shared" si="7"/>
        <v>0</v>
      </c>
      <c r="F23" s="172">
        <v>0</v>
      </c>
      <c r="G23" s="99">
        <v>0</v>
      </c>
      <c r="H23" s="99">
        <f t="shared" si="21"/>
        <v>0</v>
      </c>
      <c r="I23" s="99">
        <v>0</v>
      </c>
      <c r="J23" s="99">
        <f t="shared" si="22"/>
        <v>0</v>
      </c>
      <c r="K23" s="99">
        <v>0</v>
      </c>
      <c r="L23" s="99">
        <v>0</v>
      </c>
      <c r="M23" s="99">
        <f t="shared" si="23"/>
        <v>0</v>
      </c>
      <c r="N23" s="99">
        <v>0</v>
      </c>
      <c r="O23" s="173">
        <f t="shared" si="4"/>
        <v>0</v>
      </c>
      <c r="P23" s="99">
        <v>0</v>
      </c>
      <c r="Q23" s="99">
        <v>0</v>
      </c>
      <c r="R23" s="99">
        <v>0</v>
      </c>
      <c r="S23" s="99"/>
      <c r="T23" s="99">
        <f t="shared" si="24"/>
        <v>0</v>
      </c>
      <c r="U23" s="99">
        <v>0</v>
      </c>
      <c r="V23" s="147">
        <f t="shared" si="5"/>
        <v>0</v>
      </c>
      <c r="W23" s="236">
        <f t="shared" si="6"/>
        <v>0</v>
      </c>
    </row>
    <row r="24" spans="1:23" s="176" customFormat="1" ht="12.75" hidden="1">
      <c r="A24" s="198">
        <v>19</v>
      </c>
      <c r="B24" s="68"/>
      <c r="C24" s="98"/>
      <c r="D24" s="114">
        <v>0</v>
      </c>
      <c r="E24" s="168">
        <f t="shared" si="7"/>
        <v>0</v>
      </c>
      <c r="F24" s="172">
        <v>0</v>
      </c>
      <c r="G24" s="99">
        <v>0</v>
      </c>
      <c r="H24" s="99">
        <f t="shared" si="21"/>
        <v>0</v>
      </c>
      <c r="I24" s="99">
        <v>0</v>
      </c>
      <c r="J24" s="99">
        <f t="shared" si="22"/>
        <v>0</v>
      </c>
      <c r="K24" s="99">
        <v>0</v>
      </c>
      <c r="L24" s="99">
        <v>0</v>
      </c>
      <c r="M24" s="99">
        <f t="shared" si="23"/>
        <v>0</v>
      </c>
      <c r="N24" s="99">
        <v>0</v>
      </c>
      <c r="O24" s="173">
        <f t="shared" si="4"/>
        <v>0</v>
      </c>
      <c r="P24" s="99">
        <v>0</v>
      </c>
      <c r="Q24" s="99">
        <v>0</v>
      </c>
      <c r="R24" s="99">
        <v>0</v>
      </c>
      <c r="S24" s="99"/>
      <c r="T24" s="99">
        <f t="shared" si="24"/>
        <v>0</v>
      </c>
      <c r="U24" s="99">
        <v>0</v>
      </c>
      <c r="V24" s="147">
        <f t="shared" si="5"/>
        <v>0</v>
      </c>
      <c r="W24" s="236">
        <f t="shared" si="6"/>
        <v>0</v>
      </c>
    </row>
    <row r="25" spans="1:23" s="176" customFormat="1" ht="12.75" hidden="1">
      <c r="A25" s="198">
        <v>20</v>
      </c>
      <c r="B25" s="68"/>
      <c r="C25" s="98"/>
      <c r="D25" s="114">
        <v>0</v>
      </c>
      <c r="E25" s="168">
        <f t="shared" si="7"/>
        <v>0</v>
      </c>
      <c r="F25" s="172">
        <v>0</v>
      </c>
      <c r="G25" s="99">
        <v>0</v>
      </c>
      <c r="H25" s="99">
        <f t="shared" si="21"/>
        <v>0</v>
      </c>
      <c r="I25" s="99">
        <v>0</v>
      </c>
      <c r="J25" s="99">
        <f t="shared" si="22"/>
        <v>0</v>
      </c>
      <c r="K25" s="99">
        <v>0</v>
      </c>
      <c r="L25" s="99">
        <v>0</v>
      </c>
      <c r="M25" s="99">
        <f t="shared" si="23"/>
        <v>0</v>
      </c>
      <c r="N25" s="99">
        <v>0</v>
      </c>
      <c r="O25" s="173">
        <f t="shared" ref="O25:O70" si="25">SUM(F25:N25)</f>
        <v>0</v>
      </c>
      <c r="P25" s="99">
        <v>0</v>
      </c>
      <c r="Q25" s="99">
        <v>0</v>
      </c>
      <c r="R25" s="99">
        <v>0</v>
      </c>
      <c r="S25" s="99"/>
      <c r="T25" s="99">
        <f t="shared" si="24"/>
        <v>0</v>
      </c>
      <c r="U25" s="99">
        <v>0</v>
      </c>
      <c r="V25" s="147">
        <f t="shared" si="5"/>
        <v>0</v>
      </c>
      <c r="W25" s="236">
        <f t="shared" si="6"/>
        <v>0</v>
      </c>
    </row>
    <row r="26" spans="1:23" s="176" customFormat="1" ht="12.75" hidden="1">
      <c r="A26" s="198">
        <v>21</v>
      </c>
      <c r="B26" s="68"/>
      <c r="C26" s="98"/>
      <c r="D26" s="114">
        <v>0</v>
      </c>
      <c r="E26" s="168">
        <f t="shared" si="7"/>
        <v>0</v>
      </c>
      <c r="F26" s="172">
        <v>0</v>
      </c>
      <c r="G26" s="99">
        <v>0</v>
      </c>
      <c r="H26" s="99">
        <f t="shared" si="21"/>
        <v>0</v>
      </c>
      <c r="I26" s="99">
        <v>0</v>
      </c>
      <c r="J26" s="99">
        <f t="shared" si="22"/>
        <v>0</v>
      </c>
      <c r="K26" s="99">
        <v>0</v>
      </c>
      <c r="L26" s="99">
        <v>0</v>
      </c>
      <c r="M26" s="99">
        <f t="shared" si="23"/>
        <v>0</v>
      </c>
      <c r="N26" s="99">
        <v>0</v>
      </c>
      <c r="O26" s="173">
        <f t="shared" si="25"/>
        <v>0</v>
      </c>
      <c r="P26" s="99">
        <v>0</v>
      </c>
      <c r="Q26" s="99">
        <v>0</v>
      </c>
      <c r="R26" s="99">
        <v>0</v>
      </c>
      <c r="S26" s="99"/>
      <c r="T26" s="99">
        <f t="shared" si="24"/>
        <v>0</v>
      </c>
      <c r="U26" s="99">
        <v>0</v>
      </c>
      <c r="V26" s="147">
        <f t="shared" si="5"/>
        <v>0</v>
      </c>
      <c r="W26" s="236">
        <f t="shared" si="6"/>
        <v>0</v>
      </c>
    </row>
    <row r="27" spans="1:23" s="176" customFormat="1" ht="12.75" hidden="1">
      <c r="A27" s="198">
        <v>22</v>
      </c>
      <c r="B27" s="68"/>
      <c r="C27" s="98"/>
      <c r="D27" s="114">
        <v>0</v>
      </c>
      <c r="E27" s="168">
        <f t="shared" si="7"/>
        <v>0</v>
      </c>
      <c r="F27" s="172">
        <v>0</v>
      </c>
      <c r="G27" s="99">
        <v>0</v>
      </c>
      <c r="H27" s="99">
        <f t="shared" si="21"/>
        <v>0</v>
      </c>
      <c r="I27" s="99">
        <v>0</v>
      </c>
      <c r="J27" s="99">
        <f t="shared" si="22"/>
        <v>0</v>
      </c>
      <c r="K27" s="99">
        <v>0</v>
      </c>
      <c r="L27" s="99">
        <v>0</v>
      </c>
      <c r="M27" s="99">
        <f t="shared" si="23"/>
        <v>0</v>
      </c>
      <c r="N27" s="99">
        <v>0</v>
      </c>
      <c r="O27" s="173">
        <f t="shared" si="25"/>
        <v>0</v>
      </c>
      <c r="P27" s="99">
        <v>0</v>
      </c>
      <c r="Q27" s="99">
        <v>0</v>
      </c>
      <c r="R27" s="99">
        <v>0</v>
      </c>
      <c r="S27" s="99"/>
      <c r="T27" s="99">
        <f t="shared" si="24"/>
        <v>0</v>
      </c>
      <c r="U27" s="99">
        <v>0</v>
      </c>
      <c r="V27" s="147">
        <f t="shared" si="5"/>
        <v>0</v>
      </c>
      <c r="W27" s="236">
        <f t="shared" si="6"/>
        <v>0</v>
      </c>
    </row>
    <row r="28" spans="1:23" s="176" customFormat="1" ht="12.75" hidden="1">
      <c r="A28" s="198">
        <v>23</v>
      </c>
      <c r="B28" s="68"/>
      <c r="C28" s="98"/>
      <c r="D28" s="114">
        <v>0</v>
      </c>
      <c r="E28" s="168">
        <f t="shared" si="7"/>
        <v>0</v>
      </c>
      <c r="F28" s="172">
        <v>0</v>
      </c>
      <c r="G28" s="99">
        <v>0</v>
      </c>
      <c r="H28" s="99">
        <f t="shared" si="21"/>
        <v>0</v>
      </c>
      <c r="I28" s="99">
        <v>0</v>
      </c>
      <c r="J28" s="99">
        <f t="shared" si="22"/>
        <v>0</v>
      </c>
      <c r="K28" s="99">
        <v>0</v>
      </c>
      <c r="L28" s="99">
        <v>0</v>
      </c>
      <c r="M28" s="99">
        <f t="shared" si="23"/>
        <v>0</v>
      </c>
      <c r="N28" s="99">
        <v>0</v>
      </c>
      <c r="O28" s="173">
        <f t="shared" si="25"/>
        <v>0</v>
      </c>
      <c r="P28" s="99">
        <v>0</v>
      </c>
      <c r="Q28" s="99">
        <v>0</v>
      </c>
      <c r="R28" s="99">
        <v>0</v>
      </c>
      <c r="S28" s="99"/>
      <c r="T28" s="99">
        <f t="shared" si="24"/>
        <v>0</v>
      </c>
      <c r="U28" s="99">
        <v>0</v>
      </c>
      <c r="V28" s="147">
        <f t="shared" si="5"/>
        <v>0</v>
      </c>
      <c r="W28" s="236">
        <f t="shared" si="6"/>
        <v>0</v>
      </c>
    </row>
    <row r="29" spans="1:23" s="176" customFormat="1" ht="12.75" hidden="1">
      <c r="A29" s="198">
        <v>24</v>
      </c>
      <c r="B29" s="68"/>
      <c r="C29" s="98"/>
      <c r="D29" s="114">
        <v>0</v>
      </c>
      <c r="E29" s="168">
        <f t="shared" si="7"/>
        <v>0</v>
      </c>
      <c r="F29" s="172">
        <v>0</v>
      </c>
      <c r="G29" s="99">
        <v>0</v>
      </c>
      <c r="H29" s="99">
        <f t="shared" si="21"/>
        <v>0</v>
      </c>
      <c r="I29" s="99">
        <v>0</v>
      </c>
      <c r="J29" s="99">
        <f t="shared" si="22"/>
        <v>0</v>
      </c>
      <c r="K29" s="99">
        <v>0</v>
      </c>
      <c r="L29" s="99">
        <v>0</v>
      </c>
      <c r="M29" s="99">
        <f t="shared" si="23"/>
        <v>0</v>
      </c>
      <c r="N29" s="99">
        <v>0</v>
      </c>
      <c r="O29" s="173">
        <f t="shared" si="25"/>
        <v>0</v>
      </c>
      <c r="P29" s="99">
        <v>0</v>
      </c>
      <c r="Q29" s="99">
        <v>0</v>
      </c>
      <c r="R29" s="99">
        <v>0</v>
      </c>
      <c r="S29" s="99"/>
      <c r="T29" s="99">
        <f t="shared" si="24"/>
        <v>0</v>
      </c>
      <c r="U29" s="99">
        <v>0</v>
      </c>
      <c r="V29" s="147">
        <f t="shared" si="5"/>
        <v>0</v>
      </c>
      <c r="W29" s="236">
        <f t="shared" si="6"/>
        <v>0</v>
      </c>
    </row>
    <row r="30" spans="1:23" s="176" customFormat="1" ht="12.75" hidden="1">
      <c r="A30" s="198">
        <v>25</v>
      </c>
      <c r="B30" s="68"/>
      <c r="C30" s="98"/>
      <c r="D30" s="114">
        <v>0</v>
      </c>
      <c r="E30" s="168">
        <f t="shared" si="7"/>
        <v>0</v>
      </c>
      <c r="F30" s="172">
        <v>0</v>
      </c>
      <c r="G30" s="99">
        <v>0</v>
      </c>
      <c r="H30" s="99">
        <f t="shared" si="21"/>
        <v>0</v>
      </c>
      <c r="I30" s="99">
        <v>0</v>
      </c>
      <c r="J30" s="99">
        <f t="shared" si="22"/>
        <v>0</v>
      </c>
      <c r="K30" s="99">
        <v>0</v>
      </c>
      <c r="L30" s="99">
        <v>0</v>
      </c>
      <c r="M30" s="99">
        <f t="shared" si="23"/>
        <v>0</v>
      </c>
      <c r="N30" s="99">
        <v>0</v>
      </c>
      <c r="O30" s="173">
        <f t="shared" si="25"/>
        <v>0</v>
      </c>
      <c r="P30" s="99">
        <v>0</v>
      </c>
      <c r="Q30" s="99">
        <v>0</v>
      </c>
      <c r="R30" s="99">
        <v>0</v>
      </c>
      <c r="S30" s="99"/>
      <c r="T30" s="99">
        <f t="shared" si="24"/>
        <v>0</v>
      </c>
      <c r="U30" s="99">
        <v>0</v>
      </c>
      <c r="V30" s="147">
        <f t="shared" si="5"/>
        <v>0</v>
      </c>
      <c r="W30" s="236">
        <f t="shared" si="6"/>
        <v>0</v>
      </c>
    </row>
    <row r="31" spans="1:23" s="176" customFormat="1" ht="12.75" hidden="1">
      <c r="A31" s="198">
        <v>26</v>
      </c>
      <c r="B31" s="68"/>
      <c r="C31" s="98"/>
      <c r="D31" s="114">
        <v>0</v>
      </c>
      <c r="E31" s="168">
        <f t="shared" si="7"/>
        <v>0</v>
      </c>
      <c r="F31" s="172">
        <v>0</v>
      </c>
      <c r="G31" s="99">
        <v>0</v>
      </c>
      <c r="H31" s="99">
        <f t="shared" si="21"/>
        <v>0</v>
      </c>
      <c r="I31" s="99">
        <v>0</v>
      </c>
      <c r="J31" s="99">
        <f t="shared" si="22"/>
        <v>0</v>
      </c>
      <c r="K31" s="99">
        <v>0</v>
      </c>
      <c r="L31" s="99">
        <v>0</v>
      </c>
      <c r="M31" s="99">
        <f t="shared" si="23"/>
        <v>0</v>
      </c>
      <c r="N31" s="99">
        <v>0</v>
      </c>
      <c r="O31" s="173">
        <f t="shared" si="25"/>
        <v>0</v>
      </c>
      <c r="P31" s="99">
        <v>0</v>
      </c>
      <c r="Q31" s="99">
        <v>0</v>
      </c>
      <c r="R31" s="99">
        <v>0</v>
      </c>
      <c r="S31" s="99"/>
      <c r="T31" s="99">
        <f t="shared" si="24"/>
        <v>0</v>
      </c>
      <c r="U31" s="99">
        <v>0</v>
      </c>
      <c r="V31" s="147">
        <f t="shared" si="5"/>
        <v>0</v>
      </c>
      <c r="W31" s="236">
        <f t="shared" si="6"/>
        <v>0</v>
      </c>
    </row>
    <row r="32" spans="1:23" s="176" customFormat="1" ht="12.75" hidden="1">
      <c r="A32" s="198">
        <v>27</v>
      </c>
      <c r="B32" s="68"/>
      <c r="C32" s="98"/>
      <c r="D32" s="114">
        <v>0</v>
      </c>
      <c r="E32" s="168">
        <f t="shared" si="7"/>
        <v>0</v>
      </c>
      <c r="F32" s="172">
        <v>0</v>
      </c>
      <c r="G32" s="99">
        <v>0</v>
      </c>
      <c r="H32" s="99">
        <f t="shared" si="21"/>
        <v>0</v>
      </c>
      <c r="I32" s="99">
        <v>0</v>
      </c>
      <c r="J32" s="99">
        <f t="shared" si="22"/>
        <v>0</v>
      </c>
      <c r="K32" s="99">
        <v>0</v>
      </c>
      <c r="L32" s="99">
        <v>0</v>
      </c>
      <c r="M32" s="99">
        <f t="shared" si="23"/>
        <v>0</v>
      </c>
      <c r="N32" s="99">
        <v>0</v>
      </c>
      <c r="O32" s="173">
        <f t="shared" si="25"/>
        <v>0</v>
      </c>
      <c r="P32" s="99">
        <v>0</v>
      </c>
      <c r="Q32" s="99">
        <v>0</v>
      </c>
      <c r="R32" s="99">
        <v>0</v>
      </c>
      <c r="S32" s="99"/>
      <c r="T32" s="99">
        <f t="shared" si="24"/>
        <v>0</v>
      </c>
      <c r="U32" s="99">
        <v>0</v>
      </c>
      <c r="V32" s="147">
        <f t="shared" si="5"/>
        <v>0</v>
      </c>
      <c r="W32" s="236">
        <f t="shared" si="6"/>
        <v>0</v>
      </c>
    </row>
    <row r="33" spans="1:23" s="176" customFormat="1" ht="12.75" hidden="1">
      <c r="A33" s="198">
        <v>28</v>
      </c>
      <c r="B33" s="68"/>
      <c r="C33" s="98"/>
      <c r="D33" s="114">
        <v>0</v>
      </c>
      <c r="E33" s="168">
        <f t="shared" si="7"/>
        <v>0</v>
      </c>
      <c r="F33" s="172">
        <v>0</v>
      </c>
      <c r="G33" s="99">
        <v>0</v>
      </c>
      <c r="H33" s="99">
        <f t="shared" si="21"/>
        <v>0</v>
      </c>
      <c r="I33" s="99">
        <v>0</v>
      </c>
      <c r="J33" s="99">
        <f t="shared" si="22"/>
        <v>0</v>
      </c>
      <c r="K33" s="99">
        <v>0</v>
      </c>
      <c r="L33" s="99">
        <v>0</v>
      </c>
      <c r="M33" s="99">
        <f t="shared" si="23"/>
        <v>0</v>
      </c>
      <c r="N33" s="99">
        <v>0</v>
      </c>
      <c r="O33" s="173">
        <f t="shared" si="25"/>
        <v>0</v>
      </c>
      <c r="P33" s="99">
        <v>0</v>
      </c>
      <c r="Q33" s="99">
        <v>0</v>
      </c>
      <c r="R33" s="99">
        <v>0</v>
      </c>
      <c r="S33" s="99"/>
      <c r="T33" s="99">
        <f t="shared" si="24"/>
        <v>0</v>
      </c>
      <c r="U33" s="99">
        <v>0</v>
      </c>
      <c r="V33" s="147">
        <f t="shared" si="5"/>
        <v>0</v>
      </c>
      <c r="W33" s="236">
        <f t="shared" si="6"/>
        <v>0</v>
      </c>
    </row>
    <row r="34" spans="1:23" s="176" customFormat="1" ht="12.75" hidden="1">
      <c r="A34" s="198">
        <v>29</v>
      </c>
      <c r="B34" s="68"/>
      <c r="C34" s="98"/>
      <c r="D34" s="114">
        <v>0</v>
      </c>
      <c r="E34" s="168">
        <f t="shared" si="7"/>
        <v>0</v>
      </c>
      <c r="F34" s="172">
        <v>0</v>
      </c>
      <c r="G34" s="99">
        <v>0</v>
      </c>
      <c r="H34" s="99">
        <f t="shared" si="21"/>
        <v>0</v>
      </c>
      <c r="I34" s="99">
        <v>0</v>
      </c>
      <c r="J34" s="99">
        <f t="shared" si="22"/>
        <v>0</v>
      </c>
      <c r="K34" s="99">
        <v>0</v>
      </c>
      <c r="L34" s="99">
        <v>0</v>
      </c>
      <c r="M34" s="99">
        <f t="shared" si="23"/>
        <v>0</v>
      </c>
      <c r="N34" s="99">
        <v>0</v>
      </c>
      <c r="O34" s="173">
        <f t="shared" si="25"/>
        <v>0</v>
      </c>
      <c r="P34" s="99">
        <v>0</v>
      </c>
      <c r="Q34" s="99">
        <v>0</v>
      </c>
      <c r="R34" s="99">
        <v>0</v>
      </c>
      <c r="S34" s="99"/>
      <c r="T34" s="99">
        <f t="shared" si="24"/>
        <v>0</v>
      </c>
      <c r="U34" s="99">
        <v>0</v>
      </c>
      <c r="V34" s="147">
        <f t="shared" si="5"/>
        <v>0</v>
      </c>
      <c r="W34" s="236">
        <f t="shared" si="6"/>
        <v>0</v>
      </c>
    </row>
    <row r="35" spans="1:23" s="176" customFormat="1" ht="12.75" hidden="1">
      <c r="A35" s="198">
        <v>30</v>
      </c>
      <c r="B35" s="68"/>
      <c r="C35" s="98"/>
      <c r="D35" s="114">
        <v>0</v>
      </c>
      <c r="E35" s="168">
        <f t="shared" si="7"/>
        <v>0</v>
      </c>
      <c r="F35" s="172">
        <v>0</v>
      </c>
      <c r="G35" s="99">
        <v>0</v>
      </c>
      <c r="H35" s="99">
        <f t="shared" si="21"/>
        <v>0</v>
      </c>
      <c r="I35" s="99">
        <v>0</v>
      </c>
      <c r="J35" s="99">
        <f t="shared" si="22"/>
        <v>0</v>
      </c>
      <c r="K35" s="99">
        <v>0</v>
      </c>
      <c r="L35" s="99">
        <v>0</v>
      </c>
      <c r="M35" s="99">
        <f t="shared" si="23"/>
        <v>0</v>
      </c>
      <c r="N35" s="99">
        <v>0</v>
      </c>
      <c r="O35" s="173">
        <f t="shared" si="25"/>
        <v>0</v>
      </c>
      <c r="P35" s="99">
        <v>0</v>
      </c>
      <c r="Q35" s="99">
        <v>0</v>
      </c>
      <c r="R35" s="99">
        <v>0</v>
      </c>
      <c r="S35" s="99"/>
      <c r="T35" s="99">
        <f t="shared" si="24"/>
        <v>0</v>
      </c>
      <c r="U35" s="99">
        <v>0</v>
      </c>
      <c r="V35" s="147">
        <f t="shared" si="5"/>
        <v>0</v>
      </c>
      <c r="W35" s="236">
        <f t="shared" si="6"/>
        <v>0</v>
      </c>
    </row>
    <row r="36" spans="1:23" s="176" customFormat="1" ht="12.75" hidden="1">
      <c r="A36" s="198">
        <v>31</v>
      </c>
      <c r="B36" s="68"/>
      <c r="C36" s="98"/>
      <c r="D36" s="114">
        <v>0</v>
      </c>
      <c r="E36" s="168">
        <f t="shared" si="7"/>
        <v>0</v>
      </c>
      <c r="F36" s="172">
        <v>0</v>
      </c>
      <c r="G36" s="99">
        <v>0</v>
      </c>
      <c r="H36" s="99">
        <f t="shared" si="21"/>
        <v>0</v>
      </c>
      <c r="I36" s="99">
        <v>0</v>
      </c>
      <c r="J36" s="99">
        <f t="shared" si="22"/>
        <v>0</v>
      </c>
      <c r="K36" s="99">
        <v>0</v>
      </c>
      <c r="L36" s="99">
        <v>0</v>
      </c>
      <c r="M36" s="99">
        <f t="shared" si="23"/>
        <v>0</v>
      </c>
      <c r="N36" s="99">
        <v>0</v>
      </c>
      <c r="O36" s="173">
        <f t="shared" si="25"/>
        <v>0</v>
      </c>
      <c r="P36" s="99">
        <v>0</v>
      </c>
      <c r="Q36" s="99">
        <v>0</v>
      </c>
      <c r="R36" s="99">
        <v>0</v>
      </c>
      <c r="S36" s="99"/>
      <c r="T36" s="99">
        <f t="shared" si="24"/>
        <v>0</v>
      </c>
      <c r="U36" s="99">
        <v>0</v>
      </c>
      <c r="V36" s="147">
        <f t="shared" si="5"/>
        <v>0</v>
      </c>
      <c r="W36" s="236">
        <f t="shared" si="6"/>
        <v>0</v>
      </c>
    </row>
    <row r="37" spans="1:23" s="176" customFormat="1" ht="12.75" hidden="1">
      <c r="A37" s="198">
        <v>32</v>
      </c>
      <c r="B37" s="68"/>
      <c r="C37" s="98"/>
      <c r="D37" s="114">
        <v>0</v>
      </c>
      <c r="E37" s="168">
        <f t="shared" si="7"/>
        <v>0</v>
      </c>
      <c r="F37" s="172">
        <v>0</v>
      </c>
      <c r="G37" s="99">
        <v>0</v>
      </c>
      <c r="H37" s="99">
        <f t="shared" si="21"/>
        <v>0</v>
      </c>
      <c r="I37" s="99">
        <v>0</v>
      </c>
      <c r="J37" s="99">
        <f t="shared" si="22"/>
        <v>0</v>
      </c>
      <c r="K37" s="99">
        <v>0</v>
      </c>
      <c r="L37" s="99">
        <v>0</v>
      </c>
      <c r="M37" s="99">
        <f t="shared" si="23"/>
        <v>0</v>
      </c>
      <c r="N37" s="99">
        <v>0</v>
      </c>
      <c r="O37" s="173">
        <f t="shared" si="25"/>
        <v>0</v>
      </c>
      <c r="P37" s="99">
        <v>0</v>
      </c>
      <c r="Q37" s="99">
        <v>0</v>
      </c>
      <c r="R37" s="99">
        <v>0</v>
      </c>
      <c r="S37" s="99"/>
      <c r="T37" s="99">
        <f t="shared" si="24"/>
        <v>0</v>
      </c>
      <c r="U37" s="99">
        <v>0</v>
      </c>
      <c r="V37" s="147">
        <f t="shared" si="5"/>
        <v>0</v>
      </c>
      <c r="W37" s="236">
        <f t="shared" si="6"/>
        <v>0</v>
      </c>
    </row>
    <row r="38" spans="1:23" s="176" customFormat="1" ht="12.75" hidden="1">
      <c r="A38" s="198">
        <v>33</v>
      </c>
      <c r="B38" s="68"/>
      <c r="C38" s="98"/>
      <c r="D38" s="114">
        <v>0</v>
      </c>
      <c r="E38" s="168">
        <f t="shared" si="7"/>
        <v>0</v>
      </c>
      <c r="F38" s="172">
        <v>0</v>
      </c>
      <c r="G38" s="99">
        <v>0</v>
      </c>
      <c r="H38" s="99">
        <f t="shared" si="21"/>
        <v>0</v>
      </c>
      <c r="I38" s="99">
        <v>0</v>
      </c>
      <c r="J38" s="99">
        <f t="shared" si="22"/>
        <v>0</v>
      </c>
      <c r="K38" s="99">
        <v>0</v>
      </c>
      <c r="L38" s="99">
        <v>0</v>
      </c>
      <c r="M38" s="99">
        <f t="shared" si="23"/>
        <v>0</v>
      </c>
      <c r="N38" s="99">
        <v>0</v>
      </c>
      <c r="O38" s="173">
        <f t="shared" si="25"/>
        <v>0</v>
      </c>
      <c r="P38" s="99">
        <v>0</v>
      </c>
      <c r="Q38" s="99">
        <v>0</v>
      </c>
      <c r="R38" s="99">
        <v>0</v>
      </c>
      <c r="S38" s="99"/>
      <c r="T38" s="99">
        <f t="shared" si="24"/>
        <v>0</v>
      </c>
      <c r="U38" s="99">
        <v>0</v>
      </c>
      <c r="V38" s="147">
        <f t="shared" ref="V38:V69" si="26">SUM(P38:U38)</f>
        <v>0</v>
      </c>
      <c r="W38" s="236">
        <f t="shared" ref="W38:W69" si="27">E38+O38+V38</f>
        <v>0</v>
      </c>
    </row>
    <row r="39" spans="1:23" s="176" customFormat="1" ht="12.75" hidden="1">
      <c r="A39" s="198">
        <v>34</v>
      </c>
      <c r="B39" s="68"/>
      <c r="C39" s="98"/>
      <c r="D39" s="114">
        <v>0</v>
      </c>
      <c r="E39" s="168">
        <f t="shared" si="7"/>
        <v>0</v>
      </c>
      <c r="F39" s="172">
        <v>0</v>
      </c>
      <c r="G39" s="99">
        <v>0</v>
      </c>
      <c r="H39" s="99">
        <f t="shared" si="21"/>
        <v>0</v>
      </c>
      <c r="I39" s="99">
        <v>0</v>
      </c>
      <c r="J39" s="99">
        <f t="shared" si="22"/>
        <v>0</v>
      </c>
      <c r="K39" s="99">
        <v>0</v>
      </c>
      <c r="L39" s="99">
        <v>0</v>
      </c>
      <c r="M39" s="99">
        <f t="shared" si="23"/>
        <v>0</v>
      </c>
      <c r="N39" s="99">
        <v>0</v>
      </c>
      <c r="O39" s="173">
        <f t="shared" si="25"/>
        <v>0</v>
      </c>
      <c r="P39" s="99">
        <v>0</v>
      </c>
      <c r="Q39" s="99">
        <v>0</v>
      </c>
      <c r="R39" s="99">
        <v>0</v>
      </c>
      <c r="S39" s="99"/>
      <c r="T39" s="99">
        <f t="shared" si="24"/>
        <v>0</v>
      </c>
      <c r="U39" s="99">
        <v>0</v>
      </c>
      <c r="V39" s="147">
        <f t="shared" si="26"/>
        <v>0</v>
      </c>
      <c r="W39" s="236">
        <f t="shared" si="27"/>
        <v>0</v>
      </c>
    </row>
    <row r="40" spans="1:23" s="176" customFormat="1" ht="12.75" hidden="1">
      <c r="A40" s="198">
        <v>35</v>
      </c>
      <c r="B40" s="68"/>
      <c r="C40" s="98"/>
      <c r="D40" s="114">
        <v>0</v>
      </c>
      <c r="E40" s="168">
        <f t="shared" si="7"/>
        <v>0</v>
      </c>
      <c r="F40" s="172">
        <v>0</v>
      </c>
      <c r="G40" s="99">
        <v>0</v>
      </c>
      <c r="H40" s="99">
        <f t="shared" si="21"/>
        <v>0</v>
      </c>
      <c r="I40" s="99">
        <v>0</v>
      </c>
      <c r="J40" s="99">
        <f t="shared" si="22"/>
        <v>0</v>
      </c>
      <c r="K40" s="99">
        <v>0</v>
      </c>
      <c r="L40" s="99">
        <v>0</v>
      </c>
      <c r="M40" s="99">
        <f t="shared" si="23"/>
        <v>0</v>
      </c>
      <c r="N40" s="99">
        <v>0</v>
      </c>
      <c r="O40" s="173">
        <f t="shared" si="25"/>
        <v>0</v>
      </c>
      <c r="P40" s="99">
        <v>0</v>
      </c>
      <c r="Q40" s="99">
        <v>0</v>
      </c>
      <c r="R40" s="99">
        <v>0</v>
      </c>
      <c r="S40" s="99"/>
      <c r="T40" s="99">
        <f t="shared" si="24"/>
        <v>0</v>
      </c>
      <c r="U40" s="99">
        <v>0</v>
      </c>
      <c r="V40" s="147">
        <f t="shared" si="26"/>
        <v>0</v>
      </c>
      <c r="W40" s="236">
        <f t="shared" si="27"/>
        <v>0</v>
      </c>
    </row>
    <row r="41" spans="1:23" s="176" customFormat="1" ht="12.75" hidden="1">
      <c r="A41" s="198">
        <v>36</v>
      </c>
      <c r="B41" s="68"/>
      <c r="C41" s="98"/>
      <c r="D41" s="114">
        <v>0</v>
      </c>
      <c r="E41" s="168">
        <f t="shared" si="7"/>
        <v>0</v>
      </c>
      <c r="F41" s="172">
        <v>0</v>
      </c>
      <c r="G41" s="99">
        <v>0</v>
      </c>
      <c r="H41" s="99">
        <f t="shared" si="21"/>
        <v>0</v>
      </c>
      <c r="I41" s="99">
        <v>0</v>
      </c>
      <c r="J41" s="99">
        <f t="shared" si="22"/>
        <v>0</v>
      </c>
      <c r="K41" s="99">
        <v>0</v>
      </c>
      <c r="L41" s="99">
        <v>0</v>
      </c>
      <c r="M41" s="99">
        <f t="shared" si="23"/>
        <v>0</v>
      </c>
      <c r="N41" s="99">
        <v>0</v>
      </c>
      <c r="O41" s="173">
        <f t="shared" si="25"/>
        <v>0</v>
      </c>
      <c r="P41" s="99">
        <v>0</v>
      </c>
      <c r="Q41" s="99">
        <v>0</v>
      </c>
      <c r="R41" s="99">
        <v>0</v>
      </c>
      <c r="S41" s="99"/>
      <c r="T41" s="99">
        <f t="shared" si="24"/>
        <v>0</v>
      </c>
      <c r="U41" s="99">
        <v>0</v>
      </c>
      <c r="V41" s="147">
        <f t="shared" si="26"/>
        <v>0</v>
      </c>
      <c r="W41" s="236">
        <f t="shared" si="27"/>
        <v>0</v>
      </c>
    </row>
    <row r="42" spans="1:23" s="176" customFormat="1" ht="12.75" hidden="1">
      <c r="A42" s="198">
        <v>37</v>
      </c>
      <c r="B42" s="68"/>
      <c r="C42" s="98"/>
      <c r="D42" s="114">
        <v>0</v>
      </c>
      <c r="E42" s="168">
        <f t="shared" si="7"/>
        <v>0</v>
      </c>
      <c r="F42" s="172">
        <v>0</v>
      </c>
      <c r="G42" s="99">
        <v>0</v>
      </c>
      <c r="H42" s="99">
        <f t="shared" si="21"/>
        <v>0</v>
      </c>
      <c r="I42" s="99">
        <v>0</v>
      </c>
      <c r="J42" s="99">
        <f t="shared" si="22"/>
        <v>0</v>
      </c>
      <c r="K42" s="99">
        <v>0</v>
      </c>
      <c r="L42" s="99">
        <v>0</v>
      </c>
      <c r="M42" s="99">
        <f t="shared" si="23"/>
        <v>0</v>
      </c>
      <c r="N42" s="99">
        <v>0</v>
      </c>
      <c r="O42" s="173">
        <f t="shared" si="25"/>
        <v>0</v>
      </c>
      <c r="P42" s="99">
        <v>0</v>
      </c>
      <c r="Q42" s="99">
        <v>0</v>
      </c>
      <c r="R42" s="99">
        <v>0</v>
      </c>
      <c r="S42" s="99"/>
      <c r="T42" s="99">
        <f t="shared" si="24"/>
        <v>0</v>
      </c>
      <c r="U42" s="99">
        <v>0</v>
      </c>
      <c r="V42" s="147">
        <f t="shared" si="26"/>
        <v>0</v>
      </c>
      <c r="W42" s="236">
        <f t="shared" si="27"/>
        <v>0</v>
      </c>
    </row>
    <row r="43" spans="1:23" s="176" customFormat="1" ht="12.75" hidden="1">
      <c r="A43" s="198">
        <v>38</v>
      </c>
      <c r="B43" s="68"/>
      <c r="C43" s="98"/>
      <c r="D43" s="114">
        <v>0</v>
      </c>
      <c r="E43" s="168">
        <f t="shared" si="7"/>
        <v>0</v>
      </c>
      <c r="F43" s="172">
        <v>0</v>
      </c>
      <c r="G43" s="99">
        <v>0</v>
      </c>
      <c r="H43" s="99">
        <f t="shared" si="21"/>
        <v>0</v>
      </c>
      <c r="I43" s="99">
        <v>0</v>
      </c>
      <c r="J43" s="99">
        <f t="shared" si="22"/>
        <v>0</v>
      </c>
      <c r="K43" s="99">
        <v>0</v>
      </c>
      <c r="L43" s="99">
        <v>0</v>
      </c>
      <c r="M43" s="99">
        <f t="shared" si="23"/>
        <v>0</v>
      </c>
      <c r="N43" s="99">
        <v>0</v>
      </c>
      <c r="O43" s="173">
        <f t="shared" si="25"/>
        <v>0</v>
      </c>
      <c r="P43" s="99">
        <v>0</v>
      </c>
      <c r="Q43" s="99">
        <v>0</v>
      </c>
      <c r="R43" s="99">
        <v>0</v>
      </c>
      <c r="S43" s="99"/>
      <c r="T43" s="99">
        <f t="shared" si="24"/>
        <v>0</v>
      </c>
      <c r="U43" s="99">
        <v>0</v>
      </c>
      <c r="V43" s="147">
        <f t="shared" si="26"/>
        <v>0</v>
      </c>
      <c r="W43" s="236">
        <f t="shared" si="27"/>
        <v>0</v>
      </c>
    </row>
    <row r="44" spans="1:23" s="176" customFormat="1" ht="12.75" hidden="1">
      <c r="A44" s="198">
        <v>39</v>
      </c>
      <c r="B44" s="68"/>
      <c r="C44" s="98"/>
      <c r="D44" s="114">
        <v>0</v>
      </c>
      <c r="E44" s="168">
        <f t="shared" si="7"/>
        <v>0</v>
      </c>
      <c r="F44" s="172">
        <v>0</v>
      </c>
      <c r="G44" s="99">
        <v>0</v>
      </c>
      <c r="H44" s="99">
        <f t="shared" si="21"/>
        <v>0</v>
      </c>
      <c r="I44" s="99">
        <v>0</v>
      </c>
      <c r="J44" s="99">
        <f t="shared" si="22"/>
        <v>0</v>
      </c>
      <c r="K44" s="99">
        <v>0</v>
      </c>
      <c r="L44" s="99">
        <v>0</v>
      </c>
      <c r="M44" s="99">
        <f t="shared" si="23"/>
        <v>0</v>
      </c>
      <c r="N44" s="99">
        <v>0</v>
      </c>
      <c r="O44" s="173">
        <f t="shared" si="25"/>
        <v>0</v>
      </c>
      <c r="P44" s="99">
        <v>0</v>
      </c>
      <c r="Q44" s="99">
        <v>0</v>
      </c>
      <c r="R44" s="99">
        <v>0</v>
      </c>
      <c r="S44" s="99"/>
      <c r="T44" s="99">
        <f t="shared" si="24"/>
        <v>0</v>
      </c>
      <c r="U44" s="99">
        <v>0</v>
      </c>
      <c r="V44" s="147">
        <f t="shared" si="26"/>
        <v>0</v>
      </c>
      <c r="W44" s="236">
        <f t="shared" si="27"/>
        <v>0</v>
      </c>
    </row>
    <row r="45" spans="1:23" s="176" customFormat="1" ht="12.75" hidden="1">
      <c r="A45" s="198">
        <v>40</v>
      </c>
      <c r="B45" s="68"/>
      <c r="C45" s="98"/>
      <c r="D45" s="114">
        <v>0</v>
      </c>
      <c r="E45" s="168">
        <f t="shared" si="7"/>
        <v>0</v>
      </c>
      <c r="F45" s="172">
        <v>0</v>
      </c>
      <c r="G45" s="99">
        <v>0</v>
      </c>
      <c r="H45" s="99">
        <f t="shared" si="21"/>
        <v>0</v>
      </c>
      <c r="I45" s="99">
        <v>0</v>
      </c>
      <c r="J45" s="99">
        <f t="shared" si="22"/>
        <v>0</v>
      </c>
      <c r="K45" s="99">
        <v>0</v>
      </c>
      <c r="L45" s="99">
        <v>0</v>
      </c>
      <c r="M45" s="99">
        <f t="shared" si="23"/>
        <v>0</v>
      </c>
      <c r="N45" s="99">
        <v>0</v>
      </c>
      <c r="O45" s="173">
        <f t="shared" si="25"/>
        <v>0</v>
      </c>
      <c r="P45" s="99">
        <v>0</v>
      </c>
      <c r="Q45" s="99">
        <v>0</v>
      </c>
      <c r="R45" s="99">
        <v>0</v>
      </c>
      <c r="S45" s="99"/>
      <c r="T45" s="99">
        <f t="shared" si="24"/>
        <v>0</v>
      </c>
      <c r="U45" s="99">
        <v>0</v>
      </c>
      <c r="V45" s="147">
        <f t="shared" si="26"/>
        <v>0</v>
      </c>
      <c r="W45" s="236">
        <f t="shared" si="27"/>
        <v>0</v>
      </c>
    </row>
    <row r="46" spans="1:23" s="176" customFormat="1" ht="12.75" hidden="1">
      <c r="A46" s="198">
        <v>41</v>
      </c>
      <c r="B46" s="68"/>
      <c r="C46" s="98"/>
      <c r="D46" s="114">
        <v>0</v>
      </c>
      <c r="E46" s="168">
        <f t="shared" si="7"/>
        <v>0</v>
      </c>
      <c r="F46" s="172">
        <v>0</v>
      </c>
      <c r="G46" s="99">
        <v>0</v>
      </c>
      <c r="H46" s="99">
        <f t="shared" si="21"/>
        <v>0</v>
      </c>
      <c r="I46" s="99">
        <v>0</v>
      </c>
      <c r="J46" s="99">
        <f t="shared" si="22"/>
        <v>0</v>
      </c>
      <c r="K46" s="99">
        <v>0</v>
      </c>
      <c r="L46" s="99">
        <v>0</v>
      </c>
      <c r="M46" s="99">
        <f t="shared" si="23"/>
        <v>0</v>
      </c>
      <c r="N46" s="99">
        <v>0</v>
      </c>
      <c r="O46" s="173">
        <f t="shared" si="25"/>
        <v>0</v>
      </c>
      <c r="P46" s="99">
        <v>0</v>
      </c>
      <c r="Q46" s="99">
        <v>0</v>
      </c>
      <c r="R46" s="99">
        <v>0</v>
      </c>
      <c r="S46" s="99"/>
      <c r="T46" s="99">
        <f t="shared" si="24"/>
        <v>0</v>
      </c>
      <c r="U46" s="99">
        <v>0</v>
      </c>
      <c r="V46" s="147">
        <f t="shared" si="26"/>
        <v>0</v>
      </c>
      <c r="W46" s="236">
        <f t="shared" si="27"/>
        <v>0</v>
      </c>
    </row>
    <row r="47" spans="1:23" s="176" customFormat="1" ht="12.75" hidden="1">
      <c r="A47" s="198">
        <v>42</v>
      </c>
      <c r="B47" s="68"/>
      <c r="C47" s="98"/>
      <c r="D47" s="114">
        <v>0</v>
      </c>
      <c r="E47" s="168">
        <f t="shared" si="7"/>
        <v>0</v>
      </c>
      <c r="F47" s="172">
        <v>0</v>
      </c>
      <c r="G47" s="99">
        <v>0</v>
      </c>
      <c r="H47" s="99">
        <f t="shared" si="21"/>
        <v>0</v>
      </c>
      <c r="I47" s="99">
        <v>0</v>
      </c>
      <c r="J47" s="99">
        <f t="shared" si="22"/>
        <v>0</v>
      </c>
      <c r="K47" s="99">
        <v>0</v>
      </c>
      <c r="L47" s="99">
        <v>0</v>
      </c>
      <c r="M47" s="99">
        <f t="shared" si="23"/>
        <v>0</v>
      </c>
      <c r="N47" s="99">
        <v>0</v>
      </c>
      <c r="O47" s="173">
        <f t="shared" si="25"/>
        <v>0</v>
      </c>
      <c r="P47" s="99">
        <v>0</v>
      </c>
      <c r="Q47" s="99">
        <v>0</v>
      </c>
      <c r="R47" s="99">
        <v>0</v>
      </c>
      <c r="S47" s="99"/>
      <c r="T47" s="99">
        <f t="shared" si="24"/>
        <v>0</v>
      </c>
      <c r="U47" s="99">
        <v>0</v>
      </c>
      <c r="V47" s="147">
        <f t="shared" si="26"/>
        <v>0</v>
      </c>
      <c r="W47" s="236">
        <f t="shared" si="27"/>
        <v>0</v>
      </c>
    </row>
    <row r="48" spans="1:23" s="176" customFormat="1" ht="12.75" hidden="1">
      <c r="A48" s="198">
        <v>43</v>
      </c>
      <c r="B48" s="68"/>
      <c r="C48" s="98"/>
      <c r="D48" s="114">
        <v>0</v>
      </c>
      <c r="E48" s="168">
        <f t="shared" si="7"/>
        <v>0</v>
      </c>
      <c r="F48" s="172">
        <v>0</v>
      </c>
      <c r="G48" s="99">
        <v>0</v>
      </c>
      <c r="H48" s="99">
        <f t="shared" si="21"/>
        <v>0</v>
      </c>
      <c r="I48" s="99">
        <v>0</v>
      </c>
      <c r="J48" s="99">
        <f t="shared" si="22"/>
        <v>0</v>
      </c>
      <c r="K48" s="99">
        <v>0</v>
      </c>
      <c r="L48" s="99">
        <v>0</v>
      </c>
      <c r="M48" s="99">
        <f t="shared" si="23"/>
        <v>0</v>
      </c>
      <c r="N48" s="99">
        <v>0</v>
      </c>
      <c r="O48" s="173">
        <f t="shared" si="25"/>
        <v>0</v>
      </c>
      <c r="P48" s="99">
        <v>0</v>
      </c>
      <c r="Q48" s="99">
        <v>0</v>
      </c>
      <c r="R48" s="99">
        <v>0</v>
      </c>
      <c r="S48" s="99"/>
      <c r="T48" s="99">
        <f t="shared" si="24"/>
        <v>0</v>
      </c>
      <c r="U48" s="99">
        <v>0</v>
      </c>
      <c r="V48" s="147">
        <f t="shared" si="26"/>
        <v>0</v>
      </c>
      <c r="W48" s="236">
        <f t="shared" si="27"/>
        <v>0</v>
      </c>
    </row>
    <row r="49" spans="1:23" s="176" customFormat="1" ht="12.75" hidden="1">
      <c r="A49" s="198">
        <v>44</v>
      </c>
      <c r="B49" s="68"/>
      <c r="C49" s="98"/>
      <c r="D49" s="114">
        <v>0</v>
      </c>
      <c r="E49" s="168">
        <f t="shared" si="7"/>
        <v>0</v>
      </c>
      <c r="F49" s="172">
        <v>0</v>
      </c>
      <c r="G49" s="99">
        <v>0</v>
      </c>
      <c r="H49" s="99">
        <f t="shared" si="21"/>
        <v>0</v>
      </c>
      <c r="I49" s="99">
        <v>0</v>
      </c>
      <c r="J49" s="99">
        <f t="shared" si="22"/>
        <v>0</v>
      </c>
      <c r="K49" s="99">
        <v>0</v>
      </c>
      <c r="L49" s="99">
        <v>0</v>
      </c>
      <c r="M49" s="99">
        <f t="shared" si="23"/>
        <v>0</v>
      </c>
      <c r="N49" s="99">
        <v>0</v>
      </c>
      <c r="O49" s="173">
        <f t="shared" si="25"/>
        <v>0</v>
      </c>
      <c r="P49" s="99">
        <v>0</v>
      </c>
      <c r="Q49" s="99">
        <v>0</v>
      </c>
      <c r="R49" s="99">
        <v>0</v>
      </c>
      <c r="S49" s="99"/>
      <c r="T49" s="99">
        <f t="shared" si="24"/>
        <v>0</v>
      </c>
      <c r="U49" s="99">
        <v>0</v>
      </c>
      <c r="V49" s="147">
        <f t="shared" si="26"/>
        <v>0</v>
      </c>
      <c r="W49" s="236">
        <f t="shared" si="27"/>
        <v>0</v>
      </c>
    </row>
    <row r="50" spans="1:23" s="176" customFormat="1" ht="12.75" hidden="1">
      <c r="A50" s="198">
        <v>45</v>
      </c>
      <c r="B50" s="68"/>
      <c r="C50" s="98"/>
      <c r="D50" s="114">
        <v>0</v>
      </c>
      <c r="E50" s="168">
        <f t="shared" si="7"/>
        <v>0</v>
      </c>
      <c r="F50" s="172">
        <v>0</v>
      </c>
      <c r="G50" s="99">
        <v>0</v>
      </c>
      <c r="H50" s="99">
        <f t="shared" si="21"/>
        <v>0</v>
      </c>
      <c r="I50" s="99">
        <v>0</v>
      </c>
      <c r="J50" s="99">
        <f t="shared" si="22"/>
        <v>0</v>
      </c>
      <c r="K50" s="99">
        <v>0</v>
      </c>
      <c r="L50" s="99">
        <v>0</v>
      </c>
      <c r="M50" s="99">
        <f t="shared" si="23"/>
        <v>0</v>
      </c>
      <c r="N50" s="99">
        <v>0</v>
      </c>
      <c r="O50" s="173">
        <f t="shared" si="25"/>
        <v>0</v>
      </c>
      <c r="P50" s="99">
        <v>0</v>
      </c>
      <c r="Q50" s="99">
        <v>0</v>
      </c>
      <c r="R50" s="99">
        <v>0</v>
      </c>
      <c r="S50" s="99"/>
      <c r="T50" s="99">
        <f t="shared" si="24"/>
        <v>0</v>
      </c>
      <c r="U50" s="99">
        <v>0</v>
      </c>
      <c r="V50" s="147">
        <f t="shared" si="26"/>
        <v>0</v>
      </c>
      <c r="W50" s="236">
        <f t="shared" si="27"/>
        <v>0</v>
      </c>
    </row>
    <row r="51" spans="1:23" s="176" customFormat="1" ht="12.75" hidden="1">
      <c r="A51" s="198">
        <v>46</v>
      </c>
      <c r="B51" s="68"/>
      <c r="C51" s="98"/>
      <c r="D51" s="114">
        <v>0</v>
      </c>
      <c r="E51" s="168">
        <f t="shared" si="7"/>
        <v>0</v>
      </c>
      <c r="F51" s="172">
        <v>0</v>
      </c>
      <c r="G51" s="99">
        <v>0</v>
      </c>
      <c r="H51" s="99">
        <f t="shared" si="21"/>
        <v>0</v>
      </c>
      <c r="I51" s="99">
        <v>0</v>
      </c>
      <c r="J51" s="99">
        <f t="shared" si="22"/>
        <v>0</v>
      </c>
      <c r="K51" s="99">
        <v>0</v>
      </c>
      <c r="L51" s="99">
        <v>0</v>
      </c>
      <c r="M51" s="99">
        <f t="shared" si="23"/>
        <v>0</v>
      </c>
      <c r="N51" s="99">
        <v>0</v>
      </c>
      <c r="O51" s="173">
        <f t="shared" si="25"/>
        <v>0</v>
      </c>
      <c r="P51" s="99">
        <v>0</v>
      </c>
      <c r="Q51" s="99">
        <v>0</v>
      </c>
      <c r="R51" s="99">
        <v>0</v>
      </c>
      <c r="S51" s="99"/>
      <c r="T51" s="99">
        <f t="shared" si="24"/>
        <v>0</v>
      </c>
      <c r="U51" s="99">
        <v>0</v>
      </c>
      <c r="V51" s="147">
        <f t="shared" si="26"/>
        <v>0</v>
      </c>
      <c r="W51" s="236">
        <f t="shared" si="27"/>
        <v>0</v>
      </c>
    </row>
    <row r="52" spans="1:23" s="176" customFormat="1" ht="12.75" hidden="1">
      <c r="A52" s="198">
        <v>47</v>
      </c>
      <c r="B52" s="68"/>
      <c r="C52" s="98"/>
      <c r="D52" s="114">
        <v>0</v>
      </c>
      <c r="E52" s="168">
        <f t="shared" si="7"/>
        <v>0</v>
      </c>
      <c r="F52" s="172">
        <v>0</v>
      </c>
      <c r="G52" s="99">
        <v>0</v>
      </c>
      <c r="H52" s="99">
        <f t="shared" si="21"/>
        <v>0</v>
      </c>
      <c r="I52" s="99">
        <v>0</v>
      </c>
      <c r="J52" s="99">
        <f t="shared" si="22"/>
        <v>0</v>
      </c>
      <c r="K52" s="99">
        <v>0</v>
      </c>
      <c r="L52" s="99">
        <v>0</v>
      </c>
      <c r="M52" s="99">
        <f t="shared" si="23"/>
        <v>0</v>
      </c>
      <c r="N52" s="99">
        <v>0</v>
      </c>
      <c r="O52" s="173">
        <f t="shared" si="25"/>
        <v>0</v>
      </c>
      <c r="P52" s="99">
        <v>0</v>
      </c>
      <c r="Q52" s="99">
        <v>0</v>
      </c>
      <c r="R52" s="99">
        <v>0</v>
      </c>
      <c r="S52" s="99"/>
      <c r="T52" s="99">
        <f t="shared" si="24"/>
        <v>0</v>
      </c>
      <c r="U52" s="99">
        <v>0</v>
      </c>
      <c r="V52" s="147">
        <f t="shared" si="26"/>
        <v>0</v>
      </c>
      <c r="W52" s="236">
        <f t="shared" si="27"/>
        <v>0</v>
      </c>
    </row>
    <row r="53" spans="1:23" s="176" customFormat="1" ht="12.75" hidden="1">
      <c r="A53" s="198">
        <v>48</v>
      </c>
      <c r="B53" s="68"/>
      <c r="C53" s="98"/>
      <c r="D53" s="114">
        <v>0</v>
      </c>
      <c r="E53" s="168">
        <f t="shared" si="7"/>
        <v>0</v>
      </c>
      <c r="F53" s="172">
        <v>0</v>
      </c>
      <c r="G53" s="99">
        <v>0</v>
      </c>
      <c r="H53" s="99">
        <f t="shared" si="21"/>
        <v>0</v>
      </c>
      <c r="I53" s="99">
        <v>0</v>
      </c>
      <c r="J53" s="99">
        <f t="shared" si="22"/>
        <v>0</v>
      </c>
      <c r="K53" s="99">
        <v>0</v>
      </c>
      <c r="L53" s="99">
        <v>0</v>
      </c>
      <c r="M53" s="99">
        <f t="shared" si="23"/>
        <v>0</v>
      </c>
      <c r="N53" s="99">
        <v>0</v>
      </c>
      <c r="O53" s="173">
        <f t="shared" si="25"/>
        <v>0</v>
      </c>
      <c r="P53" s="99">
        <v>0</v>
      </c>
      <c r="Q53" s="99">
        <v>0</v>
      </c>
      <c r="R53" s="99">
        <v>0</v>
      </c>
      <c r="S53" s="99"/>
      <c r="T53" s="99">
        <f t="shared" si="24"/>
        <v>0</v>
      </c>
      <c r="U53" s="99">
        <v>0</v>
      </c>
      <c r="V53" s="147">
        <f t="shared" si="26"/>
        <v>0</v>
      </c>
      <c r="W53" s="236">
        <f t="shared" si="27"/>
        <v>0</v>
      </c>
    </row>
    <row r="54" spans="1:23" s="176" customFormat="1" ht="12.75" hidden="1">
      <c r="A54" s="198">
        <v>49</v>
      </c>
      <c r="B54" s="68"/>
      <c r="C54" s="98"/>
      <c r="D54" s="114">
        <v>0</v>
      </c>
      <c r="E54" s="168">
        <f t="shared" si="7"/>
        <v>0</v>
      </c>
      <c r="F54" s="172">
        <v>0</v>
      </c>
      <c r="G54" s="99">
        <v>0</v>
      </c>
      <c r="H54" s="99">
        <f t="shared" si="21"/>
        <v>0</v>
      </c>
      <c r="I54" s="99">
        <v>0</v>
      </c>
      <c r="J54" s="99">
        <f t="shared" si="22"/>
        <v>0</v>
      </c>
      <c r="K54" s="99">
        <v>0</v>
      </c>
      <c r="L54" s="99">
        <v>0</v>
      </c>
      <c r="M54" s="99">
        <f t="shared" si="23"/>
        <v>0</v>
      </c>
      <c r="N54" s="99">
        <v>0</v>
      </c>
      <c r="O54" s="173">
        <f t="shared" si="25"/>
        <v>0</v>
      </c>
      <c r="P54" s="99">
        <v>0</v>
      </c>
      <c r="Q54" s="99">
        <v>0</v>
      </c>
      <c r="R54" s="99">
        <v>0</v>
      </c>
      <c r="S54" s="99"/>
      <c r="T54" s="99">
        <f t="shared" si="24"/>
        <v>0</v>
      </c>
      <c r="U54" s="99">
        <v>0</v>
      </c>
      <c r="V54" s="147">
        <f t="shared" si="26"/>
        <v>0</v>
      </c>
      <c r="W54" s="236">
        <f t="shared" si="27"/>
        <v>0</v>
      </c>
    </row>
    <row r="55" spans="1:23" s="176" customFormat="1" ht="12.75" hidden="1">
      <c r="A55" s="198">
        <v>50</v>
      </c>
      <c r="B55" s="68"/>
      <c r="C55" s="98"/>
      <c r="D55" s="114">
        <v>0</v>
      </c>
      <c r="E55" s="168">
        <f t="shared" si="7"/>
        <v>0</v>
      </c>
      <c r="F55" s="172">
        <v>0</v>
      </c>
      <c r="G55" s="99">
        <v>0</v>
      </c>
      <c r="H55" s="99">
        <f t="shared" si="21"/>
        <v>0</v>
      </c>
      <c r="I55" s="99">
        <v>0</v>
      </c>
      <c r="J55" s="99">
        <f t="shared" si="22"/>
        <v>0</v>
      </c>
      <c r="K55" s="99">
        <v>0</v>
      </c>
      <c r="L55" s="99">
        <v>0</v>
      </c>
      <c r="M55" s="99">
        <f t="shared" si="23"/>
        <v>0</v>
      </c>
      <c r="N55" s="99">
        <v>0</v>
      </c>
      <c r="O55" s="173">
        <f t="shared" si="25"/>
        <v>0</v>
      </c>
      <c r="P55" s="99">
        <v>0</v>
      </c>
      <c r="Q55" s="99">
        <v>0</v>
      </c>
      <c r="R55" s="99">
        <v>0</v>
      </c>
      <c r="S55" s="99"/>
      <c r="T55" s="99">
        <f t="shared" si="24"/>
        <v>0</v>
      </c>
      <c r="U55" s="99">
        <v>0</v>
      </c>
      <c r="V55" s="147">
        <f t="shared" si="26"/>
        <v>0</v>
      </c>
      <c r="W55" s="236">
        <f t="shared" si="27"/>
        <v>0</v>
      </c>
    </row>
    <row r="56" spans="1:23" s="176" customFormat="1" ht="12.75" hidden="1">
      <c r="A56" s="198">
        <v>51</v>
      </c>
      <c r="B56" s="68"/>
      <c r="C56" s="98"/>
      <c r="D56" s="114">
        <v>0</v>
      </c>
      <c r="E56" s="168">
        <f t="shared" si="7"/>
        <v>0</v>
      </c>
      <c r="F56" s="172">
        <v>0</v>
      </c>
      <c r="G56" s="99">
        <v>0</v>
      </c>
      <c r="H56" s="99">
        <f t="shared" si="21"/>
        <v>0</v>
      </c>
      <c r="I56" s="99">
        <v>0</v>
      </c>
      <c r="J56" s="99">
        <f t="shared" si="22"/>
        <v>0</v>
      </c>
      <c r="K56" s="99">
        <v>0</v>
      </c>
      <c r="L56" s="99">
        <v>0</v>
      </c>
      <c r="M56" s="99">
        <f t="shared" si="23"/>
        <v>0</v>
      </c>
      <c r="N56" s="99">
        <v>0</v>
      </c>
      <c r="O56" s="173">
        <f t="shared" si="25"/>
        <v>0</v>
      </c>
      <c r="P56" s="99">
        <v>0</v>
      </c>
      <c r="Q56" s="99">
        <v>0</v>
      </c>
      <c r="R56" s="99">
        <v>0</v>
      </c>
      <c r="S56" s="99"/>
      <c r="T56" s="99">
        <f t="shared" si="24"/>
        <v>0</v>
      </c>
      <c r="U56" s="99">
        <v>0</v>
      </c>
      <c r="V56" s="147">
        <f t="shared" si="26"/>
        <v>0</v>
      </c>
      <c r="W56" s="236">
        <f t="shared" si="27"/>
        <v>0</v>
      </c>
    </row>
    <row r="57" spans="1:23" s="176" customFormat="1" ht="12.75" hidden="1">
      <c r="A57" s="198">
        <v>52</v>
      </c>
      <c r="B57" s="68"/>
      <c r="C57" s="98"/>
      <c r="D57" s="114">
        <v>0</v>
      </c>
      <c r="E57" s="168">
        <f t="shared" si="7"/>
        <v>0</v>
      </c>
      <c r="F57" s="172">
        <v>0</v>
      </c>
      <c r="G57" s="99">
        <v>0</v>
      </c>
      <c r="H57" s="99">
        <f t="shared" si="21"/>
        <v>0</v>
      </c>
      <c r="I57" s="99">
        <v>0</v>
      </c>
      <c r="J57" s="99">
        <f t="shared" si="22"/>
        <v>0</v>
      </c>
      <c r="K57" s="99">
        <v>0</v>
      </c>
      <c r="L57" s="99">
        <v>0</v>
      </c>
      <c r="M57" s="99">
        <f t="shared" si="23"/>
        <v>0</v>
      </c>
      <c r="N57" s="99">
        <v>0</v>
      </c>
      <c r="O57" s="173">
        <f t="shared" si="25"/>
        <v>0</v>
      </c>
      <c r="P57" s="99">
        <v>0</v>
      </c>
      <c r="Q57" s="99">
        <v>0</v>
      </c>
      <c r="R57" s="99">
        <v>0</v>
      </c>
      <c r="S57" s="99"/>
      <c r="T57" s="99">
        <f t="shared" si="24"/>
        <v>0</v>
      </c>
      <c r="U57" s="99">
        <v>0</v>
      </c>
      <c r="V57" s="147">
        <f t="shared" si="26"/>
        <v>0</v>
      </c>
      <c r="W57" s="236">
        <f t="shared" si="27"/>
        <v>0</v>
      </c>
    </row>
    <row r="58" spans="1:23" s="176" customFormat="1" ht="12.75" hidden="1">
      <c r="A58" s="198">
        <v>53</v>
      </c>
      <c r="B58" s="68"/>
      <c r="C58" s="98"/>
      <c r="D58" s="114">
        <v>0</v>
      </c>
      <c r="E58" s="168">
        <f t="shared" si="7"/>
        <v>0</v>
      </c>
      <c r="F58" s="172">
        <v>0</v>
      </c>
      <c r="G58" s="99">
        <v>0</v>
      </c>
      <c r="H58" s="99">
        <f t="shared" si="21"/>
        <v>0</v>
      </c>
      <c r="I58" s="99">
        <v>0</v>
      </c>
      <c r="J58" s="99">
        <f t="shared" si="22"/>
        <v>0</v>
      </c>
      <c r="K58" s="99">
        <v>0</v>
      </c>
      <c r="L58" s="99">
        <v>0</v>
      </c>
      <c r="M58" s="99">
        <f t="shared" si="23"/>
        <v>0</v>
      </c>
      <c r="N58" s="99">
        <v>0</v>
      </c>
      <c r="O58" s="173">
        <f t="shared" si="25"/>
        <v>0</v>
      </c>
      <c r="P58" s="99">
        <v>0</v>
      </c>
      <c r="Q58" s="99">
        <v>0</v>
      </c>
      <c r="R58" s="99">
        <v>0</v>
      </c>
      <c r="S58" s="99"/>
      <c r="T58" s="99">
        <f t="shared" si="24"/>
        <v>0</v>
      </c>
      <c r="U58" s="99">
        <v>0</v>
      </c>
      <c r="V58" s="147">
        <f t="shared" si="26"/>
        <v>0</v>
      </c>
      <c r="W58" s="236">
        <f t="shared" si="27"/>
        <v>0</v>
      </c>
    </row>
    <row r="59" spans="1:23" s="176" customFormat="1" ht="12.75" hidden="1">
      <c r="A59" s="198">
        <v>54</v>
      </c>
      <c r="B59" s="68"/>
      <c r="C59" s="98"/>
      <c r="D59" s="114">
        <v>0</v>
      </c>
      <c r="E59" s="168">
        <f t="shared" si="7"/>
        <v>0</v>
      </c>
      <c r="F59" s="172">
        <v>0</v>
      </c>
      <c r="G59" s="99">
        <v>0</v>
      </c>
      <c r="H59" s="99">
        <f t="shared" si="21"/>
        <v>0</v>
      </c>
      <c r="I59" s="99">
        <v>0</v>
      </c>
      <c r="J59" s="99">
        <f t="shared" si="22"/>
        <v>0</v>
      </c>
      <c r="K59" s="99">
        <v>0</v>
      </c>
      <c r="L59" s="99">
        <v>0</v>
      </c>
      <c r="M59" s="99">
        <f t="shared" si="23"/>
        <v>0</v>
      </c>
      <c r="N59" s="99">
        <v>0</v>
      </c>
      <c r="O59" s="173">
        <f t="shared" si="25"/>
        <v>0</v>
      </c>
      <c r="P59" s="99">
        <v>0</v>
      </c>
      <c r="Q59" s="99">
        <v>0</v>
      </c>
      <c r="R59" s="99">
        <v>0</v>
      </c>
      <c r="S59" s="99"/>
      <c r="T59" s="99">
        <f t="shared" si="24"/>
        <v>0</v>
      </c>
      <c r="U59" s="99">
        <v>0</v>
      </c>
      <c r="V59" s="147">
        <f t="shared" si="26"/>
        <v>0</v>
      </c>
      <c r="W59" s="236">
        <f t="shared" si="27"/>
        <v>0</v>
      </c>
    </row>
    <row r="60" spans="1:23" s="176" customFormat="1" ht="12.75" hidden="1">
      <c r="A60" s="198">
        <v>55</v>
      </c>
      <c r="B60" s="68"/>
      <c r="C60" s="98"/>
      <c r="D60" s="114">
        <v>0</v>
      </c>
      <c r="E60" s="168">
        <f t="shared" si="7"/>
        <v>0</v>
      </c>
      <c r="F60" s="172">
        <v>0</v>
      </c>
      <c r="G60" s="99">
        <v>0</v>
      </c>
      <c r="H60" s="99">
        <f t="shared" si="21"/>
        <v>0</v>
      </c>
      <c r="I60" s="99">
        <v>0</v>
      </c>
      <c r="J60" s="99">
        <f t="shared" si="22"/>
        <v>0</v>
      </c>
      <c r="K60" s="99">
        <v>0</v>
      </c>
      <c r="L60" s="99">
        <v>0</v>
      </c>
      <c r="M60" s="99">
        <f t="shared" si="23"/>
        <v>0</v>
      </c>
      <c r="N60" s="99">
        <v>0</v>
      </c>
      <c r="O60" s="173">
        <f t="shared" si="25"/>
        <v>0</v>
      </c>
      <c r="P60" s="99">
        <v>0</v>
      </c>
      <c r="Q60" s="99">
        <v>0</v>
      </c>
      <c r="R60" s="99">
        <v>0</v>
      </c>
      <c r="S60" s="99"/>
      <c r="T60" s="99">
        <f t="shared" si="24"/>
        <v>0</v>
      </c>
      <c r="U60" s="99">
        <v>0</v>
      </c>
      <c r="V60" s="147">
        <f t="shared" si="26"/>
        <v>0</v>
      </c>
      <c r="W60" s="236">
        <f t="shared" si="27"/>
        <v>0</v>
      </c>
    </row>
    <row r="61" spans="1:23" s="176" customFormat="1" ht="12.75" hidden="1">
      <c r="A61" s="198">
        <v>56</v>
      </c>
      <c r="B61" s="68"/>
      <c r="C61" s="98"/>
      <c r="D61" s="114">
        <v>0</v>
      </c>
      <c r="E61" s="168">
        <f t="shared" si="7"/>
        <v>0</v>
      </c>
      <c r="F61" s="172">
        <v>0</v>
      </c>
      <c r="G61" s="99">
        <v>0</v>
      </c>
      <c r="H61" s="99">
        <f t="shared" si="21"/>
        <v>0</v>
      </c>
      <c r="I61" s="99">
        <v>0</v>
      </c>
      <c r="J61" s="99">
        <f t="shared" si="22"/>
        <v>0</v>
      </c>
      <c r="K61" s="99">
        <v>0</v>
      </c>
      <c r="L61" s="99">
        <v>0</v>
      </c>
      <c r="M61" s="99">
        <f t="shared" si="23"/>
        <v>0</v>
      </c>
      <c r="N61" s="99">
        <v>0</v>
      </c>
      <c r="O61" s="173">
        <f t="shared" si="25"/>
        <v>0</v>
      </c>
      <c r="P61" s="99">
        <v>0</v>
      </c>
      <c r="Q61" s="99">
        <v>0</v>
      </c>
      <c r="R61" s="99">
        <v>0</v>
      </c>
      <c r="S61" s="99"/>
      <c r="T61" s="99">
        <f t="shared" si="24"/>
        <v>0</v>
      </c>
      <c r="U61" s="99">
        <v>0</v>
      </c>
      <c r="V61" s="147">
        <f t="shared" si="26"/>
        <v>0</v>
      </c>
      <c r="W61" s="236">
        <f t="shared" si="27"/>
        <v>0</v>
      </c>
    </row>
    <row r="62" spans="1:23" s="176" customFormat="1" ht="12.75" hidden="1">
      <c r="A62" s="198">
        <v>57</v>
      </c>
      <c r="B62" s="68"/>
      <c r="C62" s="98"/>
      <c r="D62" s="114">
        <v>0</v>
      </c>
      <c r="E62" s="168">
        <f t="shared" si="7"/>
        <v>0</v>
      </c>
      <c r="F62" s="172">
        <v>0</v>
      </c>
      <c r="G62" s="99">
        <v>0</v>
      </c>
      <c r="H62" s="99">
        <f t="shared" si="21"/>
        <v>0</v>
      </c>
      <c r="I62" s="99">
        <v>0</v>
      </c>
      <c r="J62" s="99">
        <f t="shared" si="22"/>
        <v>0</v>
      </c>
      <c r="K62" s="99">
        <v>0</v>
      </c>
      <c r="L62" s="99">
        <v>0</v>
      </c>
      <c r="M62" s="99">
        <f t="shared" si="23"/>
        <v>0</v>
      </c>
      <c r="N62" s="99">
        <v>0</v>
      </c>
      <c r="O62" s="173">
        <f t="shared" si="25"/>
        <v>0</v>
      </c>
      <c r="P62" s="99">
        <v>0</v>
      </c>
      <c r="Q62" s="99">
        <v>0</v>
      </c>
      <c r="R62" s="99">
        <v>0</v>
      </c>
      <c r="S62" s="99"/>
      <c r="T62" s="99">
        <f t="shared" si="24"/>
        <v>0</v>
      </c>
      <c r="U62" s="99">
        <v>0</v>
      </c>
      <c r="V62" s="147">
        <f t="shared" si="26"/>
        <v>0</v>
      </c>
      <c r="W62" s="236">
        <f t="shared" si="27"/>
        <v>0</v>
      </c>
    </row>
    <row r="63" spans="1:23" s="176" customFormat="1" ht="12.75" hidden="1">
      <c r="A63" s="198">
        <v>58</v>
      </c>
      <c r="B63" s="68"/>
      <c r="C63" s="98"/>
      <c r="D63" s="114">
        <v>0</v>
      </c>
      <c r="E63" s="168">
        <f t="shared" si="7"/>
        <v>0</v>
      </c>
      <c r="F63" s="172">
        <v>0</v>
      </c>
      <c r="G63" s="99">
        <v>0</v>
      </c>
      <c r="H63" s="99">
        <f t="shared" si="21"/>
        <v>0</v>
      </c>
      <c r="I63" s="99">
        <v>0</v>
      </c>
      <c r="J63" s="99">
        <f t="shared" si="22"/>
        <v>0</v>
      </c>
      <c r="K63" s="99">
        <v>0</v>
      </c>
      <c r="L63" s="99">
        <v>0</v>
      </c>
      <c r="M63" s="99">
        <f t="shared" si="23"/>
        <v>0</v>
      </c>
      <c r="N63" s="99">
        <v>0</v>
      </c>
      <c r="O63" s="173">
        <f t="shared" si="25"/>
        <v>0</v>
      </c>
      <c r="P63" s="99">
        <v>0</v>
      </c>
      <c r="Q63" s="99">
        <v>0</v>
      </c>
      <c r="R63" s="99">
        <v>0</v>
      </c>
      <c r="S63" s="99"/>
      <c r="T63" s="99">
        <f t="shared" si="24"/>
        <v>0</v>
      </c>
      <c r="U63" s="99">
        <v>0</v>
      </c>
      <c r="V63" s="147">
        <f t="shared" si="26"/>
        <v>0</v>
      </c>
      <c r="W63" s="236">
        <f t="shared" si="27"/>
        <v>0</v>
      </c>
    </row>
    <row r="64" spans="1:23" s="176" customFormat="1" ht="12.75" hidden="1">
      <c r="A64" s="198">
        <v>59</v>
      </c>
      <c r="B64" s="68"/>
      <c r="C64" s="98"/>
      <c r="D64" s="114">
        <v>0</v>
      </c>
      <c r="E64" s="168">
        <f t="shared" si="7"/>
        <v>0</v>
      </c>
      <c r="F64" s="172">
        <v>0</v>
      </c>
      <c r="G64" s="99">
        <v>0</v>
      </c>
      <c r="H64" s="99">
        <f t="shared" si="21"/>
        <v>0</v>
      </c>
      <c r="I64" s="99">
        <v>0</v>
      </c>
      <c r="J64" s="99">
        <f t="shared" si="22"/>
        <v>0</v>
      </c>
      <c r="K64" s="99">
        <v>0</v>
      </c>
      <c r="L64" s="99">
        <v>0</v>
      </c>
      <c r="M64" s="99">
        <f t="shared" si="23"/>
        <v>0</v>
      </c>
      <c r="N64" s="99">
        <v>0</v>
      </c>
      <c r="O64" s="173">
        <f t="shared" si="25"/>
        <v>0</v>
      </c>
      <c r="P64" s="99">
        <v>0</v>
      </c>
      <c r="Q64" s="99">
        <v>0</v>
      </c>
      <c r="R64" s="99">
        <v>0</v>
      </c>
      <c r="S64" s="99"/>
      <c r="T64" s="99">
        <f t="shared" si="24"/>
        <v>0</v>
      </c>
      <c r="U64" s="99">
        <v>0</v>
      </c>
      <c r="V64" s="147">
        <f t="shared" si="26"/>
        <v>0</v>
      </c>
      <c r="W64" s="236">
        <f t="shared" si="27"/>
        <v>0</v>
      </c>
    </row>
    <row r="65" spans="1:23" s="176" customFormat="1" ht="12.75" hidden="1">
      <c r="A65" s="198">
        <v>60</v>
      </c>
      <c r="B65" s="68"/>
      <c r="C65" s="98"/>
      <c r="D65" s="114">
        <v>0</v>
      </c>
      <c r="E65" s="168">
        <f t="shared" si="7"/>
        <v>0</v>
      </c>
      <c r="F65" s="172">
        <v>0</v>
      </c>
      <c r="G65" s="99">
        <v>0</v>
      </c>
      <c r="H65" s="99">
        <f t="shared" si="21"/>
        <v>0</v>
      </c>
      <c r="I65" s="99">
        <v>0</v>
      </c>
      <c r="J65" s="99">
        <f t="shared" si="22"/>
        <v>0</v>
      </c>
      <c r="K65" s="99">
        <v>0</v>
      </c>
      <c r="L65" s="99">
        <v>0</v>
      </c>
      <c r="M65" s="99">
        <f t="shared" si="23"/>
        <v>0</v>
      </c>
      <c r="N65" s="99">
        <v>0</v>
      </c>
      <c r="O65" s="173">
        <f t="shared" si="25"/>
        <v>0</v>
      </c>
      <c r="P65" s="99">
        <v>0</v>
      </c>
      <c r="Q65" s="99">
        <v>0</v>
      </c>
      <c r="R65" s="99">
        <v>0</v>
      </c>
      <c r="S65" s="99"/>
      <c r="T65" s="99">
        <f t="shared" si="24"/>
        <v>0</v>
      </c>
      <c r="U65" s="99">
        <v>0</v>
      </c>
      <c r="V65" s="147">
        <f t="shared" si="26"/>
        <v>0</v>
      </c>
      <c r="W65" s="236">
        <f t="shared" si="27"/>
        <v>0</v>
      </c>
    </row>
    <row r="66" spans="1:23" s="176" customFormat="1" ht="12.75" hidden="1">
      <c r="A66" s="198">
        <v>61</v>
      </c>
      <c r="B66" s="68"/>
      <c r="C66" s="98"/>
      <c r="D66" s="114">
        <v>0</v>
      </c>
      <c r="E66" s="168">
        <f t="shared" si="7"/>
        <v>0</v>
      </c>
      <c r="F66" s="172">
        <v>0</v>
      </c>
      <c r="G66" s="99">
        <v>0</v>
      </c>
      <c r="H66" s="99">
        <f t="shared" si="21"/>
        <v>0</v>
      </c>
      <c r="I66" s="99">
        <v>0</v>
      </c>
      <c r="J66" s="99">
        <f t="shared" si="22"/>
        <v>0</v>
      </c>
      <c r="K66" s="99">
        <v>0</v>
      </c>
      <c r="L66" s="99">
        <v>0</v>
      </c>
      <c r="M66" s="99">
        <f t="shared" si="23"/>
        <v>0</v>
      </c>
      <c r="N66" s="99">
        <v>0</v>
      </c>
      <c r="O66" s="173">
        <f t="shared" si="25"/>
        <v>0</v>
      </c>
      <c r="P66" s="99">
        <v>0</v>
      </c>
      <c r="Q66" s="99">
        <v>0</v>
      </c>
      <c r="R66" s="99">
        <v>0</v>
      </c>
      <c r="S66" s="99"/>
      <c r="T66" s="99">
        <f t="shared" si="24"/>
        <v>0</v>
      </c>
      <c r="U66" s="99">
        <v>0</v>
      </c>
      <c r="V66" s="147">
        <f t="shared" si="26"/>
        <v>0</v>
      </c>
      <c r="W66" s="236">
        <f t="shared" si="27"/>
        <v>0</v>
      </c>
    </row>
    <row r="67" spans="1:23" s="176" customFormat="1" ht="12.75" hidden="1">
      <c r="A67" s="198">
        <v>62</v>
      </c>
      <c r="B67" s="68"/>
      <c r="C67" s="98"/>
      <c r="D67" s="114">
        <v>0</v>
      </c>
      <c r="E67" s="168">
        <f t="shared" si="7"/>
        <v>0</v>
      </c>
      <c r="F67" s="172">
        <v>0</v>
      </c>
      <c r="G67" s="99">
        <v>0</v>
      </c>
      <c r="H67" s="99">
        <f t="shared" si="21"/>
        <v>0</v>
      </c>
      <c r="I67" s="99">
        <v>0</v>
      </c>
      <c r="J67" s="99">
        <f t="shared" si="22"/>
        <v>0</v>
      </c>
      <c r="K67" s="99">
        <v>0</v>
      </c>
      <c r="L67" s="99">
        <v>0</v>
      </c>
      <c r="M67" s="99">
        <f t="shared" si="23"/>
        <v>0</v>
      </c>
      <c r="N67" s="99">
        <v>0</v>
      </c>
      <c r="O67" s="173">
        <f t="shared" si="25"/>
        <v>0</v>
      </c>
      <c r="P67" s="99">
        <v>0</v>
      </c>
      <c r="Q67" s="99">
        <v>0</v>
      </c>
      <c r="R67" s="99">
        <v>0</v>
      </c>
      <c r="S67" s="99"/>
      <c r="T67" s="99">
        <f t="shared" si="24"/>
        <v>0</v>
      </c>
      <c r="U67" s="99">
        <v>0</v>
      </c>
      <c r="V67" s="147">
        <f t="shared" si="26"/>
        <v>0</v>
      </c>
      <c r="W67" s="236">
        <f t="shared" si="27"/>
        <v>0</v>
      </c>
    </row>
    <row r="68" spans="1:23" s="176" customFormat="1" ht="12.75" hidden="1">
      <c r="A68" s="198">
        <v>63</v>
      </c>
      <c r="B68" s="68"/>
      <c r="C68" s="98"/>
      <c r="D68" s="114">
        <v>0</v>
      </c>
      <c r="E68" s="168">
        <f t="shared" si="7"/>
        <v>0</v>
      </c>
      <c r="F68" s="172">
        <v>0</v>
      </c>
      <c r="G68" s="99">
        <v>0</v>
      </c>
      <c r="H68" s="99">
        <f t="shared" si="21"/>
        <v>0</v>
      </c>
      <c r="I68" s="99">
        <v>0</v>
      </c>
      <c r="J68" s="99">
        <f t="shared" si="22"/>
        <v>0</v>
      </c>
      <c r="K68" s="99">
        <v>0</v>
      </c>
      <c r="L68" s="99">
        <v>0</v>
      </c>
      <c r="M68" s="99">
        <f t="shared" si="23"/>
        <v>0</v>
      </c>
      <c r="N68" s="99">
        <v>0</v>
      </c>
      <c r="O68" s="173">
        <f t="shared" si="25"/>
        <v>0</v>
      </c>
      <c r="P68" s="99">
        <v>0</v>
      </c>
      <c r="Q68" s="99">
        <v>0</v>
      </c>
      <c r="R68" s="99">
        <v>0</v>
      </c>
      <c r="S68" s="99"/>
      <c r="T68" s="99">
        <f t="shared" si="24"/>
        <v>0</v>
      </c>
      <c r="U68" s="99">
        <v>0</v>
      </c>
      <c r="V68" s="147">
        <f t="shared" si="26"/>
        <v>0</v>
      </c>
      <c r="W68" s="236">
        <f t="shared" si="27"/>
        <v>0</v>
      </c>
    </row>
    <row r="69" spans="1:23" s="176" customFormat="1" ht="12.75" hidden="1">
      <c r="A69" s="198">
        <v>64</v>
      </c>
      <c r="B69" s="68"/>
      <c r="C69" s="98"/>
      <c r="D69" s="114">
        <v>0</v>
      </c>
      <c r="E69" s="168">
        <f t="shared" si="7"/>
        <v>0</v>
      </c>
      <c r="F69" s="172">
        <v>0</v>
      </c>
      <c r="G69" s="99">
        <v>0</v>
      </c>
      <c r="H69" s="99">
        <f t="shared" si="21"/>
        <v>0</v>
      </c>
      <c r="I69" s="99">
        <v>0</v>
      </c>
      <c r="J69" s="99">
        <f t="shared" si="22"/>
        <v>0</v>
      </c>
      <c r="K69" s="99">
        <v>0</v>
      </c>
      <c r="L69" s="99">
        <v>0</v>
      </c>
      <c r="M69" s="99">
        <f t="shared" si="23"/>
        <v>0</v>
      </c>
      <c r="N69" s="99">
        <v>0</v>
      </c>
      <c r="O69" s="173">
        <f t="shared" si="25"/>
        <v>0</v>
      </c>
      <c r="P69" s="99">
        <v>0</v>
      </c>
      <c r="Q69" s="99">
        <v>0</v>
      </c>
      <c r="R69" s="99">
        <v>0</v>
      </c>
      <c r="S69" s="99"/>
      <c r="T69" s="99">
        <f t="shared" si="24"/>
        <v>0</v>
      </c>
      <c r="U69" s="99">
        <v>0</v>
      </c>
      <c r="V69" s="147">
        <f t="shared" si="26"/>
        <v>0</v>
      </c>
      <c r="W69" s="236">
        <f t="shared" si="27"/>
        <v>0</v>
      </c>
    </row>
    <row r="70" spans="1:23" s="176" customFormat="1" ht="12.75" hidden="1">
      <c r="A70" s="198">
        <v>65</v>
      </c>
      <c r="B70" s="68"/>
      <c r="C70" s="98"/>
      <c r="D70" s="114">
        <v>0</v>
      </c>
      <c r="E70" s="168">
        <f t="shared" si="7"/>
        <v>0</v>
      </c>
      <c r="F70" s="172">
        <v>0</v>
      </c>
      <c r="G70" s="99">
        <v>0</v>
      </c>
      <c r="H70" s="99">
        <f t="shared" si="21"/>
        <v>0</v>
      </c>
      <c r="I70" s="99">
        <v>0</v>
      </c>
      <c r="J70" s="99">
        <f t="shared" si="22"/>
        <v>0</v>
      </c>
      <c r="K70" s="99">
        <v>0</v>
      </c>
      <c r="L70" s="99">
        <v>0</v>
      </c>
      <c r="M70" s="99">
        <f t="shared" si="23"/>
        <v>0</v>
      </c>
      <c r="N70" s="99">
        <v>0</v>
      </c>
      <c r="O70" s="173">
        <f t="shared" si="25"/>
        <v>0</v>
      </c>
      <c r="P70" s="99">
        <v>0</v>
      </c>
      <c r="Q70" s="99">
        <v>0</v>
      </c>
      <c r="R70" s="99">
        <v>0</v>
      </c>
      <c r="S70" s="99"/>
      <c r="T70" s="99">
        <f t="shared" si="24"/>
        <v>0</v>
      </c>
      <c r="U70" s="99">
        <v>0</v>
      </c>
      <c r="V70" s="147">
        <f t="shared" ref="V70:V101" si="28">SUM(P70:U70)</f>
        <v>0</v>
      </c>
      <c r="W70" s="236">
        <f t="shared" ref="W70:W101" si="29">E70+O70+V70</f>
        <v>0</v>
      </c>
    </row>
    <row r="71" spans="1:23" s="176" customFormat="1" ht="12.75" hidden="1">
      <c r="A71" s="198">
        <v>66</v>
      </c>
      <c r="B71" s="68"/>
      <c r="C71" s="98"/>
      <c r="D71" s="114">
        <v>0</v>
      </c>
      <c r="E71" s="168">
        <f t="shared" ref="E71:E105" si="30">C71*D71</f>
        <v>0</v>
      </c>
      <c r="F71" s="172">
        <v>0</v>
      </c>
      <c r="G71" s="99">
        <v>0</v>
      </c>
      <c r="H71" s="99">
        <f t="shared" si="21"/>
        <v>0</v>
      </c>
      <c r="I71" s="99">
        <v>0</v>
      </c>
      <c r="J71" s="99">
        <f t="shared" ref="J71:J105" si="31">E71/12</f>
        <v>0</v>
      </c>
      <c r="K71" s="99">
        <v>0</v>
      </c>
      <c r="L71" s="99">
        <v>0</v>
      </c>
      <c r="M71" s="99">
        <f t="shared" ref="M71:M105" si="32">E71/12</f>
        <v>0</v>
      </c>
      <c r="N71" s="99">
        <v>0</v>
      </c>
      <c r="O71" s="173">
        <f t="shared" ref="O71:O105" si="33">SUM(F71:N71)</f>
        <v>0</v>
      </c>
      <c r="P71" s="99">
        <v>0</v>
      </c>
      <c r="Q71" s="99">
        <v>0</v>
      </c>
      <c r="R71" s="99">
        <v>0</v>
      </c>
      <c r="S71" s="99"/>
      <c r="T71" s="99">
        <f t="shared" ref="T71:T105" si="34">(16.03*C71)*1.1</f>
        <v>0</v>
      </c>
      <c r="U71" s="99">
        <v>0</v>
      </c>
      <c r="V71" s="147">
        <f t="shared" si="28"/>
        <v>0</v>
      </c>
      <c r="W71" s="236">
        <f t="shared" si="29"/>
        <v>0</v>
      </c>
    </row>
    <row r="72" spans="1:23" s="176" customFormat="1" ht="12.75" hidden="1">
      <c r="A72" s="198">
        <v>67</v>
      </c>
      <c r="B72" s="68"/>
      <c r="C72" s="98"/>
      <c r="D72" s="114">
        <v>0</v>
      </c>
      <c r="E72" s="168">
        <f t="shared" si="30"/>
        <v>0</v>
      </c>
      <c r="F72" s="172">
        <v>0</v>
      </c>
      <c r="G72" s="99">
        <v>0</v>
      </c>
      <c r="H72" s="99">
        <f t="shared" ref="H72:H105" si="35">(E72+J72+L72+K72)*8%</f>
        <v>0</v>
      </c>
      <c r="I72" s="99">
        <v>0</v>
      </c>
      <c r="J72" s="99">
        <f t="shared" si="31"/>
        <v>0</v>
      </c>
      <c r="K72" s="99">
        <v>0</v>
      </c>
      <c r="L72" s="99">
        <v>0</v>
      </c>
      <c r="M72" s="99">
        <f t="shared" si="32"/>
        <v>0</v>
      </c>
      <c r="N72" s="99">
        <v>0</v>
      </c>
      <c r="O72" s="173">
        <f t="shared" si="33"/>
        <v>0</v>
      </c>
      <c r="P72" s="99">
        <v>0</v>
      </c>
      <c r="Q72" s="99">
        <v>0</v>
      </c>
      <c r="R72" s="99">
        <v>0</v>
      </c>
      <c r="S72" s="99"/>
      <c r="T72" s="99">
        <f t="shared" si="34"/>
        <v>0</v>
      </c>
      <c r="U72" s="99">
        <v>0</v>
      </c>
      <c r="V72" s="147">
        <f t="shared" si="28"/>
        <v>0</v>
      </c>
      <c r="W72" s="236">
        <f t="shared" si="29"/>
        <v>0</v>
      </c>
    </row>
    <row r="73" spans="1:23" s="176" customFormat="1" ht="12.75" hidden="1">
      <c r="A73" s="198">
        <v>68</v>
      </c>
      <c r="B73" s="68"/>
      <c r="C73" s="98"/>
      <c r="D73" s="114">
        <v>0</v>
      </c>
      <c r="E73" s="168">
        <f t="shared" si="30"/>
        <v>0</v>
      </c>
      <c r="F73" s="172">
        <v>0</v>
      </c>
      <c r="G73" s="99">
        <v>0</v>
      </c>
      <c r="H73" s="99">
        <f t="shared" si="35"/>
        <v>0</v>
      </c>
      <c r="I73" s="99">
        <v>0</v>
      </c>
      <c r="J73" s="99">
        <f t="shared" si="31"/>
        <v>0</v>
      </c>
      <c r="K73" s="99">
        <v>0</v>
      </c>
      <c r="L73" s="99">
        <v>0</v>
      </c>
      <c r="M73" s="99">
        <f t="shared" si="32"/>
        <v>0</v>
      </c>
      <c r="N73" s="99">
        <v>0</v>
      </c>
      <c r="O73" s="173">
        <f t="shared" si="33"/>
        <v>0</v>
      </c>
      <c r="P73" s="99">
        <v>0</v>
      </c>
      <c r="Q73" s="99">
        <v>0</v>
      </c>
      <c r="R73" s="99">
        <v>0</v>
      </c>
      <c r="S73" s="99"/>
      <c r="T73" s="99">
        <f t="shared" si="34"/>
        <v>0</v>
      </c>
      <c r="U73" s="99">
        <v>0</v>
      </c>
      <c r="V73" s="147">
        <f t="shared" si="28"/>
        <v>0</v>
      </c>
      <c r="W73" s="236">
        <f t="shared" si="29"/>
        <v>0</v>
      </c>
    </row>
    <row r="74" spans="1:23" s="176" customFormat="1" ht="12.75" hidden="1">
      <c r="A74" s="198">
        <v>69</v>
      </c>
      <c r="B74" s="68"/>
      <c r="C74" s="98"/>
      <c r="D74" s="114">
        <v>0</v>
      </c>
      <c r="E74" s="168">
        <f t="shared" si="30"/>
        <v>0</v>
      </c>
      <c r="F74" s="172">
        <v>0</v>
      </c>
      <c r="G74" s="99">
        <v>0</v>
      </c>
      <c r="H74" s="99">
        <f t="shared" si="35"/>
        <v>0</v>
      </c>
      <c r="I74" s="99">
        <v>0</v>
      </c>
      <c r="J74" s="99">
        <f t="shared" si="31"/>
        <v>0</v>
      </c>
      <c r="K74" s="99">
        <v>0</v>
      </c>
      <c r="L74" s="99">
        <v>0</v>
      </c>
      <c r="M74" s="99">
        <f t="shared" si="32"/>
        <v>0</v>
      </c>
      <c r="N74" s="99">
        <v>0</v>
      </c>
      <c r="O74" s="173">
        <f t="shared" si="33"/>
        <v>0</v>
      </c>
      <c r="P74" s="99">
        <v>0</v>
      </c>
      <c r="Q74" s="99">
        <v>0</v>
      </c>
      <c r="R74" s="99">
        <v>0</v>
      </c>
      <c r="S74" s="99"/>
      <c r="T74" s="99">
        <f t="shared" si="34"/>
        <v>0</v>
      </c>
      <c r="U74" s="99">
        <v>0</v>
      </c>
      <c r="V74" s="147">
        <f t="shared" si="28"/>
        <v>0</v>
      </c>
      <c r="W74" s="236">
        <f t="shared" si="29"/>
        <v>0</v>
      </c>
    </row>
    <row r="75" spans="1:23" s="176" customFormat="1" ht="12.75" hidden="1">
      <c r="A75" s="198">
        <v>70</v>
      </c>
      <c r="B75" s="68"/>
      <c r="C75" s="98"/>
      <c r="D75" s="114">
        <v>0</v>
      </c>
      <c r="E75" s="168">
        <f t="shared" si="30"/>
        <v>0</v>
      </c>
      <c r="F75" s="172">
        <v>0</v>
      </c>
      <c r="G75" s="99">
        <v>0</v>
      </c>
      <c r="H75" s="99">
        <f t="shared" si="35"/>
        <v>0</v>
      </c>
      <c r="I75" s="99">
        <v>0</v>
      </c>
      <c r="J75" s="99">
        <f t="shared" si="31"/>
        <v>0</v>
      </c>
      <c r="K75" s="99">
        <v>0</v>
      </c>
      <c r="L75" s="99">
        <v>0</v>
      </c>
      <c r="M75" s="99">
        <f t="shared" si="32"/>
        <v>0</v>
      </c>
      <c r="N75" s="99">
        <v>0</v>
      </c>
      <c r="O75" s="173">
        <f t="shared" si="33"/>
        <v>0</v>
      </c>
      <c r="P75" s="99">
        <v>0</v>
      </c>
      <c r="Q75" s="99">
        <v>0</v>
      </c>
      <c r="R75" s="99">
        <v>0</v>
      </c>
      <c r="S75" s="99"/>
      <c r="T75" s="99">
        <f t="shared" si="34"/>
        <v>0</v>
      </c>
      <c r="U75" s="99">
        <v>0</v>
      </c>
      <c r="V75" s="147">
        <f t="shared" si="28"/>
        <v>0</v>
      </c>
      <c r="W75" s="236">
        <f t="shared" si="29"/>
        <v>0</v>
      </c>
    </row>
    <row r="76" spans="1:23" s="176" customFormat="1" ht="12.75" hidden="1">
      <c r="A76" s="198">
        <v>71</v>
      </c>
      <c r="B76" s="68"/>
      <c r="C76" s="98"/>
      <c r="D76" s="114">
        <v>0</v>
      </c>
      <c r="E76" s="168">
        <f t="shared" si="30"/>
        <v>0</v>
      </c>
      <c r="F76" s="172">
        <v>0</v>
      </c>
      <c r="G76" s="99">
        <v>0</v>
      </c>
      <c r="H76" s="99">
        <f t="shared" si="35"/>
        <v>0</v>
      </c>
      <c r="I76" s="99">
        <v>0</v>
      </c>
      <c r="J76" s="99">
        <f t="shared" si="31"/>
        <v>0</v>
      </c>
      <c r="K76" s="99">
        <v>0</v>
      </c>
      <c r="L76" s="99">
        <v>0</v>
      </c>
      <c r="M76" s="99">
        <f t="shared" si="32"/>
        <v>0</v>
      </c>
      <c r="N76" s="99">
        <v>0</v>
      </c>
      <c r="O76" s="173">
        <f t="shared" si="33"/>
        <v>0</v>
      </c>
      <c r="P76" s="99">
        <v>0</v>
      </c>
      <c r="Q76" s="99">
        <v>0</v>
      </c>
      <c r="R76" s="99">
        <v>0</v>
      </c>
      <c r="S76" s="99"/>
      <c r="T76" s="99">
        <f t="shared" si="34"/>
        <v>0</v>
      </c>
      <c r="U76" s="99">
        <v>0</v>
      </c>
      <c r="V76" s="147">
        <f t="shared" si="28"/>
        <v>0</v>
      </c>
      <c r="W76" s="236">
        <f t="shared" si="29"/>
        <v>0</v>
      </c>
    </row>
    <row r="77" spans="1:23" s="176" customFormat="1" ht="12.75" hidden="1">
      <c r="A77" s="198">
        <v>72</v>
      </c>
      <c r="B77" s="68"/>
      <c r="C77" s="98"/>
      <c r="D77" s="114">
        <v>0</v>
      </c>
      <c r="E77" s="168">
        <f t="shared" si="30"/>
        <v>0</v>
      </c>
      <c r="F77" s="172">
        <v>0</v>
      </c>
      <c r="G77" s="99">
        <v>0</v>
      </c>
      <c r="H77" s="99">
        <f t="shared" si="35"/>
        <v>0</v>
      </c>
      <c r="I77" s="99">
        <v>0</v>
      </c>
      <c r="J77" s="99">
        <f t="shared" si="31"/>
        <v>0</v>
      </c>
      <c r="K77" s="99">
        <v>0</v>
      </c>
      <c r="L77" s="99">
        <v>0</v>
      </c>
      <c r="M77" s="99">
        <f t="shared" si="32"/>
        <v>0</v>
      </c>
      <c r="N77" s="99">
        <v>0</v>
      </c>
      <c r="O77" s="173">
        <f t="shared" si="33"/>
        <v>0</v>
      </c>
      <c r="P77" s="99">
        <v>0</v>
      </c>
      <c r="Q77" s="99">
        <v>0</v>
      </c>
      <c r="R77" s="99">
        <v>0</v>
      </c>
      <c r="S77" s="99"/>
      <c r="T77" s="99">
        <f t="shared" si="34"/>
        <v>0</v>
      </c>
      <c r="U77" s="99">
        <v>0</v>
      </c>
      <c r="V77" s="147">
        <f t="shared" si="28"/>
        <v>0</v>
      </c>
      <c r="W77" s="236">
        <f t="shared" si="29"/>
        <v>0</v>
      </c>
    </row>
    <row r="78" spans="1:23" s="176" customFormat="1" ht="12.75" hidden="1">
      <c r="A78" s="198">
        <v>73</v>
      </c>
      <c r="B78" s="68"/>
      <c r="C78" s="98"/>
      <c r="D78" s="114">
        <v>0</v>
      </c>
      <c r="E78" s="168">
        <f t="shared" si="30"/>
        <v>0</v>
      </c>
      <c r="F78" s="172">
        <v>0</v>
      </c>
      <c r="G78" s="99">
        <v>0</v>
      </c>
      <c r="H78" s="99">
        <f t="shared" si="35"/>
        <v>0</v>
      </c>
      <c r="I78" s="99">
        <v>0</v>
      </c>
      <c r="J78" s="99">
        <f t="shared" si="31"/>
        <v>0</v>
      </c>
      <c r="K78" s="99">
        <v>0</v>
      </c>
      <c r="L78" s="99">
        <v>0</v>
      </c>
      <c r="M78" s="99">
        <f t="shared" si="32"/>
        <v>0</v>
      </c>
      <c r="N78" s="99">
        <v>0</v>
      </c>
      <c r="O78" s="173">
        <f t="shared" si="33"/>
        <v>0</v>
      </c>
      <c r="P78" s="99">
        <v>0</v>
      </c>
      <c r="Q78" s="99">
        <v>0</v>
      </c>
      <c r="R78" s="99">
        <v>0</v>
      </c>
      <c r="S78" s="99"/>
      <c r="T78" s="99">
        <f t="shared" si="34"/>
        <v>0</v>
      </c>
      <c r="U78" s="99">
        <v>0</v>
      </c>
      <c r="V78" s="147">
        <f t="shared" si="28"/>
        <v>0</v>
      </c>
      <c r="W78" s="236">
        <f t="shared" si="29"/>
        <v>0</v>
      </c>
    </row>
    <row r="79" spans="1:23" s="176" customFormat="1" ht="12.75" hidden="1">
      <c r="A79" s="198">
        <v>74</v>
      </c>
      <c r="B79" s="68"/>
      <c r="C79" s="98"/>
      <c r="D79" s="114">
        <v>0</v>
      </c>
      <c r="E79" s="168">
        <f t="shared" si="30"/>
        <v>0</v>
      </c>
      <c r="F79" s="172">
        <v>0</v>
      </c>
      <c r="G79" s="99">
        <v>0</v>
      </c>
      <c r="H79" s="99">
        <f t="shared" si="35"/>
        <v>0</v>
      </c>
      <c r="I79" s="99">
        <v>0</v>
      </c>
      <c r="J79" s="99">
        <f t="shared" si="31"/>
        <v>0</v>
      </c>
      <c r="K79" s="99">
        <v>0</v>
      </c>
      <c r="L79" s="99">
        <v>0</v>
      </c>
      <c r="M79" s="99">
        <f t="shared" si="32"/>
        <v>0</v>
      </c>
      <c r="N79" s="99">
        <v>0</v>
      </c>
      <c r="O79" s="173">
        <f t="shared" si="33"/>
        <v>0</v>
      </c>
      <c r="P79" s="99">
        <v>0</v>
      </c>
      <c r="Q79" s="99">
        <v>0</v>
      </c>
      <c r="R79" s="99">
        <v>0</v>
      </c>
      <c r="S79" s="99"/>
      <c r="T79" s="99">
        <f t="shared" si="34"/>
        <v>0</v>
      </c>
      <c r="U79" s="99">
        <v>0</v>
      </c>
      <c r="V79" s="147">
        <f t="shared" si="28"/>
        <v>0</v>
      </c>
      <c r="W79" s="236">
        <f t="shared" si="29"/>
        <v>0</v>
      </c>
    </row>
    <row r="80" spans="1:23" s="176" customFormat="1" ht="12.75" hidden="1">
      <c r="A80" s="198">
        <v>75</v>
      </c>
      <c r="B80" s="68"/>
      <c r="C80" s="98"/>
      <c r="D80" s="114">
        <v>0</v>
      </c>
      <c r="E80" s="168">
        <f t="shared" si="30"/>
        <v>0</v>
      </c>
      <c r="F80" s="172">
        <v>0</v>
      </c>
      <c r="G80" s="99">
        <v>0</v>
      </c>
      <c r="H80" s="99">
        <f t="shared" si="35"/>
        <v>0</v>
      </c>
      <c r="I80" s="99">
        <v>0</v>
      </c>
      <c r="J80" s="99">
        <f t="shared" si="31"/>
        <v>0</v>
      </c>
      <c r="K80" s="99">
        <v>0</v>
      </c>
      <c r="L80" s="99">
        <v>0</v>
      </c>
      <c r="M80" s="99">
        <f t="shared" si="32"/>
        <v>0</v>
      </c>
      <c r="N80" s="99">
        <v>0</v>
      </c>
      <c r="O80" s="173">
        <f t="shared" si="33"/>
        <v>0</v>
      </c>
      <c r="P80" s="99">
        <v>0</v>
      </c>
      <c r="Q80" s="99">
        <v>0</v>
      </c>
      <c r="R80" s="99">
        <v>0</v>
      </c>
      <c r="S80" s="99"/>
      <c r="T80" s="99">
        <f t="shared" si="34"/>
        <v>0</v>
      </c>
      <c r="U80" s="99">
        <v>0</v>
      </c>
      <c r="V80" s="147">
        <f t="shared" si="28"/>
        <v>0</v>
      </c>
      <c r="W80" s="236">
        <f t="shared" si="29"/>
        <v>0</v>
      </c>
    </row>
    <row r="81" spans="1:23" s="176" customFormat="1" ht="12.75" hidden="1">
      <c r="A81" s="198">
        <v>76</v>
      </c>
      <c r="B81" s="68"/>
      <c r="C81" s="98"/>
      <c r="D81" s="114">
        <v>0</v>
      </c>
      <c r="E81" s="168">
        <f t="shared" si="30"/>
        <v>0</v>
      </c>
      <c r="F81" s="172">
        <v>0</v>
      </c>
      <c r="G81" s="99">
        <v>0</v>
      </c>
      <c r="H81" s="99">
        <f t="shared" si="35"/>
        <v>0</v>
      </c>
      <c r="I81" s="99">
        <v>0</v>
      </c>
      <c r="J81" s="99">
        <f t="shared" si="31"/>
        <v>0</v>
      </c>
      <c r="K81" s="99">
        <v>0</v>
      </c>
      <c r="L81" s="99">
        <v>0</v>
      </c>
      <c r="M81" s="99">
        <f t="shared" si="32"/>
        <v>0</v>
      </c>
      <c r="N81" s="99">
        <v>0</v>
      </c>
      <c r="O81" s="173">
        <f t="shared" si="33"/>
        <v>0</v>
      </c>
      <c r="P81" s="99">
        <v>0</v>
      </c>
      <c r="Q81" s="99">
        <v>0</v>
      </c>
      <c r="R81" s="99">
        <v>0</v>
      </c>
      <c r="S81" s="99"/>
      <c r="T81" s="99">
        <f t="shared" si="34"/>
        <v>0</v>
      </c>
      <c r="U81" s="99">
        <v>0</v>
      </c>
      <c r="V81" s="147">
        <f t="shared" si="28"/>
        <v>0</v>
      </c>
      <c r="W81" s="236">
        <f t="shared" si="29"/>
        <v>0</v>
      </c>
    </row>
    <row r="82" spans="1:23" s="176" customFormat="1" ht="12.75" hidden="1">
      <c r="A82" s="198">
        <v>77</v>
      </c>
      <c r="B82" s="68"/>
      <c r="C82" s="98"/>
      <c r="D82" s="114">
        <v>0</v>
      </c>
      <c r="E82" s="168">
        <f t="shared" si="30"/>
        <v>0</v>
      </c>
      <c r="F82" s="172">
        <v>0</v>
      </c>
      <c r="G82" s="99">
        <v>0</v>
      </c>
      <c r="H82" s="99">
        <f t="shared" si="35"/>
        <v>0</v>
      </c>
      <c r="I82" s="99">
        <v>0</v>
      </c>
      <c r="J82" s="99">
        <f t="shared" si="31"/>
        <v>0</v>
      </c>
      <c r="K82" s="99">
        <v>0</v>
      </c>
      <c r="L82" s="99">
        <v>0</v>
      </c>
      <c r="M82" s="99">
        <f t="shared" si="32"/>
        <v>0</v>
      </c>
      <c r="N82" s="99">
        <v>0</v>
      </c>
      <c r="O82" s="173">
        <f t="shared" si="33"/>
        <v>0</v>
      </c>
      <c r="P82" s="99">
        <v>0</v>
      </c>
      <c r="Q82" s="99">
        <v>0</v>
      </c>
      <c r="R82" s="99">
        <v>0</v>
      </c>
      <c r="S82" s="99"/>
      <c r="T82" s="99">
        <f t="shared" si="34"/>
        <v>0</v>
      </c>
      <c r="U82" s="99">
        <v>0</v>
      </c>
      <c r="V82" s="147">
        <f t="shared" si="28"/>
        <v>0</v>
      </c>
      <c r="W82" s="236">
        <f t="shared" si="29"/>
        <v>0</v>
      </c>
    </row>
    <row r="83" spans="1:23" s="176" customFormat="1" ht="12.75" hidden="1">
      <c r="A83" s="198">
        <v>78</v>
      </c>
      <c r="B83" s="68"/>
      <c r="C83" s="98"/>
      <c r="D83" s="114">
        <v>0</v>
      </c>
      <c r="E83" s="168">
        <f t="shared" si="30"/>
        <v>0</v>
      </c>
      <c r="F83" s="172">
        <v>0</v>
      </c>
      <c r="G83" s="99">
        <v>0</v>
      </c>
      <c r="H83" s="99">
        <f t="shared" si="35"/>
        <v>0</v>
      </c>
      <c r="I83" s="99">
        <v>0</v>
      </c>
      <c r="J83" s="99">
        <f t="shared" si="31"/>
        <v>0</v>
      </c>
      <c r="K83" s="99">
        <v>0</v>
      </c>
      <c r="L83" s="99">
        <v>0</v>
      </c>
      <c r="M83" s="99">
        <f t="shared" si="32"/>
        <v>0</v>
      </c>
      <c r="N83" s="99">
        <v>0</v>
      </c>
      <c r="O83" s="173">
        <f t="shared" si="33"/>
        <v>0</v>
      </c>
      <c r="P83" s="99">
        <v>0</v>
      </c>
      <c r="Q83" s="99">
        <v>0</v>
      </c>
      <c r="R83" s="99">
        <v>0</v>
      </c>
      <c r="S83" s="99"/>
      <c r="T83" s="99">
        <f t="shared" si="34"/>
        <v>0</v>
      </c>
      <c r="U83" s="99">
        <v>0</v>
      </c>
      <c r="V83" s="147">
        <f t="shared" si="28"/>
        <v>0</v>
      </c>
      <c r="W83" s="236">
        <f t="shared" si="29"/>
        <v>0</v>
      </c>
    </row>
    <row r="84" spans="1:23" s="176" customFormat="1" ht="12.75" hidden="1">
      <c r="A84" s="198">
        <v>79</v>
      </c>
      <c r="B84" s="68"/>
      <c r="C84" s="98"/>
      <c r="D84" s="114">
        <v>0</v>
      </c>
      <c r="E84" s="168">
        <f t="shared" si="30"/>
        <v>0</v>
      </c>
      <c r="F84" s="172">
        <v>0</v>
      </c>
      <c r="G84" s="99">
        <v>0</v>
      </c>
      <c r="H84" s="99">
        <f t="shared" si="35"/>
        <v>0</v>
      </c>
      <c r="I84" s="99">
        <v>0</v>
      </c>
      <c r="J84" s="99">
        <f t="shared" si="31"/>
        <v>0</v>
      </c>
      <c r="K84" s="99">
        <v>0</v>
      </c>
      <c r="L84" s="99">
        <v>0</v>
      </c>
      <c r="M84" s="99">
        <f t="shared" si="32"/>
        <v>0</v>
      </c>
      <c r="N84" s="99">
        <v>0</v>
      </c>
      <c r="O84" s="173">
        <f t="shared" si="33"/>
        <v>0</v>
      </c>
      <c r="P84" s="99">
        <v>0</v>
      </c>
      <c r="Q84" s="99">
        <v>0</v>
      </c>
      <c r="R84" s="99">
        <v>0</v>
      </c>
      <c r="S84" s="99"/>
      <c r="T84" s="99">
        <f t="shared" si="34"/>
        <v>0</v>
      </c>
      <c r="U84" s="99">
        <v>0</v>
      </c>
      <c r="V84" s="147">
        <f t="shared" si="28"/>
        <v>0</v>
      </c>
      <c r="W84" s="236">
        <f t="shared" si="29"/>
        <v>0</v>
      </c>
    </row>
    <row r="85" spans="1:23" s="176" customFormat="1" ht="12.75" hidden="1">
      <c r="A85" s="198">
        <v>80</v>
      </c>
      <c r="B85" s="68"/>
      <c r="C85" s="98"/>
      <c r="D85" s="114">
        <v>0</v>
      </c>
      <c r="E85" s="168">
        <f t="shared" si="30"/>
        <v>0</v>
      </c>
      <c r="F85" s="172">
        <v>0</v>
      </c>
      <c r="G85" s="99">
        <v>0</v>
      </c>
      <c r="H85" s="99">
        <f t="shared" si="35"/>
        <v>0</v>
      </c>
      <c r="I85" s="99">
        <v>0</v>
      </c>
      <c r="J85" s="99">
        <f t="shared" si="31"/>
        <v>0</v>
      </c>
      <c r="K85" s="99">
        <v>0</v>
      </c>
      <c r="L85" s="99">
        <v>0</v>
      </c>
      <c r="M85" s="99">
        <f t="shared" si="32"/>
        <v>0</v>
      </c>
      <c r="N85" s="99">
        <v>0</v>
      </c>
      <c r="O85" s="173">
        <f t="shared" si="33"/>
        <v>0</v>
      </c>
      <c r="P85" s="99">
        <v>0</v>
      </c>
      <c r="Q85" s="99">
        <v>0</v>
      </c>
      <c r="R85" s="99">
        <v>0</v>
      </c>
      <c r="S85" s="99"/>
      <c r="T85" s="99">
        <f t="shared" si="34"/>
        <v>0</v>
      </c>
      <c r="U85" s="99">
        <v>0</v>
      </c>
      <c r="V85" s="147">
        <f t="shared" si="28"/>
        <v>0</v>
      </c>
      <c r="W85" s="236">
        <f t="shared" si="29"/>
        <v>0</v>
      </c>
    </row>
    <row r="86" spans="1:23" s="176" customFormat="1" ht="12.75" hidden="1">
      <c r="A86" s="198">
        <v>81</v>
      </c>
      <c r="B86" s="68"/>
      <c r="C86" s="98"/>
      <c r="D86" s="114">
        <v>0</v>
      </c>
      <c r="E86" s="168">
        <f t="shared" si="30"/>
        <v>0</v>
      </c>
      <c r="F86" s="172">
        <v>0</v>
      </c>
      <c r="G86" s="99">
        <v>0</v>
      </c>
      <c r="H86" s="99">
        <f t="shared" si="35"/>
        <v>0</v>
      </c>
      <c r="I86" s="99">
        <v>0</v>
      </c>
      <c r="J86" s="99">
        <f t="shared" si="31"/>
        <v>0</v>
      </c>
      <c r="K86" s="99">
        <v>0</v>
      </c>
      <c r="L86" s="99">
        <v>0</v>
      </c>
      <c r="M86" s="99">
        <f t="shared" si="32"/>
        <v>0</v>
      </c>
      <c r="N86" s="99">
        <v>0</v>
      </c>
      <c r="O86" s="173">
        <f t="shared" si="33"/>
        <v>0</v>
      </c>
      <c r="P86" s="99">
        <v>0</v>
      </c>
      <c r="Q86" s="99">
        <v>0</v>
      </c>
      <c r="R86" s="99">
        <v>0</v>
      </c>
      <c r="S86" s="99"/>
      <c r="T86" s="99">
        <f t="shared" si="34"/>
        <v>0</v>
      </c>
      <c r="U86" s="99">
        <v>0</v>
      </c>
      <c r="V86" s="147">
        <f t="shared" si="28"/>
        <v>0</v>
      </c>
      <c r="W86" s="236">
        <f t="shared" si="29"/>
        <v>0</v>
      </c>
    </row>
    <row r="87" spans="1:23" s="176" customFormat="1" ht="12.75" hidden="1">
      <c r="A87" s="198">
        <v>82</v>
      </c>
      <c r="B87" s="68"/>
      <c r="C87" s="98"/>
      <c r="D87" s="114">
        <v>0</v>
      </c>
      <c r="E87" s="168">
        <f t="shared" si="30"/>
        <v>0</v>
      </c>
      <c r="F87" s="172">
        <v>0</v>
      </c>
      <c r="G87" s="99">
        <v>0</v>
      </c>
      <c r="H87" s="99">
        <f t="shared" si="35"/>
        <v>0</v>
      </c>
      <c r="I87" s="99">
        <v>0</v>
      </c>
      <c r="J87" s="99">
        <f t="shared" si="31"/>
        <v>0</v>
      </c>
      <c r="K87" s="99">
        <v>0</v>
      </c>
      <c r="L87" s="99">
        <v>0</v>
      </c>
      <c r="M87" s="99">
        <f t="shared" si="32"/>
        <v>0</v>
      </c>
      <c r="N87" s="99">
        <v>0</v>
      </c>
      <c r="O87" s="173">
        <f t="shared" si="33"/>
        <v>0</v>
      </c>
      <c r="P87" s="99">
        <v>0</v>
      </c>
      <c r="Q87" s="99">
        <v>0</v>
      </c>
      <c r="R87" s="99">
        <v>0</v>
      </c>
      <c r="S87" s="99"/>
      <c r="T87" s="99">
        <f t="shared" si="34"/>
        <v>0</v>
      </c>
      <c r="U87" s="99">
        <v>0</v>
      </c>
      <c r="V87" s="147">
        <f t="shared" si="28"/>
        <v>0</v>
      </c>
      <c r="W87" s="236">
        <f t="shared" si="29"/>
        <v>0</v>
      </c>
    </row>
    <row r="88" spans="1:23" s="176" customFormat="1" ht="12.75" hidden="1">
      <c r="A88" s="198">
        <v>83</v>
      </c>
      <c r="B88" s="68"/>
      <c r="C88" s="98"/>
      <c r="D88" s="114">
        <v>0</v>
      </c>
      <c r="E88" s="168">
        <f t="shared" si="30"/>
        <v>0</v>
      </c>
      <c r="F88" s="172">
        <v>0</v>
      </c>
      <c r="G88" s="99">
        <v>0</v>
      </c>
      <c r="H88" s="99">
        <f t="shared" si="35"/>
        <v>0</v>
      </c>
      <c r="I88" s="99">
        <v>0</v>
      </c>
      <c r="J88" s="99">
        <f t="shared" si="31"/>
        <v>0</v>
      </c>
      <c r="K88" s="99">
        <v>0</v>
      </c>
      <c r="L88" s="99">
        <v>0</v>
      </c>
      <c r="M88" s="99">
        <f t="shared" si="32"/>
        <v>0</v>
      </c>
      <c r="N88" s="99">
        <v>0</v>
      </c>
      <c r="O88" s="173">
        <f t="shared" si="33"/>
        <v>0</v>
      </c>
      <c r="P88" s="99">
        <v>0</v>
      </c>
      <c r="Q88" s="99">
        <v>0</v>
      </c>
      <c r="R88" s="99">
        <v>0</v>
      </c>
      <c r="S88" s="99"/>
      <c r="T88" s="99">
        <f t="shared" si="34"/>
        <v>0</v>
      </c>
      <c r="U88" s="99">
        <v>0</v>
      </c>
      <c r="V88" s="147">
        <f t="shared" si="28"/>
        <v>0</v>
      </c>
      <c r="W88" s="236">
        <f t="shared" si="29"/>
        <v>0</v>
      </c>
    </row>
    <row r="89" spans="1:23" s="176" customFormat="1" ht="12.75" hidden="1">
      <c r="A89" s="198">
        <v>84</v>
      </c>
      <c r="B89" s="68"/>
      <c r="C89" s="98"/>
      <c r="D89" s="114">
        <v>0</v>
      </c>
      <c r="E89" s="168">
        <f t="shared" si="30"/>
        <v>0</v>
      </c>
      <c r="F89" s="172">
        <v>0</v>
      </c>
      <c r="G89" s="99">
        <v>0</v>
      </c>
      <c r="H89" s="99">
        <f t="shared" si="35"/>
        <v>0</v>
      </c>
      <c r="I89" s="99">
        <v>0</v>
      </c>
      <c r="J89" s="99">
        <f t="shared" si="31"/>
        <v>0</v>
      </c>
      <c r="K89" s="99">
        <v>0</v>
      </c>
      <c r="L89" s="99">
        <v>0</v>
      </c>
      <c r="M89" s="99">
        <f t="shared" si="32"/>
        <v>0</v>
      </c>
      <c r="N89" s="99">
        <v>0</v>
      </c>
      <c r="O89" s="173">
        <f t="shared" si="33"/>
        <v>0</v>
      </c>
      <c r="P89" s="99">
        <v>0</v>
      </c>
      <c r="Q89" s="99">
        <v>0</v>
      </c>
      <c r="R89" s="99">
        <v>0</v>
      </c>
      <c r="S89" s="99"/>
      <c r="T89" s="99">
        <f t="shared" si="34"/>
        <v>0</v>
      </c>
      <c r="U89" s="99">
        <v>0</v>
      </c>
      <c r="V89" s="147">
        <f t="shared" si="28"/>
        <v>0</v>
      </c>
      <c r="W89" s="236">
        <f t="shared" si="29"/>
        <v>0</v>
      </c>
    </row>
    <row r="90" spans="1:23" s="176" customFormat="1" ht="12.75" hidden="1">
      <c r="A90" s="198">
        <v>85</v>
      </c>
      <c r="B90" s="68"/>
      <c r="C90" s="98"/>
      <c r="D90" s="114">
        <v>0</v>
      </c>
      <c r="E90" s="168">
        <f t="shared" si="30"/>
        <v>0</v>
      </c>
      <c r="F90" s="172">
        <v>0</v>
      </c>
      <c r="G90" s="99">
        <v>0</v>
      </c>
      <c r="H90" s="99">
        <f t="shared" si="35"/>
        <v>0</v>
      </c>
      <c r="I90" s="99">
        <v>0</v>
      </c>
      <c r="J90" s="99">
        <f t="shared" si="31"/>
        <v>0</v>
      </c>
      <c r="K90" s="99">
        <v>0</v>
      </c>
      <c r="L90" s="99">
        <v>0</v>
      </c>
      <c r="M90" s="99">
        <f t="shared" si="32"/>
        <v>0</v>
      </c>
      <c r="N90" s="99">
        <v>0</v>
      </c>
      <c r="O90" s="173">
        <f t="shared" si="33"/>
        <v>0</v>
      </c>
      <c r="P90" s="99">
        <v>0</v>
      </c>
      <c r="Q90" s="99">
        <v>0</v>
      </c>
      <c r="R90" s="99">
        <v>0</v>
      </c>
      <c r="S90" s="99"/>
      <c r="T90" s="99">
        <f t="shared" si="34"/>
        <v>0</v>
      </c>
      <c r="U90" s="99">
        <v>0</v>
      </c>
      <c r="V90" s="147">
        <f t="shared" si="28"/>
        <v>0</v>
      </c>
      <c r="W90" s="236">
        <f t="shared" si="29"/>
        <v>0</v>
      </c>
    </row>
    <row r="91" spans="1:23" s="176" customFormat="1" ht="12.75" hidden="1">
      <c r="A91" s="198">
        <v>86</v>
      </c>
      <c r="B91" s="68"/>
      <c r="C91" s="98"/>
      <c r="D91" s="114">
        <v>0</v>
      </c>
      <c r="E91" s="168">
        <f t="shared" si="30"/>
        <v>0</v>
      </c>
      <c r="F91" s="172">
        <v>0</v>
      </c>
      <c r="G91" s="99">
        <v>0</v>
      </c>
      <c r="H91" s="99">
        <f t="shared" si="35"/>
        <v>0</v>
      </c>
      <c r="I91" s="99">
        <v>0</v>
      </c>
      <c r="J91" s="99">
        <f t="shared" si="31"/>
        <v>0</v>
      </c>
      <c r="K91" s="99">
        <v>0</v>
      </c>
      <c r="L91" s="99">
        <v>0</v>
      </c>
      <c r="M91" s="99">
        <f t="shared" si="32"/>
        <v>0</v>
      </c>
      <c r="N91" s="99">
        <v>0</v>
      </c>
      <c r="O91" s="173">
        <f t="shared" si="33"/>
        <v>0</v>
      </c>
      <c r="P91" s="99">
        <v>0</v>
      </c>
      <c r="Q91" s="99">
        <v>0</v>
      </c>
      <c r="R91" s="99">
        <v>0</v>
      </c>
      <c r="S91" s="99"/>
      <c r="T91" s="99">
        <f t="shared" si="34"/>
        <v>0</v>
      </c>
      <c r="U91" s="99">
        <v>0</v>
      </c>
      <c r="V91" s="147">
        <f t="shared" si="28"/>
        <v>0</v>
      </c>
      <c r="W91" s="236">
        <f t="shared" si="29"/>
        <v>0</v>
      </c>
    </row>
    <row r="92" spans="1:23" s="176" customFormat="1" ht="12.75" hidden="1">
      <c r="A92" s="198">
        <v>87</v>
      </c>
      <c r="B92" s="68"/>
      <c r="C92" s="98"/>
      <c r="D92" s="114">
        <v>0</v>
      </c>
      <c r="E92" s="168">
        <f t="shared" si="30"/>
        <v>0</v>
      </c>
      <c r="F92" s="172">
        <v>0</v>
      </c>
      <c r="G92" s="99">
        <v>0</v>
      </c>
      <c r="H92" s="99">
        <f t="shared" si="35"/>
        <v>0</v>
      </c>
      <c r="I92" s="99">
        <v>0</v>
      </c>
      <c r="J92" s="99">
        <f t="shared" si="31"/>
        <v>0</v>
      </c>
      <c r="K92" s="99">
        <v>0</v>
      </c>
      <c r="L92" s="99">
        <v>0</v>
      </c>
      <c r="M92" s="99">
        <f t="shared" si="32"/>
        <v>0</v>
      </c>
      <c r="N92" s="99">
        <v>0</v>
      </c>
      <c r="O92" s="173">
        <f t="shared" si="33"/>
        <v>0</v>
      </c>
      <c r="P92" s="99">
        <v>0</v>
      </c>
      <c r="Q92" s="99">
        <v>0</v>
      </c>
      <c r="R92" s="99">
        <v>0</v>
      </c>
      <c r="S92" s="99"/>
      <c r="T92" s="99">
        <f t="shared" si="34"/>
        <v>0</v>
      </c>
      <c r="U92" s="99">
        <v>0</v>
      </c>
      <c r="V92" s="147">
        <f t="shared" si="28"/>
        <v>0</v>
      </c>
      <c r="W92" s="236">
        <f t="shared" si="29"/>
        <v>0</v>
      </c>
    </row>
    <row r="93" spans="1:23" s="176" customFormat="1" ht="12.75" hidden="1">
      <c r="A93" s="198">
        <v>88</v>
      </c>
      <c r="B93" s="68"/>
      <c r="C93" s="98"/>
      <c r="D93" s="114">
        <v>0</v>
      </c>
      <c r="E93" s="168">
        <f t="shared" si="30"/>
        <v>0</v>
      </c>
      <c r="F93" s="172">
        <v>0</v>
      </c>
      <c r="G93" s="99">
        <v>0</v>
      </c>
      <c r="H93" s="99">
        <f t="shared" si="35"/>
        <v>0</v>
      </c>
      <c r="I93" s="99">
        <v>0</v>
      </c>
      <c r="J93" s="99">
        <f t="shared" si="31"/>
        <v>0</v>
      </c>
      <c r="K93" s="99">
        <v>0</v>
      </c>
      <c r="L93" s="99">
        <v>0</v>
      </c>
      <c r="M93" s="99">
        <f t="shared" si="32"/>
        <v>0</v>
      </c>
      <c r="N93" s="99">
        <v>0</v>
      </c>
      <c r="O93" s="173">
        <f t="shared" si="33"/>
        <v>0</v>
      </c>
      <c r="P93" s="99">
        <v>0</v>
      </c>
      <c r="Q93" s="99">
        <v>0</v>
      </c>
      <c r="R93" s="99">
        <v>0</v>
      </c>
      <c r="S93" s="99"/>
      <c r="T93" s="99">
        <f t="shared" si="34"/>
        <v>0</v>
      </c>
      <c r="U93" s="99">
        <v>0</v>
      </c>
      <c r="V93" s="147">
        <f t="shared" si="28"/>
        <v>0</v>
      </c>
      <c r="W93" s="236">
        <f t="shared" si="29"/>
        <v>0</v>
      </c>
    </row>
    <row r="94" spans="1:23" s="176" customFormat="1" ht="12.75" hidden="1">
      <c r="A94" s="198">
        <v>89</v>
      </c>
      <c r="B94" s="68"/>
      <c r="C94" s="98"/>
      <c r="D94" s="114">
        <v>0</v>
      </c>
      <c r="E94" s="168">
        <f t="shared" si="30"/>
        <v>0</v>
      </c>
      <c r="F94" s="172">
        <v>0</v>
      </c>
      <c r="G94" s="99">
        <v>0</v>
      </c>
      <c r="H94" s="99">
        <f t="shared" si="35"/>
        <v>0</v>
      </c>
      <c r="I94" s="99">
        <v>0</v>
      </c>
      <c r="J94" s="99">
        <f t="shared" si="31"/>
        <v>0</v>
      </c>
      <c r="K94" s="99">
        <v>0</v>
      </c>
      <c r="L94" s="99">
        <v>0</v>
      </c>
      <c r="M94" s="99">
        <f t="shared" si="32"/>
        <v>0</v>
      </c>
      <c r="N94" s="99">
        <v>0</v>
      </c>
      <c r="O94" s="173">
        <f t="shared" si="33"/>
        <v>0</v>
      </c>
      <c r="P94" s="99">
        <v>0</v>
      </c>
      <c r="Q94" s="99">
        <v>0</v>
      </c>
      <c r="R94" s="99">
        <v>0</v>
      </c>
      <c r="S94" s="99"/>
      <c r="T94" s="99">
        <f t="shared" si="34"/>
        <v>0</v>
      </c>
      <c r="U94" s="99">
        <v>0</v>
      </c>
      <c r="V94" s="147">
        <f t="shared" si="28"/>
        <v>0</v>
      </c>
      <c r="W94" s="236">
        <f t="shared" si="29"/>
        <v>0</v>
      </c>
    </row>
    <row r="95" spans="1:23" s="176" customFormat="1" ht="12.75" hidden="1">
      <c r="A95" s="198">
        <v>90</v>
      </c>
      <c r="B95" s="68"/>
      <c r="C95" s="98"/>
      <c r="D95" s="114">
        <v>0</v>
      </c>
      <c r="E95" s="168">
        <f t="shared" si="30"/>
        <v>0</v>
      </c>
      <c r="F95" s="172">
        <v>0</v>
      </c>
      <c r="G95" s="99">
        <v>0</v>
      </c>
      <c r="H95" s="99">
        <f t="shared" si="35"/>
        <v>0</v>
      </c>
      <c r="I95" s="99">
        <v>0</v>
      </c>
      <c r="J95" s="99">
        <f t="shared" si="31"/>
        <v>0</v>
      </c>
      <c r="K95" s="99">
        <v>0</v>
      </c>
      <c r="L95" s="99">
        <v>0</v>
      </c>
      <c r="M95" s="99">
        <f t="shared" si="32"/>
        <v>0</v>
      </c>
      <c r="N95" s="99">
        <v>0</v>
      </c>
      <c r="O95" s="173">
        <f t="shared" si="33"/>
        <v>0</v>
      </c>
      <c r="P95" s="99">
        <v>0</v>
      </c>
      <c r="Q95" s="99">
        <v>0</v>
      </c>
      <c r="R95" s="99">
        <v>0</v>
      </c>
      <c r="S95" s="99"/>
      <c r="T95" s="99">
        <f t="shared" si="34"/>
        <v>0</v>
      </c>
      <c r="U95" s="99">
        <v>0</v>
      </c>
      <c r="V95" s="147">
        <f t="shared" si="28"/>
        <v>0</v>
      </c>
      <c r="W95" s="236">
        <f t="shared" si="29"/>
        <v>0</v>
      </c>
    </row>
    <row r="96" spans="1:23" s="176" customFormat="1" ht="12.75" hidden="1">
      <c r="A96" s="198">
        <v>91</v>
      </c>
      <c r="B96" s="68"/>
      <c r="C96" s="98"/>
      <c r="D96" s="114">
        <v>0</v>
      </c>
      <c r="E96" s="168">
        <f t="shared" si="30"/>
        <v>0</v>
      </c>
      <c r="F96" s="172">
        <v>0</v>
      </c>
      <c r="G96" s="99">
        <v>0</v>
      </c>
      <c r="H96" s="99">
        <f t="shared" si="35"/>
        <v>0</v>
      </c>
      <c r="I96" s="99">
        <v>0</v>
      </c>
      <c r="J96" s="99">
        <f t="shared" si="31"/>
        <v>0</v>
      </c>
      <c r="K96" s="99">
        <v>0</v>
      </c>
      <c r="L96" s="99">
        <v>0</v>
      </c>
      <c r="M96" s="99">
        <f t="shared" si="32"/>
        <v>0</v>
      </c>
      <c r="N96" s="99">
        <v>0</v>
      </c>
      <c r="O96" s="173">
        <f t="shared" si="33"/>
        <v>0</v>
      </c>
      <c r="P96" s="99">
        <v>0</v>
      </c>
      <c r="Q96" s="99">
        <v>0</v>
      </c>
      <c r="R96" s="99">
        <v>0</v>
      </c>
      <c r="S96" s="99"/>
      <c r="T96" s="99">
        <f t="shared" si="34"/>
        <v>0</v>
      </c>
      <c r="U96" s="99">
        <v>0</v>
      </c>
      <c r="V96" s="147">
        <f t="shared" si="28"/>
        <v>0</v>
      </c>
      <c r="W96" s="236">
        <f t="shared" si="29"/>
        <v>0</v>
      </c>
    </row>
    <row r="97" spans="1:30" s="176" customFormat="1" ht="12.75" hidden="1">
      <c r="A97" s="198">
        <v>92</v>
      </c>
      <c r="B97" s="68"/>
      <c r="C97" s="98"/>
      <c r="D97" s="114">
        <v>0</v>
      </c>
      <c r="E97" s="168">
        <f t="shared" si="30"/>
        <v>0</v>
      </c>
      <c r="F97" s="172">
        <v>0</v>
      </c>
      <c r="G97" s="99">
        <v>0</v>
      </c>
      <c r="H97" s="99">
        <f t="shared" si="35"/>
        <v>0</v>
      </c>
      <c r="I97" s="99">
        <v>0</v>
      </c>
      <c r="J97" s="99">
        <f t="shared" si="31"/>
        <v>0</v>
      </c>
      <c r="K97" s="99">
        <v>0</v>
      </c>
      <c r="L97" s="99">
        <v>0</v>
      </c>
      <c r="M97" s="99">
        <f t="shared" si="32"/>
        <v>0</v>
      </c>
      <c r="N97" s="99">
        <v>0</v>
      </c>
      <c r="O97" s="173">
        <f t="shared" si="33"/>
        <v>0</v>
      </c>
      <c r="P97" s="99">
        <v>0</v>
      </c>
      <c r="Q97" s="99">
        <v>0</v>
      </c>
      <c r="R97" s="99">
        <v>0</v>
      </c>
      <c r="S97" s="99"/>
      <c r="T97" s="99">
        <f t="shared" si="34"/>
        <v>0</v>
      </c>
      <c r="U97" s="99">
        <v>0</v>
      </c>
      <c r="V97" s="147">
        <f t="shared" si="28"/>
        <v>0</v>
      </c>
      <c r="W97" s="236">
        <f t="shared" si="29"/>
        <v>0</v>
      </c>
    </row>
    <row r="98" spans="1:30" s="176" customFormat="1" ht="12.75" hidden="1">
      <c r="A98" s="198">
        <v>93</v>
      </c>
      <c r="B98" s="68"/>
      <c r="C98" s="98"/>
      <c r="D98" s="114">
        <v>0</v>
      </c>
      <c r="E98" s="168">
        <f t="shared" si="30"/>
        <v>0</v>
      </c>
      <c r="F98" s="172">
        <v>0</v>
      </c>
      <c r="G98" s="99">
        <v>0</v>
      </c>
      <c r="H98" s="99">
        <f t="shared" si="35"/>
        <v>0</v>
      </c>
      <c r="I98" s="99">
        <v>0</v>
      </c>
      <c r="J98" s="99">
        <f t="shared" si="31"/>
        <v>0</v>
      </c>
      <c r="K98" s="99">
        <v>0</v>
      </c>
      <c r="L98" s="99">
        <v>0</v>
      </c>
      <c r="M98" s="99">
        <f t="shared" si="32"/>
        <v>0</v>
      </c>
      <c r="N98" s="99">
        <v>0</v>
      </c>
      <c r="O98" s="173">
        <f t="shared" si="33"/>
        <v>0</v>
      </c>
      <c r="P98" s="99">
        <v>0</v>
      </c>
      <c r="Q98" s="99">
        <v>0</v>
      </c>
      <c r="R98" s="99">
        <v>0</v>
      </c>
      <c r="S98" s="99"/>
      <c r="T98" s="99">
        <f t="shared" si="34"/>
        <v>0</v>
      </c>
      <c r="U98" s="99">
        <v>0</v>
      </c>
      <c r="V98" s="147">
        <f t="shared" si="28"/>
        <v>0</v>
      </c>
      <c r="W98" s="236">
        <f t="shared" si="29"/>
        <v>0</v>
      </c>
    </row>
    <row r="99" spans="1:30" s="176" customFormat="1" ht="12.75" hidden="1">
      <c r="A99" s="198">
        <v>94</v>
      </c>
      <c r="B99" s="68"/>
      <c r="C99" s="98"/>
      <c r="D99" s="114">
        <v>0</v>
      </c>
      <c r="E99" s="168">
        <f t="shared" si="30"/>
        <v>0</v>
      </c>
      <c r="F99" s="172">
        <v>0</v>
      </c>
      <c r="G99" s="99">
        <v>0</v>
      </c>
      <c r="H99" s="99">
        <f t="shared" si="35"/>
        <v>0</v>
      </c>
      <c r="I99" s="99">
        <v>0</v>
      </c>
      <c r="J99" s="99">
        <f t="shared" si="31"/>
        <v>0</v>
      </c>
      <c r="K99" s="99">
        <v>0</v>
      </c>
      <c r="L99" s="99">
        <v>0</v>
      </c>
      <c r="M99" s="99">
        <f t="shared" si="32"/>
        <v>0</v>
      </c>
      <c r="N99" s="99">
        <v>0</v>
      </c>
      <c r="O99" s="173">
        <f t="shared" si="33"/>
        <v>0</v>
      </c>
      <c r="P99" s="99">
        <v>0</v>
      </c>
      <c r="Q99" s="99">
        <v>0</v>
      </c>
      <c r="R99" s="99">
        <v>0</v>
      </c>
      <c r="S99" s="99"/>
      <c r="T99" s="99">
        <f t="shared" si="34"/>
        <v>0</v>
      </c>
      <c r="U99" s="99">
        <v>0</v>
      </c>
      <c r="V99" s="147">
        <f t="shared" si="28"/>
        <v>0</v>
      </c>
      <c r="W99" s="236">
        <f t="shared" si="29"/>
        <v>0</v>
      </c>
    </row>
    <row r="100" spans="1:30" s="176" customFormat="1" ht="12.75" hidden="1">
      <c r="A100" s="198">
        <v>95</v>
      </c>
      <c r="B100" s="68"/>
      <c r="C100" s="98"/>
      <c r="D100" s="114">
        <v>0</v>
      </c>
      <c r="E100" s="168">
        <f t="shared" si="30"/>
        <v>0</v>
      </c>
      <c r="F100" s="172">
        <v>0</v>
      </c>
      <c r="G100" s="99">
        <v>0</v>
      </c>
      <c r="H100" s="99">
        <f t="shared" si="35"/>
        <v>0</v>
      </c>
      <c r="I100" s="99">
        <v>0</v>
      </c>
      <c r="J100" s="99">
        <f t="shared" si="31"/>
        <v>0</v>
      </c>
      <c r="K100" s="99">
        <v>0</v>
      </c>
      <c r="L100" s="99">
        <v>0</v>
      </c>
      <c r="M100" s="99">
        <f t="shared" si="32"/>
        <v>0</v>
      </c>
      <c r="N100" s="99">
        <v>0</v>
      </c>
      <c r="O100" s="173">
        <f t="shared" si="33"/>
        <v>0</v>
      </c>
      <c r="P100" s="99">
        <v>0</v>
      </c>
      <c r="Q100" s="99">
        <v>0</v>
      </c>
      <c r="R100" s="99">
        <v>0</v>
      </c>
      <c r="S100" s="99"/>
      <c r="T100" s="99">
        <f t="shared" si="34"/>
        <v>0</v>
      </c>
      <c r="U100" s="99">
        <v>0</v>
      </c>
      <c r="V100" s="147">
        <f t="shared" si="28"/>
        <v>0</v>
      </c>
      <c r="W100" s="236">
        <f t="shared" si="29"/>
        <v>0</v>
      </c>
    </row>
    <row r="101" spans="1:30" s="176" customFormat="1" ht="12.75" hidden="1">
      <c r="A101" s="198">
        <v>96</v>
      </c>
      <c r="B101" s="68"/>
      <c r="C101" s="98"/>
      <c r="D101" s="114">
        <v>0</v>
      </c>
      <c r="E101" s="168">
        <f t="shared" si="30"/>
        <v>0</v>
      </c>
      <c r="F101" s="172">
        <v>0</v>
      </c>
      <c r="G101" s="99">
        <v>0</v>
      </c>
      <c r="H101" s="99">
        <f t="shared" si="35"/>
        <v>0</v>
      </c>
      <c r="I101" s="99">
        <v>0</v>
      </c>
      <c r="J101" s="99">
        <f t="shared" si="31"/>
        <v>0</v>
      </c>
      <c r="K101" s="99">
        <v>0</v>
      </c>
      <c r="L101" s="99">
        <v>0</v>
      </c>
      <c r="M101" s="99">
        <f t="shared" si="32"/>
        <v>0</v>
      </c>
      <c r="N101" s="99">
        <v>0</v>
      </c>
      <c r="O101" s="173">
        <f t="shared" si="33"/>
        <v>0</v>
      </c>
      <c r="P101" s="99">
        <v>0</v>
      </c>
      <c r="Q101" s="99">
        <v>0</v>
      </c>
      <c r="R101" s="99">
        <v>0</v>
      </c>
      <c r="S101" s="99"/>
      <c r="T101" s="99">
        <f t="shared" si="34"/>
        <v>0</v>
      </c>
      <c r="U101" s="99">
        <v>0</v>
      </c>
      <c r="V101" s="147">
        <f t="shared" si="28"/>
        <v>0</v>
      </c>
      <c r="W101" s="236">
        <f t="shared" si="29"/>
        <v>0</v>
      </c>
    </row>
    <row r="102" spans="1:30" s="176" customFormat="1" ht="12.75" hidden="1">
      <c r="A102" s="198">
        <v>97</v>
      </c>
      <c r="B102" s="68"/>
      <c r="C102" s="98"/>
      <c r="D102" s="114">
        <v>0</v>
      </c>
      <c r="E102" s="168">
        <f t="shared" si="30"/>
        <v>0</v>
      </c>
      <c r="F102" s="172">
        <v>0</v>
      </c>
      <c r="G102" s="99">
        <v>0</v>
      </c>
      <c r="H102" s="99">
        <f t="shared" si="35"/>
        <v>0</v>
      </c>
      <c r="I102" s="99">
        <v>0</v>
      </c>
      <c r="J102" s="99">
        <f t="shared" si="31"/>
        <v>0</v>
      </c>
      <c r="K102" s="99">
        <v>0</v>
      </c>
      <c r="L102" s="99">
        <v>0</v>
      </c>
      <c r="M102" s="99">
        <f t="shared" si="32"/>
        <v>0</v>
      </c>
      <c r="N102" s="99">
        <v>0</v>
      </c>
      <c r="O102" s="173">
        <f t="shared" si="33"/>
        <v>0</v>
      </c>
      <c r="P102" s="99">
        <v>0</v>
      </c>
      <c r="Q102" s="99">
        <v>0</v>
      </c>
      <c r="R102" s="99">
        <v>0</v>
      </c>
      <c r="S102" s="99"/>
      <c r="T102" s="99">
        <f t="shared" si="34"/>
        <v>0</v>
      </c>
      <c r="U102" s="99">
        <v>0</v>
      </c>
      <c r="V102" s="147">
        <f>SUM(P102:U102)</f>
        <v>0</v>
      </c>
      <c r="W102" s="236">
        <f>E102+O102+V102</f>
        <v>0</v>
      </c>
    </row>
    <row r="103" spans="1:30" s="176" customFormat="1" ht="12.75" hidden="1">
      <c r="A103" s="198">
        <v>98</v>
      </c>
      <c r="B103" s="68"/>
      <c r="C103" s="98"/>
      <c r="D103" s="114">
        <v>0</v>
      </c>
      <c r="E103" s="168">
        <f t="shared" si="30"/>
        <v>0</v>
      </c>
      <c r="F103" s="172">
        <v>0</v>
      </c>
      <c r="G103" s="99">
        <v>0</v>
      </c>
      <c r="H103" s="99">
        <f t="shared" si="35"/>
        <v>0</v>
      </c>
      <c r="I103" s="99">
        <v>0</v>
      </c>
      <c r="J103" s="99">
        <f t="shared" si="31"/>
        <v>0</v>
      </c>
      <c r="K103" s="99">
        <v>0</v>
      </c>
      <c r="L103" s="99">
        <v>0</v>
      </c>
      <c r="M103" s="99">
        <f t="shared" si="32"/>
        <v>0</v>
      </c>
      <c r="N103" s="99">
        <v>0</v>
      </c>
      <c r="O103" s="173">
        <f t="shared" si="33"/>
        <v>0</v>
      </c>
      <c r="P103" s="99">
        <v>0</v>
      </c>
      <c r="Q103" s="99">
        <v>0</v>
      </c>
      <c r="R103" s="99">
        <v>0</v>
      </c>
      <c r="S103" s="99"/>
      <c r="T103" s="99">
        <f t="shared" si="34"/>
        <v>0</v>
      </c>
      <c r="U103" s="99">
        <v>0</v>
      </c>
      <c r="V103" s="147">
        <f>SUM(P103:U103)</f>
        <v>0</v>
      </c>
      <c r="W103" s="236">
        <f>E103+O103+V103</f>
        <v>0</v>
      </c>
    </row>
    <row r="104" spans="1:30" s="176" customFormat="1" ht="12.75" hidden="1">
      <c r="A104" s="198">
        <v>99</v>
      </c>
      <c r="B104" s="68"/>
      <c r="C104" s="98"/>
      <c r="D104" s="114">
        <v>0</v>
      </c>
      <c r="E104" s="168">
        <f t="shared" si="30"/>
        <v>0</v>
      </c>
      <c r="F104" s="172">
        <v>0</v>
      </c>
      <c r="G104" s="99">
        <v>0</v>
      </c>
      <c r="H104" s="99">
        <f t="shared" si="35"/>
        <v>0</v>
      </c>
      <c r="I104" s="99">
        <v>0</v>
      </c>
      <c r="J104" s="99">
        <f t="shared" si="31"/>
        <v>0</v>
      </c>
      <c r="K104" s="99">
        <v>0</v>
      </c>
      <c r="L104" s="99">
        <v>0</v>
      </c>
      <c r="M104" s="99">
        <f t="shared" si="32"/>
        <v>0</v>
      </c>
      <c r="N104" s="99">
        <v>0</v>
      </c>
      <c r="O104" s="173">
        <f t="shared" si="33"/>
        <v>0</v>
      </c>
      <c r="P104" s="99">
        <v>0</v>
      </c>
      <c r="Q104" s="99">
        <v>0</v>
      </c>
      <c r="R104" s="99">
        <v>0</v>
      </c>
      <c r="S104" s="99"/>
      <c r="T104" s="99">
        <f t="shared" si="34"/>
        <v>0</v>
      </c>
      <c r="U104" s="99">
        <v>0</v>
      </c>
      <c r="V104" s="147">
        <f>SUM(P104:U104)</f>
        <v>0</v>
      </c>
      <c r="W104" s="236">
        <f>E104+O104+V104</f>
        <v>0</v>
      </c>
    </row>
    <row r="105" spans="1:30" s="176" customFormat="1" ht="13.5" hidden="1" thickBot="1">
      <c r="A105" s="198">
        <v>100</v>
      </c>
      <c r="B105" s="68"/>
      <c r="C105" s="98"/>
      <c r="D105" s="114">
        <v>0</v>
      </c>
      <c r="E105" s="168">
        <f t="shared" si="30"/>
        <v>0</v>
      </c>
      <c r="F105" s="172">
        <v>0</v>
      </c>
      <c r="G105" s="99">
        <v>0</v>
      </c>
      <c r="H105" s="99">
        <f t="shared" si="35"/>
        <v>0</v>
      </c>
      <c r="I105" s="99">
        <v>0</v>
      </c>
      <c r="J105" s="99">
        <f t="shared" si="31"/>
        <v>0</v>
      </c>
      <c r="K105" s="99">
        <v>0</v>
      </c>
      <c r="L105" s="99">
        <v>0</v>
      </c>
      <c r="M105" s="99">
        <f t="shared" si="32"/>
        <v>0</v>
      </c>
      <c r="N105" s="99">
        <v>0</v>
      </c>
      <c r="O105" s="173">
        <f t="shared" si="33"/>
        <v>0</v>
      </c>
      <c r="P105" s="99">
        <v>0</v>
      </c>
      <c r="Q105" s="99">
        <v>0</v>
      </c>
      <c r="R105" s="99">
        <v>0</v>
      </c>
      <c r="S105" s="99"/>
      <c r="T105" s="99">
        <f t="shared" si="34"/>
        <v>0</v>
      </c>
      <c r="U105" s="99">
        <v>0</v>
      </c>
      <c r="V105" s="147">
        <f>SUM(P105:U105)</f>
        <v>0</v>
      </c>
      <c r="W105" s="236">
        <f>E105+O105+V105</f>
        <v>0</v>
      </c>
    </row>
    <row r="106" spans="1:30" s="176" customFormat="1" ht="27" customHeight="1" thickBot="1">
      <c r="A106" s="148" t="s">
        <v>2</v>
      </c>
      <c r="B106" s="161"/>
      <c r="C106" s="149"/>
      <c r="D106" s="150">
        <f>ROUND(SUM(D6:D105),2)</f>
        <v>64986.879999999997</v>
      </c>
      <c r="E106" s="169">
        <f>ROUND(SUM(E6:E105),2)</f>
        <v>869063.62</v>
      </c>
      <c r="F106" s="174">
        <f>ROUND(SUM(F6:F105),2)</f>
        <v>57092.65</v>
      </c>
      <c r="G106" s="150">
        <f t="shared" ref="G106:W106" si="36">ROUND(SUM(G6:G105),2)</f>
        <v>0</v>
      </c>
      <c r="H106" s="150">
        <f t="shared" si="36"/>
        <v>83043.86</v>
      </c>
      <c r="I106" s="150">
        <f t="shared" si="36"/>
        <v>41521.93</v>
      </c>
      <c r="J106" s="150">
        <f t="shared" si="36"/>
        <v>72421.97</v>
      </c>
      <c r="K106" s="150">
        <f t="shared" si="36"/>
        <v>72421.97</v>
      </c>
      <c r="L106" s="150">
        <f t="shared" si="36"/>
        <v>24140.66</v>
      </c>
      <c r="M106" s="150">
        <f t="shared" si="36"/>
        <v>8314.99</v>
      </c>
      <c r="N106" s="150">
        <f t="shared" si="36"/>
        <v>0</v>
      </c>
      <c r="O106" s="169">
        <f t="shared" si="36"/>
        <v>358958.02</v>
      </c>
      <c r="P106" s="150">
        <f t="shared" si="36"/>
        <v>49537.88</v>
      </c>
      <c r="Q106" s="150">
        <f t="shared" si="36"/>
        <v>128100</v>
      </c>
      <c r="R106" s="150">
        <f t="shared" si="36"/>
        <v>120534.78</v>
      </c>
      <c r="S106" s="150">
        <f t="shared" si="36"/>
        <v>1464</v>
      </c>
      <c r="T106" s="150">
        <f t="shared" si="36"/>
        <v>4392</v>
      </c>
      <c r="U106" s="150">
        <f t="shared" si="36"/>
        <v>5856</v>
      </c>
      <c r="V106" s="150">
        <f t="shared" si="36"/>
        <v>309884.65999999997</v>
      </c>
      <c r="W106" s="174">
        <f t="shared" si="36"/>
        <v>1537906.3</v>
      </c>
      <c r="X106" s="367"/>
    </row>
    <row r="107" spans="1:30" s="176" customFormat="1" ht="15.75" customHeight="1">
      <c r="A107" s="235"/>
      <c r="B107" s="229"/>
      <c r="C107" s="230"/>
      <c r="D107" s="231"/>
      <c r="E107" s="231"/>
      <c r="F107" s="231"/>
      <c r="G107" s="231"/>
      <c r="H107" s="231"/>
      <c r="I107" s="231"/>
      <c r="J107" s="231"/>
      <c r="K107" s="231"/>
      <c r="L107" s="231"/>
      <c r="M107" s="231"/>
      <c r="N107" s="231"/>
      <c r="O107" s="231"/>
      <c r="P107" s="232"/>
      <c r="Q107" s="232"/>
      <c r="R107" s="232"/>
      <c r="S107" s="232"/>
      <c r="T107" s="232"/>
      <c r="U107" s="232"/>
      <c r="V107" s="232"/>
      <c r="W107" s="232"/>
    </row>
    <row r="108" spans="1:30" s="176" customFormat="1" ht="15.75" customHeight="1">
      <c r="N108" s="232"/>
      <c r="O108" s="232"/>
      <c r="P108" s="232"/>
      <c r="Q108" s="232"/>
      <c r="R108" s="232"/>
      <c r="S108" s="232"/>
      <c r="T108" s="232"/>
      <c r="U108" s="232"/>
      <c r="V108" s="232"/>
      <c r="W108" s="232"/>
    </row>
    <row r="109" spans="1:30" s="176" customFormat="1" ht="30" customHeight="1" thickBot="1">
      <c r="A109" s="372" t="s">
        <v>317</v>
      </c>
      <c r="B109" s="372"/>
      <c r="C109" s="372"/>
      <c r="D109" s="372"/>
      <c r="E109" s="372"/>
      <c r="F109" s="372"/>
      <c r="G109" s="372"/>
      <c r="H109" s="372"/>
      <c r="I109" s="372"/>
      <c r="J109" s="372"/>
      <c r="K109" s="372"/>
      <c r="L109" s="372"/>
      <c r="M109" s="372"/>
      <c r="N109" s="255"/>
      <c r="O109" s="255"/>
      <c r="Q109" s="200"/>
      <c r="R109" s="200"/>
      <c r="S109" s="200"/>
      <c r="T109" s="200"/>
      <c r="U109" s="200"/>
      <c r="V109" s="200"/>
      <c r="W109" s="200"/>
    </row>
    <row r="110" spans="1:30" s="200" customFormat="1" ht="30" customHeight="1">
      <c r="A110" s="380" t="s">
        <v>148</v>
      </c>
      <c r="B110" s="380" t="s">
        <v>1</v>
      </c>
      <c r="C110" s="380" t="s">
        <v>314</v>
      </c>
      <c r="D110" s="380" t="s">
        <v>279</v>
      </c>
      <c r="E110" s="382" t="s">
        <v>315</v>
      </c>
      <c r="F110" s="405" t="s">
        <v>21</v>
      </c>
      <c r="G110" s="380" t="s">
        <v>31</v>
      </c>
      <c r="H110" s="380"/>
      <c r="I110" s="380"/>
      <c r="J110" s="380"/>
      <c r="K110" s="380"/>
      <c r="L110" s="380"/>
      <c r="M110" s="381" t="s">
        <v>333</v>
      </c>
      <c r="Z110" s="176"/>
      <c r="AA110" s="176"/>
      <c r="AB110" s="176"/>
      <c r="AC110" s="176"/>
      <c r="AD110" s="176"/>
    </row>
    <row r="111" spans="1:30" s="200" customFormat="1" ht="38.25" customHeight="1" thickBot="1">
      <c r="A111" s="385"/>
      <c r="B111" s="385"/>
      <c r="C111" s="385"/>
      <c r="D111" s="385"/>
      <c r="E111" s="386"/>
      <c r="F111" s="406"/>
      <c r="G111" s="268" t="s">
        <v>278</v>
      </c>
      <c r="H111" s="268" t="s">
        <v>64</v>
      </c>
      <c r="I111" s="164"/>
      <c r="J111" s="164"/>
      <c r="K111" s="164"/>
      <c r="L111" s="228" t="s">
        <v>2</v>
      </c>
      <c r="M111" s="383"/>
    </row>
    <row r="112" spans="1:30" s="176" customFormat="1" ht="13.5" thickBot="1">
      <c r="A112" s="198">
        <v>1</v>
      </c>
      <c r="B112" s="68" t="s">
        <v>406</v>
      </c>
      <c r="C112" s="98">
        <v>2</v>
      </c>
      <c r="D112" s="115">
        <v>468</v>
      </c>
      <c r="E112" s="168">
        <f>C112*D112</f>
        <v>936</v>
      </c>
      <c r="F112" s="233">
        <f>E112*8.333%</f>
        <v>77.996880000000004</v>
      </c>
      <c r="G112" s="99">
        <f>200*C112</f>
        <v>400</v>
      </c>
      <c r="H112" s="99">
        <f>3*C112</f>
        <v>6</v>
      </c>
      <c r="I112" s="99">
        <v>0</v>
      </c>
      <c r="J112" s="99">
        <v>0</v>
      </c>
      <c r="K112" s="99">
        <v>0</v>
      </c>
      <c r="L112" s="147">
        <f>SUM(G112:K112)</f>
        <v>406</v>
      </c>
      <c r="M112" s="236">
        <f>E112+L112+F112</f>
        <v>1419.9968799999999</v>
      </c>
      <c r="N112" s="200"/>
      <c r="O112" s="200"/>
      <c r="P112" s="200"/>
      <c r="Q112" s="200"/>
      <c r="Z112" s="200"/>
      <c r="AA112" s="200"/>
      <c r="AB112" s="200"/>
      <c r="AC112" s="200"/>
      <c r="AD112" s="200"/>
    </row>
    <row r="113" spans="1:23" s="176" customFormat="1" ht="13.5" hidden="1" thickBot="1">
      <c r="A113" s="198">
        <v>2</v>
      </c>
      <c r="B113" s="68"/>
      <c r="C113" s="98"/>
      <c r="D113" s="114"/>
      <c r="E113" s="168">
        <f t="shared" ref="E113:E121" si="37">C113*D113</f>
        <v>0</v>
      </c>
      <c r="F113" s="233">
        <f>E113*8.333%</f>
        <v>0</v>
      </c>
      <c r="G113" s="99">
        <f>200*C113</f>
        <v>0</v>
      </c>
      <c r="H113" s="99">
        <f>3*C113</f>
        <v>0</v>
      </c>
      <c r="I113" s="99">
        <v>0</v>
      </c>
      <c r="J113" s="99">
        <v>0</v>
      </c>
      <c r="K113" s="99">
        <v>0</v>
      </c>
      <c r="L113" s="147">
        <f t="shared" ref="L113:L121" si="38">SUM(G113:K113)</f>
        <v>0</v>
      </c>
      <c r="M113" s="236">
        <f t="shared" ref="M113:M121" si="39">E113+L113+F113</f>
        <v>0</v>
      </c>
      <c r="N113" s="200"/>
      <c r="O113" s="200"/>
      <c r="P113" s="200"/>
      <c r="Q113" s="200"/>
    </row>
    <row r="114" spans="1:23" s="176" customFormat="1" ht="13.5" hidden="1" thickBot="1">
      <c r="A114" s="198">
        <v>3</v>
      </c>
      <c r="B114" s="68"/>
      <c r="C114" s="98"/>
      <c r="D114" s="114"/>
      <c r="E114" s="168">
        <f t="shared" si="37"/>
        <v>0</v>
      </c>
      <c r="F114" s="233">
        <f>E114*8.333%</f>
        <v>0</v>
      </c>
      <c r="G114" s="99">
        <f>200*C114</f>
        <v>0</v>
      </c>
      <c r="H114" s="99">
        <f>3*C114</f>
        <v>0</v>
      </c>
      <c r="I114" s="99">
        <v>0</v>
      </c>
      <c r="J114" s="99">
        <v>0</v>
      </c>
      <c r="K114" s="99">
        <v>0</v>
      </c>
      <c r="L114" s="147">
        <f t="shared" si="38"/>
        <v>0</v>
      </c>
      <c r="M114" s="236">
        <f t="shared" si="39"/>
        <v>0</v>
      </c>
      <c r="N114" s="200"/>
      <c r="O114" s="200"/>
      <c r="P114" s="200"/>
      <c r="Q114" s="200"/>
    </row>
    <row r="115" spans="1:23" s="176" customFormat="1" ht="13.5" hidden="1" thickBot="1">
      <c r="A115" s="198">
        <v>4</v>
      </c>
      <c r="B115" s="68"/>
      <c r="C115" s="98"/>
      <c r="D115" s="114">
        <v>0</v>
      </c>
      <c r="E115" s="168">
        <f t="shared" si="37"/>
        <v>0</v>
      </c>
      <c r="F115" s="233">
        <v>0</v>
      </c>
      <c r="G115" s="99">
        <v>0</v>
      </c>
      <c r="H115" s="99">
        <v>0</v>
      </c>
      <c r="I115" s="99">
        <v>0</v>
      </c>
      <c r="J115" s="99">
        <v>0</v>
      </c>
      <c r="K115" s="99">
        <v>0</v>
      </c>
      <c r="L115" s="147">
        <f t="shared" si="38"/>
        <v>0</v>
      </c>
      <c r="M115" s="236">
        <f t="shared" si="39"/>
        <v>0</v>
      </c>
      <c r="N115" s="200"/>
      <c r="O115" s="200"/>
      <c r="P115" s="200"/>
      <c r="Q115" s="200"/>
    </row>
    <row r="116" spans="1:23" s="176" customFormat="1" ht="13.5" hidden="1" thickBot="1">
      <c r="A116" s="198">
        <v>5</v>
      </c>
      <c r="B116" s="68"/>
      <c r="C116" s="98"/>
      <c r="D116" s="114">
        <v>0</v>
      </c>
      <c r="E116" s="168">
        <f t="shared" si="37"/>
        <v>0</v>
      </c>
      <c r="F116" s="233">
        <v>0</v>
      </c>
      <c r="G116" s="99">
        <v>0</v>
      </c>
      <c r="H116" s="99">
        <v>0</v>
      </c>
      <c r="I116" s="99">
        <v>0</v>
      </c>
      <c r="J116" s="99">
        <v>0</v>
      </c>
      <c r="K116" s="99">
        <v>0</v>
      </c>
      <c r="L116" s="147">
        <f t="shared" si="38"/>
        <v>0</v>
      </c>
      <c r="M116" s="236">
        <f t="shared" si="39"/>
        <v>0</v>
      </c>
      <c r="N116" s="200"/>
      <c r="O116" s="200"/>
      <c r="P116" s="200"/>
      <c r="Q116" s="200"/>
    </row>
    <row r="117" spans="1:23" s="176" customFormat="1" ht="13.5" hidden="1" thickBot="1">
      <c r="A117" s="198">
        <v>6</v>
      </c>
      <c r="B117" s="68"/>
      <c r="C117" s="98"/>
      <c r="D117" s="114">
        <v>0</v>
      </c>
      <c r="E117" s="168">
        <f t="shared" si="37"/>
        <v>0</v>
      </c>
      <c r="F117" s="233">
        <v>0</v>
      </c>
      <c r="G117" s="99">
        <v>0</v>
      </c>
      <c r="H117" s="99">
        <v>0</v>
      </c>
      <c r="I117" s="99">
        <v>0</v>
      </c>
      <c r="J117" s="99">
        <v>0</v>
      </c>
      <c r="K117" s="99">
        <v>0</v>
      </c>
      <c r="L117" s="147">
        <f t="shared" si="38"/>
        <v>0</v>
      </c>
      <c r="M117" s="236">
        <f t="shared" si="39"/>
        <v>0</v>
      </c>
      <c r="N117" s="200"/>
      <c r="O117" s="200"/>
      <c r="P117" s="200"/>
      <c r="Q117" s="200"/>
    </row>
    <row r="118" spans="1:23" s="176" customFormat="1" ht="13.5" hidden="1" thickBot="1">
      <c r="A118" s="198">
        <v>7</v>
      </c>
      <c r="B118" s="68"/>
      <c r="C118" s="98"/>
      <c r="D118" s="114">
        <v>0</v>
      </c>
      <c r="E118" s="168">
        <f t="shared" si="37"/>
        <v>0</v>
      </c>
      <c r="F118" s="233">
        <v>0</v>
      </c>
      <c r="G118" s="99">
        <v>0</v>
      </c>
      <c r="H118" s="99">
        <v>0</v>
      </c>
      <c r="I118" s="99">
        <v>0</v>
      </c>
      <c r="J118" s="99">
        <v>0</v>
      </c>
      <c r="K118" s="99">
        <v>0</v>
      </c>
      <c r="L118" s="147">
        <f t="shared" si="38"/>
        <v>0</v>
      </c>
      <c r="M118" s="236">
        <f t="shared" si="39"/>
        <v>0</v>
      </c>
      <c r="N118" s="200"/>
      <c r="O118" s="200"/>
      <c r="P118" s="200"/>
      <c r="Q118" s="200"/>
    </row>
    <row r="119" spans="1:23" s="176" customFormat="1" ht="13.5" hidden="1" thickBot="1">
      <c r="A119" s="198">
        <v>8</v>
      </c>
      <c r="B119" s="68"/>
      <c r="C119" s="98"/>
      <c r="D119" s="114">
        <v>0</v>
      </c>
      <c r="E119" s="168">
        <f t="shared" si="37"/>
        <v>0</v>
      </c>
      <c r="F119" s="233">
        <v>0</v>
      </c>
      <c r="G119" s="99">
        <v>0</v>
      </c>
      <c r="H119" s="99">
        <v>0</v>
      </c>
      <c r="I119" s="99">
        <v>0</v>
      </c>
      <c r="J119" s="99">
        <v>0</v>
      </c>
      <c r="K119" s="99">
        <v>0</v>
      </c>
      <c r="L119" s="147">
        <f t="shared" si="38"/>
        <v>0</v>
      </c>
      <c r="M119" s="236">
        <f t="shared" si="39"/>
        <v>0</v>
      </c>
      <c r="N119" s="200"/>
      <c r="O119" s="200"/>
      <c r="P119" s="200"/>
      <c r="Q119" s="200"/>
    </row>
    <row r="120" spans="1:23" s="176" customFormat="1" ht="13.5" hidden="1" thickBot="1">
      <c r="A120" s="198">
        <v>9</v>
      </c>
      <c r="B120" s="68"/>
      <c r="C120" s="98"/>
      <c r="D120" s="114">
        <v>0</v>
      </c>
      <c r="E120" s="168">
        <f t="shared" si="37"/>
        <v>0</v>
      </c>
      <c r="F120" s="233">
        <v>0</v>
      </c>
      <c r="G120" s="99">
        <v>0</v>
      </c>
      <c r="H120" s="99">
        <v>0</v>
      </c>
      <c r="I120" s="99">
        <v>0</v>
      </c>
      <c r="J120" s="99">
        <v>0</v>
      </c>
      <c r="K120" s="99">
        <v>0</v>
      </c>
      <c r="L120" s="147">
        <f t="shared" si="38"/>
        <v>0</v>
      </c>
      <c r="M120" s="236">
        <f t="shared" si="39"/>
        <v>0</v>
      </c>
      <c r="N120" s="200"/>
      <c r="O120" s="200"/>
      <c r="P120" s="200"/>
      <c r="Q120" s="200"/>
    </row>
    <row r="121" spans="1:23" s="176" customFormat="1" ht="13.5" hidden="1" thickBot="1">
      <c r="A121" s="198">
        <v>10</v>
      </c>
      <c r="B121" s="68"/>
      <c r="C121" s="98"/>
      <c r="D121" s="114">
        <v>0</v>
      </c>
      <c r="E121" s="168">
        <f t="shared" si="37"/>
        <v>0</v>
      </c>
      <c r="F121" s="233">
        <v>0</v>
      </c>
      <c r="G121" s="99">
        <v>0</v>
      </c>
      <c r="H121" s="99">
        <v>0</v>
      </c>
      <c r="I121" s="99">
        <v>0</v>
      </c>
      <c r="J121" s="99">
        <v>0</v>
      </c>
      <c r="K121" s="99">
        <v>0</v>
      </c>
      <c r="L121" s="147">
        <f t="shared" si="38"/>
        <v>0</v>
      </c>
      <c r="M121" s="236">
        <f t="shared" si="39"/>
        <v>0</v>
      </c>
      <c r="N121" s="200"/>
      <c r="O121" s="200"/>
      <c r="P121" s="200"/>
      <c r="Q121" s="200"/>
    </row>
    <row r="122" spans="1:23" s="176" customFormat="1" ht="27" customHeight="1" thickBot="1">
      <c r="A122" s="148" t="s">
        <v>2</v>
      </c>
      <c r="B122" s="166"/>
      <c r="C122" s="149">
        <f>SUM(C112:C121)</f>
        <v>2</v>
      </c>
      <c r="D122" s="150">
        <f>SUM(D112:D121)</f>
        <v>468</v>
      </c>
      <c r="E122" s="169">
        <f>SUM(E112:E121)</f>
        <v>936</v>
      </c>
      <c r="F122" s="234">
        <f t="shared" ref="F122:M122" si="40">ROUND(SUM(F112:F121),2)</f>
        <v>78</v>
      </c>
      <c r="G122" s="150">
        <f t="shared" si="40"/>
        <v>400</v>
      </c>
      <c r="H122" s="150">
        <f t="shared" si="40"/>
        <v>6</v>
      </c>
      <c r="I122" s="150">
        <f t="shared" si="40"/>
        <v>0</v>
      </c>
      <c r="J122" s="150">
        <f t="shared" si="40"/>
        <v>0</v>
      </c>
      <c r="K122" s="150">
        <f t="shared" si="40"/>
        <v>0</v>
      </c>
      <c r="L122" s="150">
        <f t="shared" si="40"/>
        <v>406</v>
      </c>
      <c r="M122" s="174">
        <f t="shared" si="40"/>
        <v>1420</v>
      </c>
      <c r="N122" s="200"/>
      <c r="O122" s="200"/>
      <c r="P122" s="200"/>
      <c r="Q122" s="200"/>
    </row>
    <row r="123" spans="1:23" s="176" customFormat="1" ht="27" customHeight="1">
      <c r="A123" s="151"/>
      <c r="B123" s="177"/>
      <c r="C123" s="177"/>
      <c r="D123" s="177"/>
      <c r="E123" s="177"/>
      <c r="F123" s="153"/>
      <c r="G123" s="153"/>
      <c r="H123" s="153"/>
      <c r="I123" s="153"/>
      <c r="J123" s="153"/>
      <c r="K123" s="153"/>
      <c r="L123" s="153"/>
      <c r="M123" s="154"/>
      <c r="N123" s="154"/>
      <c r="O123" s="154"/>
      <c r="P123" s="154"/>
      <c r="Q123" s="154"/>
      <c r="R123" s="154"/>
      <c r="S123" s="154"/>
      <c r="T123" s="154"/>
      <c r="U123" s="154"/>
      <c r="V123" s="154"/>
      <c r="W123" s="154"/>
    </row>
    <row r="124" spans="1:23" s="176" customFormat="1" ht="27" customHeight="1">
      <c r="A124" s="151"/>
      <c r="B124" s="151"/>
      <c r="C124" s="151"/>
      <c r="D124" s="151"/>
      <c r="E124" s="151"/>
      <c r="F124" s="154"/>
      <c r="G124" s="154"/>
      <c r="H124" s="154"/>
      <c r="I124" s="154"/>
      <c r="J124" s="154"/>
      <c r="K124" s="154"/>
      <c r="L124" s="154"/>
      <c r="M124" s="154"/>
      <c r="N124" s="154"/>
      <c r="O124" s="154"/>
      <c r="P124" s="154"/>
      <c r="Q124" s="154"/>
      <c r="R124" s="154"/>
      <c r="S124" s="154"/>
      <c r="T124" s="154"/>
      <c r="U124" s="154"/>
      <c r="V124" s="154"/>
      <c r="W124" s="154"/>
    </row>
    <row r="125" spans="1:23" s="176" customFormat="1" ht="13.5" thickBot="1">
      <c r="A125" s="151"/>
      <c r="B125" s="384" t="s">
        <v>303</v>
      </c>
      <c r="C125" s="384"/>
      <c r="D125" s="384"/>
      <c r="E125" s="384"/>
      <c r="F125" s="384"/>
      <c r="G125" s="384"/>
      <c r="H125" s="384"/>
      <c r="I125" s="384"/>
      <c r="J125" s="384"/>
      <c r="K125" s="154"/>
      <c r="L125" s="384" t="s">
        <v>304</v>
      </c>
      <c r="M125" s="384"/>
      <c r="N125" s="384"/>
      <c r="O125" s="384"/>
      <c r="P125" s="384"/>
      <c r="Q125" s="384"/>
      <c r="R125" s="384"/>
      <c r="S125" s="384"/>
      <c r="T125" s="384"/>
      <c r="U125" s="384"/>
      <c r="V125" s="384"/>
      <c r="W125" s="154"/>
    </row>
    <row r="126" spans="1:23" s="176" customFormat="1" ht="27.75" customHeight="1" thickBot="1">
      <c r="A126" s="151"/>
      <c r="B126" s="399" t="s">
        <v>172</v>
      </c>
      <c r="C126" s="404"/>
      <c r="D126" s="178" t="s">
        <v>136</v>
      </c>
      <c r="E126" s="398" t="s">
        <v>171</v>
      </c>
      <c r="F126" s="399"/>
      <c r="G126" s="399"/>
      <c r="H126" s="399"/>
      <c r="I126" s="399"/>
      <c r="J126" s="399"/>
      <c r="K126" s="151"/>
      <c r="L126" s="400" t="s">
        <v>173</v>
      </c>
      <c r="M126" s="400"/>
      <c r="N126" s="400"/>
      <c r="O126" s="400"/>
      <c r="P126" s="179" t="s">
        <v>137</v>
      </c>
      <c r="Q126" s="407" t="s">
        <v>95</v>
      </c>
      <c r="R126" s="400"/>
      <c r="S126" s="400"/>
      <c r="T126" s="400"/>
      <c r="U126" s="400"/>
      <c r="V126" s="400"/>
      <c r="W126" s="151"/>
    </row>
    <row r="127" spans="1:23" s="176" customFormat="1" ht="94.5" customHeight="1">
      <c r="A127" s="151"/>
      <c r="B127" s="402" t="s">
        <v>282</v>
      </c>
      <c r="C127" s="403"/>
      <c r="D127" s="308">
        <v>5.5E-2</v>
      </c>
      <c r="E127" s="396" t="s">
        <v>499</v>
      </c>
      <c r="F127" s="397"/>
      <c r="G127" s="397"/>
      <c r="H127" s="397"/>
      <c r="I127" s="397"/>
      <c r="J127" s="397"/>
      <c r="K127" s="155"/>
      <c r="L127" s="402" t="s">
        <v>146</v>
      </c>
      <c r="M127" s="402"/>
      <c r="N127" s="402"/>
      <c r="O127" s="402"/>
      <c r="P127" s="105">
        <v>273</v>
      </c>
      <c r="Q127" s="395" t="s">
        <v>478</v>
      </c>
      <c r="R127" s="390"/>
      <c r="S127" s="390"/>
      <c r="T127" s="390"/>
      <c r="U127" s="390"/>
      <c r="V127" s="390"/>
      <c r="W127" s="156"/>
    </row>
    <row r="128" spans="1:23" s="176" customFormat="1" ht="52.5" customHeight="1">
      <c r="A128" s="151"/>
      <c r="B128" s="390" t="s">
        <v>407</v>
      </c>
      <c r="C128" s="391"/>
      <c r="D128" s="308">
        <v>0</v>
      </c>
      <c r="E128" s="390" t="s">
        <v>500</v>
      </c>
      <c r="F128" s="390"/>
      <c r="G128" s="390"/>
      <c r="H128" s="390"/>
      <c r="I128" s="390"/>
      <c r="J128" s="390"/>
      <c r="K128" s="155"/>
      <c r="L128" s="390" t="s">
        <v>62</v>
      </c>
      <c r="M128" s="390"/>
      <c r="N128" s="390"/>
      <c r="O128" s="390"/>
      <c r="P128" s="105">
        <v>350</v>
      </c>
      <c r="Q128" s="395" t="s">
        <v>416</v>
      </c>
      <c r="R128" s="390"/>
      <c r="S128" s="390"/>
      <c r="T128" s="390"/>
      <c r="U128" s="390"/>
      <c r="V128" s="390"/>
      <c r="W128" s="151"/>
    </row>
    <row r="129" spans="1:30" s="176" customFormat="1" ht="24.75" customHeight="1">
      <c r="A129" s="151"/>
      <c r="B129" s="390" t="s">
        <v>60</v>
      </c>
      <c r="C129" s="391"/>
      <c r="D129" s="308">
        <v>0.08</v>
      </c>
      <c r="E129" s="393" t="s">
        <v>408</v>
      </c>
      <c r="F129" s="393"/>
      <c r="G129" s="393"/>
      <c r="H129" s="393"/>
      <c r="I129" s="393"/>
      <c r="J129" s="393"/>
      <c r="K129" s="155"/>
      <c r="L129" s="390" t="s">
        <v>417</v>
      </c>
      <c r="M129" s="390"/>
      <c r="N129" s="390"/>
      <c r="O129" s="390"/>
      <c r="P129" s="105">
        <v>329.18</v>
      </c>
      <c r="Q129" s="395" t="s">
        <v>418</v>
      </c>
      <c r="R129" s="390"/>
      <c r="S129" s="390"/>
      <c r="T129" s="390"/>
      <c r="U129" s="390"/>
      <c r="V129" s="390"/>
      <c r="W129" s="151"/>
    </row>
    <row r="130" spans="1:30" s="176" customFormat="1" ht="24.75" customHeight="1">
      <c r="A130" s="151"/>
      <c r="B130" s="390" t="s">
        <v>61</v>
      </c>
      <c r="C130" s="391"/>
      <c r="D130" s="308">
        <v>0.5</v>
      </c>
      <c r="E130" s="393" t="s">
        <v>409</v>
      </c>
      <c r="F130" s="393"/>
      <c r="G130" s="393"/>
      <c r="H130" s="393"/>
      <c r="I130" s="393"/>
      <c r="J130" s="393"/>
      <c r="K130" s="155"/>
      <c r="L130" s="390" t="s">
        <v>64</v>
      </c>
      <c r="M130" s="390"/>
      <c r="N130" s="390"/>
      <c r="O130" s="390"/>
      <c r="P130" s="105">
        <v>4</v>
      </c>
      <c r="Q130" s="395" t="s">
        <v>418</v>
      </c>
      <c r="R130" s="390"/>
      <c r="S130" s="390"/>
      <c r="T130" s="390"/>
      <c r="U130" s="390"/>
      <c r="V130" s="390"/>
      <c r="W130" s="151"/>
    </row>
    <row r="131" spans="1:30" s="176" customFormat="1" ht="30" customHeight="1">
      <c r="A131" s="151"/>
      <c r="B131" s="390" t="s">
        <v>220</v>
      </c>
      <c r="C131" s="391"/>
      <c r="D131" s="308">
        <v>8.3299999999999999E-2</v>
      </c>
      <c r="E131" s="392" t="s">
        <v>410</v>
      </c>
      <c r="F131" s="393"/>
      <c r="G131" s="393"/>
      <c r="H131" s="393"/>
      <c r="I131" s="393"/>
      <c r="J131" s="393"/>
      <c r="K131" s="155"/>
      <c r="L131" s="390" t="s">
        <v>65</v>
      </c>
      <c r="M131" s="390"/>
      <c r="N131" s="390"/>
      <c r="O131" s="390"/>
      <c r="P131" s="105">
        <v>16.03</v>
      </c>
      <c r="Q131" s="395" t="s">
        <v>418</v>
      </c>
      <c r="R131" s="390"/>
      <c r="S131" s="390"/>
      <c r="T131" s="390"/>
      <c r="U131" s="390"/>
      <c r="V131" s="390"/>
      <c r="W131" s="151"/>
    </row>
    <row r="132" spans="1:30" s="176" customFormat="1" ht="30" customHeight="1">
      <c r="A132" s="151"/>
      <c r="B132" s="390" t="s">
        <v>21</v>
      </c>
      <c r="C132" s="391"/>
      <c r="D132" s="308">
        <v>8.3299999999999999E-2</v>
      </c>
      <c r="E132" s="392" t="s">
        <v>411</v>
      </c>
      <c r="F132" s="393"/>
      <c r="G132" s="393"/>
      <c r="H132" s="393"/>
      <c r="I132" s="393"/>
      <c r="J132" s="393"/>
      <c r="K132" s="155"/>
      <c r="L132" s="390" t="s">
        <v>419</v>
      </c>
      <c r="M132" s="390"/>
      <c r="N132" s="390"/>
      <c r="O132" s="390"/>
      <c r="P132" s="105">
        <v>200</v>
      </c>
      <c r="Q132" s="395" t="s">
        <v>420</v>
      </c>
      <c r="R132" s="390"/>
      <c r="S132" s="390"/>
      <c r="T132" s="390"/>
      <c r="U132" s="390"/>
      <c r="V132" s="390"/>
      <c r="W132" s="151"/>
    </row>
    <row r="133" spans="1:30" s="176" customFormat="1" ht="30" customHeight="1">
      <c r="A133" s="151"/>
      <c r="B133" s="390" t="s">
        <v>412</v>
      </c>
      <c r="C133" s="391"/>
      <c r="D133" s="308">
        <v>0.33329999999999999</v>
      </c>
      <c r="E133" s="392" t="s">
        <v>413</v>
      </c>
      <c r="F133" s="393"/>
      <c r="G133" s="393"/>
      <c r="H133" s="393"/>
      <c r="I133" s="393"/>
      <c r="J133" s="393"/>
      <c r="K133" s="155"/>
      <c r="L133" s="390" t="s">
        <v>421</v>
      </c>
      <c r="M133" s="390"/>
      <c r="N133" s="390"/>
      <c r="O133" s="390"/>
      <c r="P133" s="105">
        <v>3</v>
      </c>
      <c r="Q133" s="395" t="s">
        <v>422</v>
      </c>
      <c r="R133" s="390"/>
      <c r="S133" s="390"/>
      <c r="T133" s="390"/>
      <c r="U133" s="390"/>
      <c r="V133" s="390"/>
      <c r="W133" s="151"/>
    </row>
    <row r="134" spans="1:30" s="176" customFormat="1" ht="30" customHeight="1" thickBot="1">
      <c r="A134" s="151"/>
      <c r="B134" s="390" t="s">
        <v>414</v>
      </c>
      <c r="C134" s="391"/>
      <c r="D134" s="308">
        <v>8.3299999999999999E-2</v>
      </c>
      <c r="E134" s="392" t="s">
        <v>415</v>
      </c>
      <c r="F134" s="393"/>
      <c r="G134" s="393"/>
      <c r="H134" s="393"/>
      <c r="I134" s="393"/>
      <c r="J134" s="393"/>
      <c r="K134" s="155"/>
      <c r="L134" s="390" t="s">
        <v>470</v>
      </c>
      <c r="M134" s="390"/>
      <c r="N134" s="390"/>
      <c r="O134" s="390"/>
      <c r="P134" s="105">
        <v>12</v>
      </c>
      <c r="Q134" s="395" t="s">
        <v>471</v>
      </c>
      <c r="R134" s="390"/>
      <c r="S134" s="390"/>
      <c r="T134" s="390"/>
      <c r="U134" s="390"/>
      <c r="V134" s="390"/>
      <c r="W134" s="151"/>
    </row>
    <row r="135" spans="1:30" s="176" customFormat="1" ht="30" hidden="1" customHeight="1">
      <c r="A135" s="151"/>
      <c r="B135" s="390"/>
      <c r="C135" s="391"/>
      <c r="D135" s="308"/>
      <c r="E135" s="395"/>
      <c r="F135" s="390"/>
      <c r="G135" s="390"/>
      <c r="H135" s="390"/>
      <c r="I135" s="390"/>
      <c r="J135" s="390"/>
      <c r="K135" s="155"/>
      <c r="L135" s="390"/>
      <c r="M135" s="390"/>
      <c r="N135" s="390"/>
      <c r="O135" s="390"/>
      <c r="P135" s="105"/>
      <c r="Q135" s="395"/>
      <c r="R135" s="390"/>
      <c r="S135" s="390"/>
      <c r="T135" s="390"/>
      <c r="U135" s="390"/>
      <c r="V135" s="390"/>
      <c r="W135" s="151"/>
    </row>
    <row r="136" spans="1:30" s="176" customFormat="1" ht="30" hidden="1" customHeight="1" thickBot="1">
      <c r="A136" s="151"/>
      <c r="B136" s="388"/>
      <c r="C136" s="389"/>
      <c r="D136" s="309"/>
      <c r="E136" s="394"/>
      <c r="F136" s="388"/>
      <c r="G136" s="388"/>
      <c r="H136" s="388"/>
      <c r="I136" s="388"/>
      <c r="J136" s="388"/>
      <c r="K136" s="151"/>
      <c r="L136" s="388"/>
      <c r="M136" s="388"/>
      <c r="N136" s="388"/>
      <c r="O136" s="388"/>
      <c r="P136" s="106"/>
      <c r="Q136" s="394"/>
      <c r="R136" s="388"/>
      <c r="S136" s="388"/>
      <c r="T136" s="388"/>
      <c r="U136" s="388"/>
      <c r="V136" s="388"/>
      <c r="W136" s="151"/>
    </row>
    <row r="137" spans="1:30" s="176" customFormat="1" ht="27.75" customHeight="1" thickBot="1">
      <c r="A137" s="151"/>
      <c r="B137" s="387" t="s">
        <v>165</v>
      </c>
      <c r="C137" s="387"/>
      <c r="D137" s="162">
        <f>SUM(D127:D136)</f>
        <v>1.2181999999999999</v>
      </c>
      <c r="E137" s="199"/>
      <c r="F137" s="199"/>
      <c r="G137" s="199"/>
      <c r="H137" s="199"/>
      <c r="I137" s="199"/>
      <c r="J137" s="199"/>
      <c r="K137" s="151"/>
      <c r="L137" s="151"/>
      <c r="M137" s="151"/>
      <c r="N137" s="151"/>
      <c r="O137" s="157"/>
      <c r="P137" s="151"/>
      <c r="Q137" s="157"/>
      <c r="R137" s="151"/>
      <c r="S137" s="151"/>
      <c r="T137" s="151"/>
      <c r="U137" s="151"/>
      <c r="V137" s="151"/>
      <c r="W137" s="151"/>
    </row>
    <row r="138" spans="1:30" s="176" customFormat="1" ht="27" customHeight="1">
      <c r="A138" s="151"/>
      <c r="B138" s="201"/>
      <c r="C138" s="201"/>
      <c r="D138" s="175"/>
      <c r="E138" s="151"/>
      <c r="F138" s="151"/>
      <c r="G138" s="151"/>
      <c r="H138" s="151"/>
      <c r="I138" s="151"/>
      <c r="J138" s="151"/>
      <c r="K138" s="151"/>
      <c r="L138" s="151"/>
      <c r="M138" s="151"/>
      <c r="N138" s="151"/>
      <c r="O138" s="157"/>
      <c r="P138" s="151"/>
      <c r="Q138" s="157"/>
      <c r="R138" s="151"/>
      <c r="S138" s="151"/>
      <c r="T138" s="151"/>
      <c r="U138" s="151"/>
      <c r="V138" s="151"/>
      <c r="W138" s="151"/>
    </row>
    <row r="139" spans="1:30" s="176" customFormat="1" ht="27" customHeight="1">
      <c r="A139" s="151"/>
      <c r="B139" s="201"/>
      <c r="C139" s="201"/>
      <c r="D139" s="175"/>
      <c r="E139" s="151"/>
      <c r="F139" s="151"/>
      <c r="G139" s="151"/>
      <c r="H139" s="151"/>
      <c r="I139" s="151"/>
      <c r="J139" s="151"/>
      <c r="K139" s="151"/>
      <c r="L139" s="151"/>
      <c r="M139" s="151"/>
      <c r="N139" s="151"/>
      <c r="O139" s="157"/>
      <c r="P139" s="151"/>
      <c r="Q139" s="157"/>
      <c r="R139" s="151"/>
      <c r="S139" s="151"/>
      <c r="T139" s="151"/>
      <c r="U139" s="151"/>
      <c r="V139" s="151"/>
      <c r="W139" s="151"/>
    </row>
    <row r="140" spans="1:30" s="176" customFormat="1" ht="19.5" customHeight="1">
      <c r="A140" s="151"/>
      <c r="M140" s="151"/>
      <c r="N140" s="151"/>
      <c r="O140" s="157"/>
      <c r="P140" s="151"/>
      <c r="Q140" s="157"/>
      <c r="R140" s="151"/>
      <c r="S140" s="151"/>
      <c r="T140" s="151"/>
      <c r="U140" s="151"/>
      <c r="V140" s="151"/>
      <c r="W140" s="151"/>
    </row>
    <row r="141" spans="1:30" s="176" customFormat="1" ht="24.75" customHeight="1">
      <c r="A141" s="151"/>
      <c r="M141" s="151"/>
      <c r="N141" s="151"/>
      <c r="O141" s="151"/>
      <c r="P141" s="157"/>
      <c r="Q141" s="151"/>
      <c r="R141" s="157"/>
      <c r="S141" s="157"/>
      <c r="T141" s="151"/>
      <c r="U141" s="151"/>
      <c r="V141" s="151"/>
      <c r="W141" s="151"/>
    </row>
    <row r="142" spans="1:30" s="176" customFormat="1" ht="19.5" customHeight="1">
      <c r="A142" s="151"/>
      <c r="M142" s="151"/>
      <c r="N142" s="151"/>
      <c r="O142" s="151"/>
      <c r="P142" s="157"/>
      <c r="Q142" s="151"/>
      <c r="R142" s="157"/>
      <c r="S142" s="157"/>
      <c r="T142" s="151"/>
      <c r="U142" s="151"/>
      <c r="V142" s="151"/>
      <c r="W142" s="151"/>
    </row>
    <row r="143" spans="1:30" s="176" customFormat="1" ht="19.5" customHeight="1">
      <c r="A143" s="151"/>
      <c r="M143" s="151"/>
      <c r="N143" s="151"/>
      <c r="O143" s="151"/>
      <c r="P143" s="157"/>
      <c r="Q143" s="151"/>
      <c r="R143" s="157"/>
      <c r="S143" s="157"/>
      <c r="T143" s="151"/>
      <c r="U143" s="151"/>
      <c r="V143" s="151"/>
      <c r="W143" s="151"/>
    </row>
    <row r="144" spans="1:30" ht="14.25" customHeight="1">
      <c r="Z144" s="176"/>
      <c r="AA144" s="176"/>
      <c r="AB144" s="176"/>
      <c r="AC144" s="176"/>
      <c r="AD144" s="176"/>
    </row>
  </sheetData>
  <sheetProtection algorithmName="SHA-512" hashValue="XrtCwce6pS35Uv7+gYQr6UkIaDhOjpFi1GqVBPbt4MwE5+bBauxUthXGIXqnX3eYCE0oNaNoBuNluApQ1zSbVA==" saltValue="KVQ+F9zoob/Zhum5qF/VGg==" spinCount="100000" sheet="1" objects="1" scenarios="1" formatRows="0" deleteColumns="0"/>
  <mergeCells count="67">
    <mergeCell ref="D110:D111"/>
    <mergeCell ref="Q136:V136"/>
    <mergeCell ref="Q127:V127"/>
    <mergeCell ref="Q130:V130"/>
    <mergeCell ref="Q131:V131"/>
    <mergeCell ref="Q129:V129"/>
    <mergeCell ref="Q132:V132"/>
    <mergeCell ref="Q128:V128"/>
    <mergeCell ref="E131:J131"/>
    <mergeCell ref="F110:F111"/>
    <mergeCell ref="Q133:V133"/>
    <mergeCell ref="Q134:V134"/>
    <mergeCell ref="Q135:V135"/>
    <mergeCell ref="Q126:V126"/>
    <mergeCell ref="E132:J132"/>
    <mergeCell ref="L136:O136"/>
    <mergeCell ref="W4:W5"/>
    <mergeCell ref="A1:W1"/>
    <mergeCell ref="L129:O129"/>
    <mergeCell ref="E127:J127"/>
    <mergeCell ref="E126:J126"/>
    <mergeCell ref="L126:O126"/>
    <mergeCell ref="A2:W2"/>
    <mergeCell ref="B127:C127"/>
    <mergeCell ref="L128:O128"/>
    <mergeCell ref="L127:O127"/>
    <mergeCell ref="E128:J128"/>
    <mergeCell ref="B128:C128"/>
    <mergeCell ref="A3:W3"/>
    <mergeCell ref="B129:C129"/>
    <mergeCell ref="E129:J129"/>
    <mergeCell ref="B126:C126"/>
    <mergeCell ref="B130:C130"/>
    <mergeCell ref="B132:C132"/>
    <mergeCell ref="L131:O131"/>
    <mergeCell ref="L133:O133"/>
    <mergeCell ref="L134:O134"/>
    <mergeCell ref="B131:C131"/>
    <mergeCell ref="L135:O135"/>
    <mergeCell ref="E134:J134"/>
    <mergeCell ref="E133:J133"/>
    <mergeCell ref="L130:O130"/>
    <mergeCell ref="E136:J136"/>
    <mergeCell ref="E135:J135"/>
    <mergeCell ref="L132:O132"/>
    <mergeCell ref="E130:J130"/>
    <mergeCell ref="B137:C137"/>
    <mergeCell ref="B136:C136"/>
    <mergeCell ref="B135:C135"/>
    <mergeCell ref="B134:C134"/>
    <mergeCell ref="B133:C133"/>
    <mergeCell ref="P4:V4"/>
    <mergeCell ref="F4:O4"/>
    <mergeCell ref="G110:L110"/>
    <mergeCell ref="M110:M111"/>
    <mergeCell ref="B125:J125"/>
    <mergeCell ref="L125:V125"/>
    <mergeCell ref="A109:M109"/>
    <mergeCell ref="A4:A5"/>
    <mergeCell ref="E4:E5"/>
    <mergeCell ref="A110:A111"/>
    <mergeCell ref="B110:B111"/>
    <mergeCell ref="C110:C111"/>
    <mergeCell ref="D4:D5"/>
    <mergeCell ref="E110:E111"/>
    <mergeCell ref="B4:B5"/>
    <mergeCell ref="C4:C5"/>
  </mergeCells>
  <dataValidations count="2">
    <dataValidation type="list" allowBlank="1" showInputMessage="1" showErrorMessage="1" sqref="P5:U5">
      <formula1>Benefícios</formula1>
    </dataValidation>
    <dataValidation type="list" allowBlank="1" showInputMessage="1" showErrorMessage="1" sqref="I111:K111">
      <formula1>Beneficios2</formula1>
    </dataValidation>
  </dataValidations>
  <pageMargins left="0.19685039370078741" right="0.19685039370078741" top="0.59055118110236227" bottom="0.59055118110236227" header="0" footer="0"/>
  <pageSetup paperSize="9" scale="58" fitToHeight="0" orientation="landscape" r:id="rId1"/>
  <headerFooter>
    <oddFooter>Página &amp;P de &amp;N</oddFooter>
  </headerFooter>
  <rowBreaks count="1" manualBreakCount="1">
    <brk id="107" max="21" man="1"/>
  </rowBreaks>
  <ignoredErrors>
    <ignoredError sqref="O6:O105 L112:L121" formulaRange="1"/>
    <ignoredError sqref="E6 E7:E105"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
    <tabColor theme="3" tint="-0.249977111117893"/>
    <pageSetUpPr fitToPage="1"/>
  </sheetPr>
  <dimension ref="A1:BF132"/>
  <sheetViews>
    <sheetView view="pageBreakPreview" zoomScaleNormal="100" zoomScaleSheetLayoutView="100" workbookViewId="0">
      <pane ySplit="6" topLeftCell="A11" activePane="bottomLeft" state="frozen"/>
      <selection activeCell="F6" sqref="F6"/>
      <selection pane="bottomLeft" activeCell="D20" sqref="D20"/>
    </sheetView>
  </sheetViews>
  <sheetFormatPr defaultColWidth="17" defaultRowHeight="30" customHeight="1"/>
  <cols>
    <col min="1" max="1" width="6.7109375" style="3" customWidth="1"/>
    <col min="2" max="2" width="31.140625" style="3" customWidth="1"/>
    <col min="3" max="3" width="6.7109375" style="3" customWidth="1"/>
    <col min="4" max="4" width="10.7109375" style="72" customWidth="1"/>
    <col min="5" max="6" width="7.7109375" style="3" customWidth="1"/>
    <col min="7" max="7" width="10.28515625" style="72" bestFit="1" customWidth="1"/>
    <col min="8" max="8" width="7.85546875" style="72" customWidth="1"/>
    <col min="9" max="9" width="8.140625" style="72" customWidth="1"/>
    <col min="10" max="11" width="8.7109375" style="72" customWidth="1"/>
    <col min="12" max="12" width="10.28515625" style="72" customWidth="1"/>
    <col min="13" max="13" width="7.85546875" style="3" customWidth="1"/>
    <col min="14" max="15" width="9.5703125" style="3" customWidth="1"/>
    <col min="16" max="16" width="9.5703125" style="4" customWidth="1"/>
    <col min="17" max="17" width="10.28515625" style="72" hidden="1" customWidth="1"/>
    <col min="18" max="18" width="7.7109375" style="3" hidden="1" customWidth="1"/>
    <col min="19" max="20" width="9.5703125" style="3" hidden="1" customWidth="1"/>
    <col min="21" max="21" width="9.5703125" style="4" hidden="1" customWidth="1"/>
    <col min="22" max="22" width="11.7109375" style="4" customWidth="1"/>
    <col min="23" max="25" width="9.5703125" style="3" customWidth="1"/>
    <col min="26" max="26" width="11.85546875" style="3" customWidth="1"/>
    <col min="27" max="27" width="8.7109375" style="3" customWidth="1"/>
    <col min="28" max="28" width="9.5703125" style="3" bestFit="1" customWidth="1"/>
    <col min="29" max="29" width="8.7109375" style="3" customWidth="1"/>
    <col min="30" max="30" width="11.7109375" style="4" hidden="1" customWidth="1"/>
    <col min="31" max="33" width="9.5703125" style="3" hidden="1" customWidth="1"/>
    <col min="34" max="34" width="11.7109375" style="4" hidden="1" customWidth="1"/>
    <col min="35" max="37" width="9.5703125" style="3" hidden="1" customWidth="1"/>
    <col min="38" max="38" width="11.7109375" style="4" hidden="1" customWidth="1"/>
    <col min="39" max="41" width="9.5703125" style="3" hidden="1" customWidth="1"/>
    <col min="42" max="43" width="8.7109375" style="3" customWidth="1"/>
    <col min="44" max="56" width="17" style="3" hidden="1" customWidth="1"/>
    <col min="57" max="57" width="17" style="3"/>
    <col min="58" max="58" width="17" style="3" hidden="1" customWidth="1"/>
    <col min="59" max="16384" width="17" style="3"/>
  </cols>
  <sheetData>
    <row r="1" spans="1:58" ht="34.5" customHeight="1">
      <c r="A1" s="371" t="str">
        <f>Capa!A1</f>
        <v>Memória de Cálculo
Contrato de Gestão celebrado entre a Secretaria de Estado de Justiça e Segurança Pública - SEJUSP e o Instituto ELO - IELO</v>
      </c>
      <c r="B1" s="371"/>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258"/>
      <c r="AD1" s="294"/>
      <c r="AE1" s="294"/>
      <c r="AF1" s="294"/>
      <c r="AG1" s="294"/>
      <c r="AH1" s="294"/>
      <c r="AI1" s="294"/>
      <c r="AJ1" s="294"/>
      <c r="AK1" s="294"/>
      <c r="AL1" s="294"/>
      <c r="AM1" s="294"/>
      <c r="AN1" s="294"/>
      <c r="AO1" s="294"/>
      <c r="AP1" s="294"/>
      <c r="AQ1" s="294"/>
      <c r="AR1" s="256" t="s">
        <v>146</v>
      </c>
      <c r="AS1" s="151" t="e">
        <f t="shared" ref="AS1:AS8" ca="1" si="0">CELL("endereço",OFFSET($H$6,1,MATCH($AR1,$I$6:$K$6,0)))</f>
        <v>#N/A</v>
      </c>
      <c r="AT1" s="151" t="e">
        <f ca="1">CONCATENATE(AS1,":$",MID(AS1,2,1),"$106")</f>
        <v>#N/A</v>
      </c>
      <c r="AU1" s="151"/>
      <c r="AV1" s="151"/>
      <c r="AW1" s="288" t="str">
        <f ca="1">CELL("endereço",OFFSET($M$6,1,MATCH($AR1,$N$6:$P$6,0)))</f>
        <v>$N$7</v>
      </c>
      <c r="AX1" s="288" t="str">
        <f ca="1">CONCATENATE(AW1,":$",MID(AW1,2,1),"$106")</f>
        <v>$N$7:$N$106</v>
      </c>
      <c r="AY1" s="288"/>
      <c r="AZ1" s="288"/>
      <c r="BA1" s="151" t="e">
        <f ca="1">CELL("endereço",OFFSET($R$6,1,MATCH($AR1,$S$6:$U$6,0)))</f>
        <v>#N/A</v>
      </c>
      <c r="BB1" s="151" t="e">
        <f ca="1">CONCATENATE(BA1,":$",MID(BA1,2,1),"$106")</f>
        <v>#N/A</v>
      </c>
      <c r="BC1" s="151"/>
      <c r="BD1" s="151"/>
      <c r="BF1" s="256" t="s">
        <v>278</v>
      </c>
    </row>
    <row r="2" spans="1:58" ht="30" customHeight="1">
      <c r="A2" s="371" t="s">
        <v>308</v>
      </c>
      <c r="B2" s="371"/>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258"/>
      <c r="AD2" s="294"/>
      <c r="AE2" s="294"/>
      <c r="AF2" s="294"/>
      <c r="AG2" s="294"/>
      <c r="AH2" s="294"/>
      <c r="AI2" s="294"/>
      <c r="AJ2" s="294"/>
      <c r="AK2" s="294"/>
      <c r="AL2" s="294"/>
      <c r="AM2" s="294"/>
      <c r="AN2" s="294"/>
      <c r="AO2" s="294"/>
      <c r="AP2" s="294"/>
      <c r="AQ2" s="294"/>
      <c r="AR2" s="256" t="s">
        <v>62</v>
      </c>
      <c r="AS2" s="151" t="e">
        <f t="shared" ca="1" si="0"/>
        <v>#N/A</v>
      </c>
      <c r="AT2" s="151" t="e">
        <f t="shared" ref="AT2:AT7" ca="1" si="1">CONCATENATE(AS2,":$",MID(AS2,2,1),"$106")</f>
        <v>#N/A</v>
      </c>
      <c r="AU2" s="151" t="e">
        <f t="shared" ref="AU2:AU9" ca="1" si="2">CELL("endereço",OFFSET($H$112,1,MATCH($AR2,$I$112:$K$112,0)))</f>
        <v>#N/A</v>
      </c>
      <c r="AV2" s="151" t="e">
        <f t="shared" ref="AV2:AV9" ca="1" si="3">CONCATENATE(AU2,":$",MID(AU2,2,1),"$122")</f>
        <v>#N/A</v>
      </c>
      <c r="AW2" s="288" t="e">
        <f t="shared" ref="AW2:AW8" ca="1" si="4">CELL("endereço",OFFSET($M$6,1,MATCH($AR2,$N$6:$P$6,0)))</f>
        <v>#N/A</v>
      </c>
      <c r="AX2" s="288" t="e">
        <f t="shared" ref="AX2:AX8" ca="1" si="5">CONCATENATE(AW2,":$",MID(AW2,2,1),"$106")</f>
        <v>#N/A</v>
      </c>
      <c r="AY2" s="288" t="e">
        <f ca="1">CELL("endereço",OFFSET($M$112,1,MATCH($AR2,$N$112:$P$112,0)))</f>
        <v>#N/A</v>
      </c>
      <c r="AZ2" s="288" t="e">
        <f t="shared" ref="AZ2:AZ9" ca="1" si="6">CONCATENATE(AY2,":$",MID(AY2,2,1),"$122")</f>
        <v>#N/A</v>
      </c>
      <c r="BA2" s="151" t="e">
        <f t="shared" ref="BA2:BA8" ca="1" si="7">CELL("endereço",OFFSET($R$6,1,MATCH($AR2,$S$6:$U$6,0)))</f>
        <v>#N/A</v>
      </c>
      <c r="BB2" s="151" t="e">
        <f t="shared" ref="BB2:BB7" ca="1" si="8">CONCATENATE(BA2,":$",MID(BA2,2,1),"$106")</f>
        <v>#N/A</v>
      </c>
      <c r="BC2" s="151" t="e">
        <f ca="1">CELL("endereço",OFFSET($R$112,1,MATCH($AR2,$S$112:$U$112,0)))</f>
        <v>#N/A</v>
      </c>
      <c r="BD2" s="151" t="e">
        <f t="shared" ref="BD2:BD9" ca="1" si="9">CONCATENATE(BC2,":$",MID(BC2,2,1),"$122")</f>
        <v>#N/A</v>
      </c>
      <c r="BF2" s="256" t="s">
        <v>62</v>
      </c>
    </row>
    <row r="3" spans="1:58" ht="30" customHeight="1" thickBot="1">
      <c r="A3" s="377" t="s">
        <v>316</v>
      </c>
      <c r="B3" s="377"/>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258"/>
      <c r="AD3" s="294"/>
      <c r="AE3" s="294"/>
      <c r="AF3" s="294"/>
      <c r="AG3" s="294"/>
      <c r="AH3" s="294"/>
      <c r="AI3" s="294"/>
      <c r="AJ3" s="294"/>
      <c r="AK3" s="294"/>
      <c r="AL3" s="294"/>
      <c r="AM3" s="294"/>
      <c r="AN3" s="294"/>
      <c r="AO3" s="294"/>
      <c r="AP3" s="294"/>
      <c r="AQ3" s="294"/>
      <c r="AR3" s="256" t="s">
        <v>356</v>
      </c>
      <c r="AS3" s="151" t="str">
        <f t="shared" ca="1" si="0"/>
        <v>$I$7</v>
      </c>
      <c r="AT3" s="151" t="str">
        <f t="shared" ca="1" si="1"/>
        <v>$I$7:$I$106</v>
      </c>
      <c r="AU3" s="151" t="e">
        <f t="shared" ca="1" si="2"/>
        <v>#N/A</v>
      </c>
      <c r="AV3" s="151" t="e">
        <f t="shared" ca="1" si="3"/>
        <v>#N/A</v>
      </c>
      <c r="AW3" s="288" t="e">
        <f t="shared" ca="1" si="4"/>
        <v>#N/A</v>
      </c>
      <c r="AX3" s="288" t="e">
        <f t="shared" ca="1" si="5"/>
        <v>#N/A</v>
      </c>
      <c r="AY3" s="288" t="e">
        <f t="shared" ref="AY3:AY9" ca="1" si="10">CELL("endereço",OFFSET($M$112,1,MATCH($AR3,$N$112:$P$112,0)))</f>
        <v>#N/A</v>
      </c>
      <c r="AZ3" s="288" t="e">
        <f t="shared" ca="1" si="6"/>
        <v>#N/A</v>
      </c>
      <c r="BA3" s="151" t="e">
        <f t="shared" ca="1" si="7"/>
        <v>#N/A</v>
      </c>
      <c r="BB3" s="151" t="e">
        <f t="shared" ca="1" si="8"/>
        <v>#N/A</v>
      </c>
      <c r="BC3" s="151" t="e">
        <f t="shared" ref="BC3:BC9" ca="1" si="11">CELL("endereço",OFFSET($R$112,1,MATCH($AR3,$S$112:$U$112,0)))</f>
        <v>#N/A</v>
      </c>
      <c r="BD3" s="151" t="e">
        <f t="shared" ca="1" si="9"/>
        <v>#N/A</v>
      </c>
      <c r="BF3" s="256" t="s">
        <v>63</v>
      </c>
    </row>
    <row r="4" spans="1:58" s="163" customFormat="1" ht="27" customHeight="1">
      <c r="A4" s="380" t="s">
        <v>148</v>
      </c>
      <c r="B4" s="380" t="s">
        <v>1</v>
      </c>
      <c r="C4" s="380" t="s">
        <v>145</v>
      </c>
      <c r="D4" s="382" t="s">
        <v>19</v>
      </c>
      <c r="E4" s="381" t="s">
        <v>318</v>
      </c>
      <c r="F4" s="382" t="s">
        <v>319</v>
      </c>
      <c r="G4" s="381" t="s">
        <v>370</v>
      </c>
      <c r="H4" s="380"/>
      <c r="I4" s="380"/>
      <c r="J4" s="380"/>
      <c r="K4" s="382"/>
      <c r="L4" s="381" t="s">
        <v>371</v>
      </c>
      <c r="M4" s="380"/>
      <c r="N4" s="380"/>
      <c r="O4" s="380"/>
      <c r="P4" s="382"/>
      <c r="Q4" s="381" t="s">
        <v>377</v>
      </c>
      <c r="R4" s="380"/>
      <c r="S4" s="380"/>
      <c r="T4" s="380"/>
      <c r="U4" s="382"/>
      <c r="V4" s="381" t="s">
        <v>322</v>
      </c>
      <c r="W4" s="380"/>
      <c r="X4" s="380"/>
      <c r="Y4" s="382"/>
      <c r="Z4" s="415" t="s">
        <v>147</v>
      </c>
      <c r="AA4" s="416"/>
      <c r="AB4" s="416"/>
      <c r="AC4" s="264"/>
      <c r="AD4" s="381" t="s">
        <v>382</v>
      </c>
      <c r="AE4" s="380"/>
      <c r="AF4" s="380"/>
      <c r="AG4" s="382"/>
      <c r="AH4" s="381" t="s">
        <v>380</v>
      </c>
      <c r="AI4" s="380"/>
      <c r="AJ4" s="380"/>
      <c r="AK4" s="382"/>
      <c r="AL4" s="381" t="s">
        <v>381</v>
      </c>
      <c r="AM4" s="380"/>
      <c r="AN4" s="380"/>
      <c r="AO4" s="382"/>
      <c r="AP4" s="264"/>
      <c r="AQ4" s="264"/>
      <c r="AR4" s="256" t="s">
        <v>64</v>
      </c>
      <c r="AS4" s="151" t="e">
        <f t="shared" ca="1" si="0"/>
        <v>#N/A</v>
      </c>
      <c r="AT4" s="151" t="e">
        <f t="shared" ca="1" si="1"/>
        <v>#N/A</v>
      </c>
      <c r="AU4" s="151" t="str">
        <f t="shared" ca="1" si="2"/>
        <v>$J$113</v>
      </c>
      <c r="AV4" s="151" t="str">
        <f t="shared" ca="1" si="3"/>
        <v>$J$113:$J$122</v>
      </c>
      <c r="AW4" s="288" t="str">
        <f t="shared" ca="1" si="4"/>
        <v>$O$7</v>
      </c>
      <c r="AX4" s="288" t="str">
        <f t="shared" ca="1" si="5"/>
        <v>$O$7:$O$106</v>
      </c>
      <c r="AY4" s="288" t="str">
        <f t="shared" ca="1" si="10"/>
        <v>$O$113</v>
      </c>
      <c r="AZ4" s="288" t="str">
        <f t="shared" ca="1" si="6"/>
        <v>$O$113:$O$122</v>
      </c>
      <c r="BA4" s="151" t="e">
        <f t="shared" ca="1" si="7"/>
        <v>#N/A</v>
      </c>
      <c r="BB4" s="151" t="e">
        <f t="shared" ca="1" si="8"/>
        <v>#N/A</v>
      </c>
      <c r="BC4" s="151" t="e">
        <f t="shared" ca="1" si="11"/>
        <v>#N/A</v>
      </c>
      <c r="BD4" s="151" t="e">
        <f t="shared" ca="1" si="9"/>
        <v>#N/A</v>
      </c>
      <c r="BF4" s="256" t="s">
        <v>64</v>
      </c>
    </row>
    <row r="5" spans="1:58" s="163" customFormat="1" ht="27" customHeight="1">
      <c r="A5" s="409"/>
      <c r="B5" s="409"/>
      <c r="C5" s="409"/>
      <c r="D5" s="410"/>
      <c r="E5" s="408"/>
      <c r="F5" s="410"/>
      <c r="G5" s="408" t="s">
        <v>320</v>
      </c>
      <c r="H5" s="412" t="s">
        <v>337</v>
      </c>
      <c r="I5" s="414" t="s">
        <v>338</v>
      </c>
      <c r="J5" s="409"/>
      <c r="K5" s="410"/>
      <c r="L5" s="408" t="s">
        <v>320</v>
      </c>
      <c r="M5" s="412" t="s">
        <v>337</v>
      </c>
      <c r="N5" s="414" t="s">
        <v>338</v>
      </c>
      <c r="O5" s="409"/>
      <c r="P5" s="410"/>
      <c r="Q5" s="408" t="s">
        <v>320</v>
      </c>
      <c r="R5" s="412" t="s">
        <v>337</v>
      </c>
      <c r="S5" s="414" t="s">
        <v>338</v>
      </c>
      <c r="T5" s="409"/>
      <c r="U5" s="410"/>
      <c r="V5" s="408" t="s">
        <v>296</v>
      </c>
      <c r="W5" s="409" t="s">
        <v>30</v>
      </c>
      <c r="X5" s="409" t="s">
        <v>31</v>
      </c>
      <c r="Y5" s="410" t="s">
        <v>321</v>
      </c>
      <c r="Z5" s="408" t="s">
        <v>22</v>
      </c>
      <c r="AA5" s="409" t="s">
        <v>23</v>
      </c>
      <c r="AB5" s="409" t="s">
        <v>24</v>
      </c>
      <c r="AC5" s="263"/>
      <c r="AD5" s="408" t="s">
        <v>296</v>
      </c>
      <c r="AE5" s="409" t="s">
        <v>30</v>
      </c>
      <c r="AF5" s="409" t="s">
        <v>31</v>
      </c>
      <c r="AG5" s="410" t="s">
        <v>321</v>
      </c>
      <c r="AH5" s="408" t="s">
        <v>296</v>
      </c>
      <c r="AI5" s="409" t="s">
        <v>30</v>
      </c>
      <c r="AJ5" s="409" t="s">
        <v>31</v>
      </c>
      <c r="AK5" s="410" t="s">
        <v>321</v>
      </c>
      <c r="AL5" s="408" t="s">
        <v>296</v>
      </c>
      <c r="AM5" s="409" t="s">
        <v>30</v>
      </c>
      <c r="AN5" s="409" t="s">
        <v>31</v>
      </c>
      <c r="AO5" s="410" t="s">
        <v>321</v>
      </c>
      <c r="AP5" s="296"/>
      <c r="AQ5" s="296"/>
      <c r="AR5" s="256" t="s">
        <v>65</v>
      </c>
      <c r="AS5" s="151" t="str">
        <f t="shared" ca="1" si="0"/>
        <v>$J$7</v>
      </c>
      <c r="AT5" s="151" t="str">
        <f t="shared" ca="1" si="1"/>
        <v>$J$7:$J$106</v>
      </c>
      <c r="AU5" s="151" t="e">
        <f t="shared" ca="1" si="2"/>
        <v>#N/A</v>
      </c>
      <c r="AV5" s="151" t="e">
        <f t="shared" ca="1" si="3"/>
        <v>#N/A</v>
      </c>
      <c r="AW5" s="288" t="e">
        <f t="shared" ca="1" si="4"/>
        <v>#N/A</v>
      </c>
      <c r="AX5" s="288" t="e">
        <f t="shared" ca="1" si="5"/>
        <v>#N/A</v>
      </c>
      <c r="AY5" s="288" t="e">
        <f t="shared" ca="1" si="10"/>
        <v>#N/A</v>
      </c>
      <c r="AZ5" s="288" t="e">
        <f t="shared" ca="1" si="6"/>
        <v>#N/A</v>
      </c>
      <c r="BA5" s="151" t="e">
        <f t="shared" ca="1" si="7"/>
        <v>#N/A</v>
      </c>
      <c r="BB5" s="151" t="e">
        <f t="shared" ca="1" si="8"/>
        <v>#N/A</v>
      </c>
      <c r="BC5" s="151" t="e">
        <f t="shared" ca="1" si="11"/>
        <v>#N/A</v>
      </c>
      <c r="BD5" s="151" t="e">
        <f t="shared" ca="1" si="9"/>
        <v>#N/A</v>
      </c>
      <c r="BF5" s="256" t="s">
        <v>65</v>
      </c>
    </row>
    <row r="6" spans="1:58" s="163" customFormat="1" ht="39.75" customHeight="1" thickBot="1">
      <c r="A6" s="385"/>
      <c r="B6" s="385"/>
      <c r="C6" s="385"/>
      <c r="D6" s="386"/>
      <c r="E6" s="383"/>
      <c r="F6" s="386"/>
      <c r="G6" s="383"/>
      <c r="H6" s="413"/>
      <c r="I6" s="164" t="s">
        <v>356</v>
      </c>
      <c r="J6" s="164" t="s">
        <v>65</v>
      </c>
      <c r="K6" s="164" t="s">
        <v>475</v>
      </c>
      <c r="L6" s="383"/>
      <c r="M6" s="413"/>
      <c r="N6" s="164" t="s">
        <v>146</v>
      </c>
      <c r="O6" s="164" t="s">
        <v>64</v>
      </c>
      <c r="P6" s="164"/>
      <c r="Q6" s="383"/>
      <c r="R6" s="413"/>
      <c r="S6" s="164"/>
      <c r="T6" s="164"/>
      <c r="U6" s="164"/>
      <c r="V6" s="383"/>
      <c r="W6" s="385"/>
      <c r="X6" s="385"/>
      <c r="Y6" s="386"/>
      <c r="Z6" s="383"/>
      <c r="AA6" s="385"/>
      <c r="AB6" s="385"/>
      <c r="AC6" s="263"/>
      <c r="AD6" s="383"/>
      <c r="AE6" s="385"/>
      <c r="AF6" s="385"/>
      <c r="AG6" s="386"/>
      <c r="AH6" s="383"/>
      <c r="AI6" s="385"/>
      <c r="AJ6" s="385"/>
      <c r="AK6" s="386"/>
      <c r="AL6" s="383"/>
      <c r="AM6" s="385"/>
      <c r="AN6" s="385"/>
      <c r="AO6" s="386"/>
      <c r="AP6" s="296"/>
      <c r="AQ6" s="296"/>
      <c r="AR6" s="256" t="s">
        <v>66</v>
      </c>
      <c r="AS6" s="151" t="e">
        <f t="shared" ca="1" si="0"/>
        <v>#N/A</v>
      </c>
      <c r="AT6" s="151" t="e">
        <f t="shared" ca="1" si="1"/>
        <v>#N/A</v>
      </c>
      <c r="AU6" s="151" t="e">
        <f t="shared" ca="1" si="2"/>
        <v>#N/A</v>
      </c>
      <c r="AV6" s="151" t="e">
        <f t="shared" ca="1" si="3"/>
        <v>#N/A</v>
      </c>
      <c r="AW6" s="288" t="e">
        <f t="shared" ca="1" si="4"/>
        <v>#N/A</v>
      </c>
      <c r="AX6" s="288" t="e">
        <f t="shared" ca="1" si="5"/>
        <v>#N/A</v>
      </c>
      <c r="AY6" s="288" t="e">
        <f t="shared" ca="1" si="10"/>
        <v>#N/A</v>
      </c>
      <c r="AZ6" s="288" t="e">
        <f t="shared" ca="1" si="6"/>
        <v>#N/A</v>
      </c>
      <c r="BA6" s="151" t="e">
        <f t="shared" ca="1" si="7"/>
        <v>#N/A</v>
      </c>
      <c r="BB6" s="151" t="e">
        <f t="shared" ca="1" si="8"/>
        <v>#N/A</v>
      </c>
      <c r="BC6" s="151" t="e">
        <f t="shared" ca="1" si="11"/>
        <v>#N/A</v>
      </c>
      <c r="BD6" s="151" t="e">
        <f t="shared" ca="1" si="9"/>
        <v>#N/A</v>
      </c>
      <c r="BF6" s="256" t="s">
        <v>66</v>
      </c>
    </row>
    <row r="7" spans="1:58" ht="12.75">
      <c r="A7" s="100">
        <v>1</v>
      </c>
      <c r="B7" s="13" t="str">
        <f>'Encargos e Benefícios'!B6</f>
        <v>Analista Administrativo</v>
      </c>
      <c r="C7" s="10">
        <f>'Encargos e Benefícios'!C6</f>
        <v>6</v>
      </c>
      <c r="D7" s="70">
        <v>40</v>
      </c>
      <c r="E7" s="241">
        <v>1</v>
      </c>
      <c r="F7" s="239">
        <v>7</v>
      </c>
      <c r="G7" s="241"/>
      <c r="H7" s="265"/>
      <c r="I7" s="99"/>
      <c r="J7" s="99"/>
      <c r="K7" s="99"/>
      <c r="L7" s="241"/>
      <c r="M7" s="265"/>
      <c r="N7" s="99"/>
      <c r="O7" s="99"/>
      <c r="P7" s="273"/>
      <c r="Q7" s="242"/>
      <c r="R7" s="266"/>
      <c r="S7" s="99">
        <v>0</v>
      </c>
      <c r="T7" s="99">
        <v>0</v>
      </c>
      <c r="U7" s="273">
        <v>0</v>
      </c>
      <c r="V7" s="12">
        <f>'Encargos e Benefícios'!D6</f>
        <v>2556.7600000000002</v>
      </c>
      <c r="W7" s="12">
        <f>IF('Encargos e Benefícios'!C6=0,0,'Encargos e Benefícios'!O6/'Encargos e Benefícios'!C6)</f>
        <v>1102.6027500000002</v>
      </c>
      <c r="X7" s="12">
        <f>IF('Encargos e Benefícios'!C6=0,0,'Encargos e Benefícios'!V6/'Encargos e Benefícios'!C6)</f>
        <v>830.92439999999988</v>
      </c>
      <c r="Y7" s="243">
        <f>IF('Encargos e Benefícios'!C6=0,0,'Encargos e Benefícios'!W6/'Encargos e Benefícios'!C6)</f>
        <v>4490.2871500000001</v>
      </c>
      <c r="Z7" s="61">
        <v>3006.98</v>
      </c>
      <c r="AA7" s="60">
        <v>2405.58</v>
      </c>
      <c r="AB7" s="60">
        <v>3758.73</v>
      </c>
      <c r="AC7" s="61"/>
      <c r="AD7" s="12">
        <f>V7*(1+H7)</f>
        <v>2556.7600000000002</v>
      </c>
      <c r="AE7" s="12">
        <f>$W7*(1+H7)</f>
        <v>1102.6027500000002</v>
      </c>
      <c r="AF7" s="12">
        <f>IF('Encargos e Benefícios'!$C6=0,0,$X7+SUM(I7:K7)/$C7)</f>
        <v>830.92439999999988</v>
      </c>
      <c r="AG7" s="298">
        <f>IF('Encargos e Benefícios'!$C6=0,0,SUM(AD7:AF7))</f>
        <v>4490.2871500000001</v>
      </c>
      <c r="AH7" s="12">
        <f>AD7*(1+M7)</f>
        <v>2556.7600000000002</v>
      </c>
      <c r="AI7" s="12">
        <f>$AE7*(1+M7)</f>
        <v>1102.6027500000002</v>
      </c>
      <c r="AJ7" s="12">
        <f>IF('Encargos e Benefícios'!$C6=0,0,$AF7+SUM(N7:P7)/$C7)</f>
        <v>830.92439999999988</v>
      </c>
      <c r="AK7" s="298">
        <f>IF('Encargos e Benefícios'!$C6=0,0,SUM(AH7:AJ7))</f>
        <v>4490.2871500000001</v>
      </c>
      <c r="AL7" s="12">
        <f>AH7*(1+R7)</f>
        <v>2556.7600000000002</v>
      </c>
      <c r="AM7" s="12">
        <f>$AI7*(1+R7)</f>
        <v>1102.6027500000002</v>
      </c>
      <c r="AN7" s="12">
        <f>IF('Encargos e Benefícios'!$C6=0,0,$AJ7+SUM(S7:U7)/$C7)</f>
        <v>830.92439999999988</v>
      </c>
      <c r="AO7" s="298">
        <f>IF('Encargos e Benefícios'!$C6=0,0,SUM(AL7:AN7))</f>
        <v>4490.2871500000001</v>
      </c>
      <c r="AP7" s="61"/>
      <c r="AQ7" s="61"/>
      <c r="AR7" s="256" t="s">
        <v>475</v>
      </c>
      <c r="AS7" s="151" t="str">
        <f t="shared" ca="1" si="0"/>
        <v>$K$7</v>
      </c>
      <c r="AT7" s="151" t="str">
        <f t="shared" ca="1" si="1"/>
        <v>$K$7:$K$106</v>
      </c>
      <c r="AU7" s="151" t="e">
        <f t="shared" ca="1" si="2"/>
        <v>#N/A</v>
      </c>
      <c r="AV7" s="151" t="e">
        <f t="shared" ca="1" si="3"/>
        <v>#N/A</v>
      </c>
      <c r="AW7" s="288" t="e">
        <f t="shared" ca="1" si="4"/>
        <v>#N/A</v>
      </c>
      <c r="AX7" s="288" t="e">
        <f t="shared" ca="1" si="5"/>
        <v>#N/A</v>
      </c>
      <c r="AY7" s="288" t="e">
        <f t="shared" ca="1" si="10"/>
        <v>#N/A</v>
      </c>
      <c r="AZ7" s="288" t="e">
        <f t="shared" ca="1" si="6"/>
        <v>#N/A</v>
      </c>
      <c r="BA7" s="151" t="e">
        <f t="shared" ca="1" si="7"/>
        <v>#N/A</v>
      </c>
      <c r="BB7" s="151" t="e">
        <f t="shared" ca="1" si="8"/>
        <v>#N/A</v>
      </c>
      <c r="BC7" s="151" t="e">
        <f t="shared" ca="1" si="11"/>
        <v>#N/A</v>
      </c>
      <c r="BD7" s="151" t="e">
        <f t="shared" ca="1" si="9"/>
        <v>#N/A</v>
      </c>
      <c r="BF7" s="256" t="s">
        <v>477</v>
      </c>
    </row>
    <row r="8" spans="1:58" ht="12.75">
      <c r="A8" s="100">
        <v>2</v>
      </c>
      <c r="B8" s="13" t="str">
        <f>'Encargos e Benefícios'!B7</f>
        <v>Assistente Administrativo</v>
      </c>
      <c r="C8" s="10">
        <f>'Encargos e Benefícios'!C7</f>
        <v>4</v>
      </c>
      <c r="D8" s="70">
        <v>40</v>
      </c>
      <c r="E8" s="242">
        <v>1</v>
      </c>
      <c r="F8" s="240">
        <v>7</v>
      </c>
      <c r="G8" s="242"/>
      <c r="H8" s="266"/>
      <c r="I8" s="99"/>
      <c r="J8" s="99"/>
      <c r="K8" s="99"/>
      <c r="L8" s="242"/>
      <c r="M8" s="266"/>
      <c r="N8" s="99"/>
      <c r="O8" s="99"/>
      <c r="P8" s="273"/>
      <c r="Q8" s="242"/>
      <c r="R8" s="266"/>
      <c r="S8" s="99">
        <v>0</v>
      </c>
      <c r="T8" s="99">
        <v>0</v>
      </c>
      <c r="U8" s="273">
        <v>0</v>
      </c>
      <c r="V8" s="12">
        <f>'Encargos e Benefícios'!D7</f>
        <v>1700.95</v>
      </c>
      <c r="W8" s="12">
        <f>IF('Encargos e Benefícios'!C7=0,0,'Encargos e Benefícios'!O7/'Encargos e Benefícios'!C7)</f>
        <v>721.72253472222235</v>
      </c>
      <c r="X8" s="12">
        <f>IF('Encargos e Benefícios'!C7=0,0,'Encargos e Benefícios'!V7/'Encargos e Benefícios'!C7)</f>
        <v>882.27299999999991</v>
      </c>
      <c r="Y8" s="243">
        <f>IF('Encargos e Benefícios'!C7=0,0,'Encargos e Benefícios'!W7/'Encargos e Benefícios'!C7)</f>
        <v>3304.945534722222</v>
      </c>
      <c r="Z8" s="61">
        <v>2015.2</v>
      </c>
      <c r="AA8" s="60">
        <v>1752.35</v>
      </c>
      <c r="AB8" s="60">
        <v>2317.48</v>
      </c>
      <c r="AC8" s="61"/>
      <c r="AD8" s="12">
        <f t="shared" ref="AD8:AD71" si="12">V8*(1+H8)</f>
        <v>1700.95</v>
      </c>
      <c r="AE8" s="12">
        <f t="shared" ref="AE8:AE71" si="13">$W8*(1+H8)</f>
        <v>721.72253472222235</v>
      </c>
      <c r="AF8" s="12">
        <f>IF('Encargos e Benefícios'!$C7=0,0,$X8+SUM(I8:K8)/$C8)</f>
        <v>882.27299999999991</v>
      </c>
      <c r="AG8" s="243">
        <f>IF('Encargos e Benefícios'!$C7=0,0,SUM(AD8:AF8))</f>
        <v>3304.945534722222</v>
      </c>
      <c r="AH8" s="12">
        <f t="shared" ref="AH8:AH71" si="14">AD8*(1+M8)</f>
        <v>1700.95</v>
      </c>
      <c r="AI8" s="12">
        <f t="shared" ref="AI8:AI71" si="15">$AE8*(1+M8)</f>
        <v>721.72253472222235</v>
      </c>
      <c r="AJ8" s="12">
        <f>IF('Encargos e Benefícios'!$C7=0,0,$AF8+SUM(N8:P8)/$C8)</f>
        <v>882.27299999999991</v>
      </c>
      <c r="AK8" s="243">
        <f>IF('Encargos e Benefícios'!$C7=0,0,SUM(AH8:AJ8))</f>
        <v>3304.945534722222</v>
      </c>
      <c r="AL8" s="12">
        <f t="shared" ref="AL8:AL71" si="16">AH8*(1+R8)</f>
        <v>1700.95</v>
      </c>
      <c r="AM8" s="12">
        <f t="shared" ref="AM8:AM71" si="17">$AI8*(1+R8)</f>
        <v>721.72253472222235</v>
      </c>
      <c r="AN8" s="12">
        <f>IF('Encargos e Benefícios'!$C7=0,0,$AJ8+SUM(S8:U8)/$C8)</f>
        <v>882.27299999999991</v>
      </c>
      <c r="AO8" s="243">
        <f>IF('Encargos e Benefícios'!$C7=0,0,SUM(AL8:AN8))</f>
        <v>3304.945534722222</v>
      </c>
      <c r="AP8" s="61"/>
      <c r="AQ8" s="61"/>
      <c r="AR8" s="256" t="s">
        <v>67</v>
      </c>
      <c r="AS8" s="151" t="e">
        <f t="shared" ca="1" si="0"/>
        <v>#N/A</v>
      </c>
      <c r="AT8" s="151" t="e">
        <f ca="1">CONCATENATE(AS8,":$",MID(AS8,2,1),"$106")</f>
        <v>#N/A</v>
      </c>
      <c r="AU8" s="151" t="e">
        <f t="shared" ca="1" si="2"/>
        <v>#N/A</v>
      </c>
      <c r="AV8" s="151" t="e">
        <f t="shared" ca="1" si="3"/>
        <v>#N/A</v>
      </c>
      <c r="AW8" s="288" t="e">
        <f t="shared" ca="1" si="4"/>
        <v>#N/A</v>
      </c>
      <c r="AX8" s="288" t="e">
        <f t="shared" ca="1" si="5"/>
        <v>#N/A</v>
      </c>
      <c r="AY8" s="288" t="e">
        <f t="shared" ca="1" si="10"/>
        <v>#N/A</v>
      </c>
      <c r="AZ8" s="288" t="e">
        <f t="shared" ca="1" si="6"/>
        <v>#N/A</v>
      </c>
      <c r="BA8" s="151" t="e">
        <f t="shared" ca="1" si="7"/>
        <v>#N/A</v>
      </c>
      <c r="BB8" s="151" t="e">
        <f ca="1">CONCATENATE(BA8,":$",MID(BA8,2,1),"$106")</f>
        <v>#N/A</v>
      </c>
      <c r="BC8" s="151" t="e">
        <f t="shared" ca="1" si="11"/>
        <v>#N/A</v>
      </c>
      <c r="BD8" s="151" t="e">
        <f t="shared" ca="1" si="9"/>
        <v>#N/A</v>
      </c>
      <c r="BF8" s="257" t="s">
        <v>67</v>
      </c>
    </row>
    <row r="9" spans="1:58" ht="12.75">
      <c r="A9" s="100">
        <v>3</v>
      </c>
      <c r="B9" s="13" t="str">
        <f>'Encargos e Benefícios'!B8</f>
        <v>Diretor-Geral</v>
      </c>
      <c r="C9" s="10">
        <f>'Encargos e Benefícios'!C8</f>
        <v>1</v>
      </c>
      <c r="D9" s="70">
        <v>36</v>
      </c>
      <c r="E9" s="242">
        <v>1</v>
      </c>
      <c r="F9" s="240">
        <v>7</v>
      </c>
      <c r="G9" s="242"/>
      <c r="H9" s="266"/>
      <c r="I9" s="99"/>
      <c r="J9" s="99"/>
      <c r="K9" s="99"/>
      <c r="L9" s="242"/>
      <c r="M9" s="266"/>
      <c r="N9" s="99"/>
      <c r="O9" s="99"/>
      <c r="P9" s="273"/>
      <c r="Q9" s="242"/>
      <c r="R9" s="266"/>
      <c r="S9" s="99">
        <v>0</v>
      </c>
      <c r="T9" s="99">
        <v>0</v>
      </c>
      <c r="U9" s="273">
        <v>0</v>
      </c>
      <c r="V9" s="12">
        <f>'Encargos e Benefícios'!D8</f>
        <v>13873.428</v>
      </c>
      <c r="W9" s="12">
        <f>IF('Encargos e Benefícios'!C8=0,0,'Encargos e Benefícios'!O8/'Encargos e Benefícios'!C8)</f>
        <v>5597.5428249999995</v>
      </c>
      <c r="X9" s="12">
        <f>IF('Encargos e Benefícios'!C8=0,0,'Encargos e Benefícios'!V8/'Encargos e Benefícios'!C8)</f>
        <v>711.32999999999993</v>
      </c>
      <c r="Y9" s="243">
        <f>IF('Encargos e Benefícios'!C8=0,0,'Encargos e Benefícios'!W8/'Encargos e Benefícios'!C8)</f>
        <v>20182.300824999998</v>
      </c>
      <c r="Z9" s="61">
        <v>16557.59</v>
      </c>
      <c r="AA9" s="60">
        <v>12736.61</v>
      </c>
      <c r="AB9" s="60">
        <v>21524.87</v>
      </c>
      <c r="AC9" s="61"/>
      <c r="AD9" s="12">
        <f t="shared" si="12"/>
        <v>13873.428</v>
      </c>
      <c r="AE9" s="12">
        <f t="shared" si="13"/>
        <v>5597.5428249999995</v>
      </c>
      <c r="AF9" s="12">
        <f>IF('Encargos e Benefícios'!$C8=0,0,$X9+SUM(I9:K9)/$C9)</f>
        <v>711.32999999999993</v>
      </c>
      <c r="AG9" s="243">
        <f>IF('Encargos e Benefícios'!$C8=0,0,SUM(AD9:AF9))</f>
        <v>20182.300824999998</v>
      </c>
      <c r="AH9" s="12">
        <f t="shared" si="14"/>
        <v>13873.428</v>
      </c>
      <c r="AI9" s="12">
        <f t="shared" si="15"/>
        <v>5597.5428249999995</v>
      </c>
      <c r="AJ9" s="12">
        <f>IF('Encargos e Benefícios'!$C8=0,0,$AF9+SUM(N9:P9)/$C9)</f>
        <v>711.32999999999993</v>
      </c>
      <c r="AK9" s="243">
        <f>IF('Encargos e Benefícios'!$C8=0,0,SUM(AH9:AJ9))</f>
        <v>20182.300824999998</v>
      </c>
      <c r="AL9" s="12">
        <f t="shared" si="16"/>
        <v>13873.428</v>
      </c>
      <c r="AM9" s="12">
        <f t="shared" si="17"/>
        <v>5597.5428249999995</v>
      </c>
      <c r="AN9" s="12">
        <f>IF('Encargos e Benefícios'!$C8=0,0,$AJ9+SUM(S9:U9)/$C9)</f>
        <v>711.32999999999993</v>
      </c>
      <c r="AO9" s="243">
        <f>IF('Encargos e Benefícios'!$C8=0,0,SUM(AL9:AN9))</f>
        <v>20182.300824999998</v>
      </c>
      <c r="AP9" s="61"/>
      <c r="AQ9" s="61"/>
      <c r="AR9" s="256" t="s">
        <v>278</v>
      </c>
      <c r="AS9" s="151"/>
      <c r="AT9" s="151"/>
      <c r="AU9" s="151" t="str">
        <f t="shared" ca="1" si="2"/>
        <v>$I$113</v>
      </c>
      <c r="AV9" s="151" t="str">
        <f t="shared" ca="1" si="3"/>
        <v>$I$113:$I$122</v>
      </c>
      <c r="AW9" s="288" t="e">
        <f ca="1">CELL("endereço",OFFSET($M$6,1,MATCH($AR9,$N$6:$P$6,0)))</f>
        <v>#N/A</v>
      </c>
      <c r="AX9" s="288" t="e">
        <f ca="1">CONCATENATE(AW9,":$",MID(AW9,2,1),"$106")</f>
        <v>#N/A</v>
      </c>
      <c r="AY9" s="288" t="str">
        <f t="shared" ca="1" si="10"/>
        <v>$N$113</v>
      </c>
      <c r="AZ9" s="288" t="str">
        <f t="shared" ca="1" si="6"/>
        <v>$N$113:$N$122</v>
      </c>
      <c r="BA9" s="151"/>
      <c r="BB9" s="151"/>
      <c r="BC9" s="151" t="e">
        <f t="shared" ca="1" si="11"/>
        <v>#N/A</v>
      </c>
      <c r="BD9" s="151" t="e">
        <f t="shared" ca="1" si="9"/>
        <v>#N/A</v>
      </c>
    </row>
    <row r="10" spans="1:58" ht="12.75">
      <c r="A10" s="100">
        <v>4</v>
      </c>
      <c r="B10" s="13" t="str">
        <f>'Encargos e Benefícios'!B9</f>
        <v>Gerente</v>
      </c>
      <c r="C10" s="10">
        <f>'Encargos e Benefícios'!C9</f>
        <v>3</v>
      </c>
      <c r="D10" s="70">
        <v>36</v>
      </c>
      <c r="E10" s="242">
        <v>1</v>
      </c>
      <c r="F10" s="240">
        <v>7</v>
      </c>
      <c r="G10" s="242"/>
      <c r="H10" s="266"/>
      <c r="I10" s="99"/>
      <c r="J10" s="99"/>
      <c r="K10" s="99"/>
      <c r="L10" s="242"/>
      <c r="M10" s="266"/>
      <c r="N10" s="99"/>
      <c r="O10" s="99"/>
      <c r="P10" s="273"/>
      <c r="Q10" s="242"/>
      <c r="R10" s="266"/>
      <c r="S10" s="99">
        <v>0</v>
      </c>
      <c r="T10" s="99">
        <v>0</v>
      </c>
      <c r="U10" s="273">
        <v>0</v>
      </c>
      <c r="V10" s="12">
        <f>'Encargos e Benefícios'!D9</f>
        <v>9567.8819999999996</v>
      </c>
      <c r="W10" s="12">
        <f>IF('Encargos e Benefícios'!C9=0,0,'Encargos e Benefícios'!O9/'Encargos e Benefícios'!C9)</f>
        <v>3860.3746124999998</v>
      </c>
      <c r="X10" s="275">
        <f>IF('Encargos e Benefícios'!C9=0,0,'Encargos e Benefícios'!V9/'Encargos e Benefícios'!C9)</f>
        <v>711.32999999999993</v>
      </c>
      <c r="Y10" s="276">
        <f>IF('Encargos e Benefícios'!C9=0,0,'Encargos e Benefícios'!W9/'Encargos e Benefícios'!C9)</f>
        <v>14139.586612500001</v>
      </c>
      <c r="Z10" s="61">
        <v>9271.2900000000009</v>
      </c>
      <c r="AA10" s="60">
        <v>7131.76</v>
      </c>
      <c r="AB10" s="60">
        <v>12052.68</v>
      </c>
      <c r="AC10" s="61"/>
      <c r="AD10" s="12">
        <f t="shared" si="12"/>
        <v>9567.8819999999996</v>
      </c>
      <c r="AE10" s="12">
        <f t="shared" si="13"/>
        <v>3860.3746124999998</v>
      </c>
      <c r="AF10" s="12">
        <f>IF('Encargos e Benefícios'!$C9=0,0,$X10+SUM(I10:K10)/$C10)</f>
        <v>711.32999999999993</v>
      </c>
      <c r="AG10" s="243">
        <f>IF('Encargos e Benefícios'!$C9=0,0,SUM(AD10:AF10))</f>
        <v>14139.586612499999</v>
      </c>
      <c r="AH10" s="12">
        <f t="shared" si="14"/>
        <v>9567.8819999999996</v>
      </c>
      <c r="AI10" s="12">
        <f t="shared" si="15"/>
        <v>3860.3746124999998</v>
      </c>
      <c r="AJ10" s="12">
        <f>IF('Encargos e Benefícios'!$C9=0,0,$AF10+SUM(N10:P10)/$C10)</f>
        <v>711.32999999999993</v>
      </c>
      <c r="AK10" s="243">
        <f>IF('Encargos e Benefícios'!$C9=0,0,SUM(AH10:AJ10))</f>
        <v>14139.586612499999</v>
      </c>
      <c r="AL10" s="12">
        <f t="shared" si="16"/>
        <v>9567.8819999999996</v>
      </c>
      <c r="AM10" s="12">
        <f t="shared" si="17"/>
        <v>3860.3746124999998</v>
      </c>
      <c r="AN10" s="12">
        <f>IF('Encargos e Benefícios'!$C9=0,0,$AJ10+SUM(S10:U10)/$C10)</f>
        <v>711.32999999999993</v>
      </c>
      <c r="AO10" s="243">
        <f>IF('Encargos e Benefícios'!$C9=0,0,SUM(AL10:AN10))</f>
        <v>14139.586612499999</v>
      </c>
      <c r="AP10" s="61"/>
      <c r="AQ10" s="61"/>
    </row>
    <row r="11" spans="1:58" ht="12.75">
      <c r="A11" s="100">
        <v>5</v>
      </c>
      <c r="B11" s="13" t="str">
        <f>'Encargos e Benefícios'!B10</f>
        <v>Recepcionista</v>
      </c>
      <c r="C11" s="10">
        <f>'Encargos e Benefícios'!C10</f>
        <v>1</v>
      </c>
      <c r="D11" s="70">
        <v>40</v>
      </c>
      <c r="E11" s="242">
        <v>1</v>
      </c>
      <c r="F11" s="240">
        <v>7</v>
      </c>
      <c r="G11" s="242"/>
      <c r="H11" s="266"/>
      <c r="I11" s="99"/>
      <c r="J11" s="99"/>
      <c r="K11" s="99"/>
      <c r="L11" s="242"/>
      <c r="M11" s="266"/>
      <c r="N11" s="99"/>
      <c r="O11" s="99"/>
      <c r="P11" s="273"/>
      <c r="Q11" s="242"/>
      <c r="R11" s="266"/>
      <c r="S11" s="99">
        <v>0</v>
      </c>
      <c r="T11" s="99">
        <v>0</v>
      </c>
      <c r="U11" s="273">
        <v>0</v>
      </c>
      <c r="V11" s="12">
        <f>'Encargos e Benefícios'!D10</f>
        <v>1315.92</v>
      </c>
      <c r="W11" s="12">
        <f>IF('Encargos e Benefícios'!C10=0,0,'Encargos e Benefícios'!O10/'Encargos e Benefícios'!C10)</f>
        <v>530.93716666666671</v>
      </c>
      <c r="X11" s="275">
        <f>IF('Encargos e Benefícios'!C10=0,0,'Encargos e Benefícios'!V10/'Encargos e Benefícios'!C10)</f>
        <v>905.37480000000005</v>
      </c>
      <c r="Y11" s="276">
        <f>IF('Encargos e Benefícios'!C10=0,0,'Encargos e Benefícios'!W10/'Encargos e Benefícios'!C10)</f>
        <v>2752.2319666666667</v>
      </c>
      <c r="Z11" s="61">
        <v>1409.12</v>
      </c>
      <c r="AA11" s="60">
        <v>1225.32</v>
      </c>
      <c r="AB11" s="60">
        <v>1620.49</v>
      </c>
      <c r="AC11" s="61"/>
      <c r="AD11" s="12">
        <f t="shared" si="12"/>
        <v>1315.92</v>
      </c>
      <c r="AE11" s="12">
        <f t="shared" si="13"/>
        <v>530.93716666666671</v>
      </c>
      <c r="AF11" s="12">
        <f>IF('Encargos e Benefícios'!$C10=0,0,$X11+SUM(I11:K11)/$C11)</f>
        <v>905.37480000000005</v>
      </c>
      <c r="AG11" s="243">
        <f>IF('Encargos e Benefícios'!$C10=0,0,SUM(AD11:AF11))</f>
        <v>2752.2319666666667</v>
      </c>
      <c r="AH11" s="12">
        <f t="shared" si="14"/>
        <v>1315.92</v>
      </c>
      <c r="AI11" s="12">
        <f t="shared" si="15"/>
        <v>530.93716666666671</v>
      </c>
      <c r="AJ11" s="12">
        <f>IF('Encargos e Benefícios'!$C10=0,0,$AF11+SUM(N11:P11)/$C11)</f>
        <v>905.37480000000005</v>
      </c>
      <c r="AK11" s="243">
        <f>IF('Encargos e Benefícios'!$C10=0,0,SUM(AH11:AJ11))</f>
        <v>2752.2319666666667</v>
      </c>
      <c r="AL11" s="12">
        <f t="shared" si="16"/>
        <v>1315.92</v>
      </c>
      <c r="AM11" s="12">
        <f t="shared" si="17"/>
        <v>530.93716666666671</v>
      </c>
      <c r="AN11" s="12">
        <f>IF('Encargos e Benefícios'!$C10=0,0,$AJ11+SUM(S11:U11)/$C11)</f>
        <v>905.37480000000005</v>
      </c>
      <c r="AO11" s="243">
        <f>IF('Encargos e Benefícios'!$C10=0,0,SUM(AL11:AN11))</f>
        <v>2752.2319666666667</v>
      </c>
      <c r="AP11" s="61"/>
      <c r="AQ11" s="61"/>
    </row>
    <row r="12" spans="1:58" ht="12.75">
      <c r="A12" s="100">
        <v>6</v>
      </c>
      <c r="B12" s="13" t="str">
        <f>'Encargos e Benefícios'!B11</f>
        <v>Supervisor Geral</v>
      </c>
      <c r="C12" s="10">
        <f>'Encargos e Benefícios'!C11</f>
        <v>2</v>
      </c>
      <c r="D12" s="70">
        <v>40</v>
      </c>
      <c r="E12" s="242">
        <v>1</v>
      </c>
      <c r="F12" s="240">
        <v>7</v>
      </c>
      <c r="G12" s="242"/>
      <c r="H12" s="266"/>
      <c r="I12" s="99"/>
      <c r="J12" s="99"/>
      <c r="K12" s="99"/>
      <c r="L12" s="242"/>
      <c r="M12" s="266"/>
      <c r="N12" s="99"/>
      <c r="O12" s="99"/>
      <c r="P12" s="273"/>
      <c r="Q12" s="242"/>
      <c r="R12" s="266"/>
      <c r="S12" s="99">
        <v>0</v>
      </c>
      <c r="T12" s="99">
        <v>0</v>
      </c>
      <c r="U12" s="273">
        <v>0</v>
      </c>
      <c r="V12" s="12">
        <f>'Encargos e Benefícios'!D11</f>
        <v>4460.1099999999997</v>
      </c>
      <c r="W12" s="12">
        <f>IF('Encargos e Benefícios'!C11=0,0,'Encargos e Benefícios'!O11/'Encargos e Benefícios'!C11)</f>
        <v>1985.3684097222219</v>
      </c>
      <c r="X12" s="275">
        <f>IF('Encargos e Benefícios'!C11=0,0,'Encargos e Benefícios'!V11/'Encargos e Benefícios'!C11)</f>
        <v>716.72340000000008</v>
      </c>
      <c r="Y12" s="276">
        <f>IF('Encargos e Benefícios'!C11=0,0,'Encargos e Benefícios'!W11/'Encargos e Benefícios'!C11)</f>
        <v>7162.2018097222217</v>
      </c>
      <c r="Z12" s="61">
        <v>3712.68</v>
      </c>
      <c r="AA12" s="60">
        <v>2855.91</v>
      </c>
      <c r="AB12" s="60">
        <v>4826.4799999999996</v>
      </c>
      <c r="AC12" s="61"/>
      <c r="AD12" s="12">
        <f t="shared" si="12"/>
        <v>4460.1099999999997</v>
      </c>
      <c r="AE12" s="12">
        <f t="shared" si="13"/>
        <v>1985.3684097222219</v>
      </c>
      <c r="AF12" s="12">
        <f>IF('Encargos e Benefícios'!$C11=0,0,$X12+SUM(I12:K12)/$C12)</f>
        <v>716.72340000000008</v>
      </c>
      <c r="AG12" s="243">
        <f>IF('Encargos e Benefícios'!$C11=0,0,SUM(AD12:AF12))</f>
        <v>7162.2018097222217</v>
      </c>
      <c r="AH12" s="12">
        <f t="shared" si="14"/>
        <v>4460.1099999999997</v>
      </c>
      <c r="AI12" s="12">
        <f t="shared" si="15"/>
        <v>1985.3684097222219</v>
      </c>
      <c r="AJ12" s="12">
        <f>IF('Encargos e Benefícios'!$C11=0,0,$AF12+SUM(N12:P12)/$C12)</f>
        <v>716.72340000000008</v>
      </c>
      <c r="AK12" s="243">
        <f>IF('Encargos e Benefícios'!$C11=0,0,SUM(AH12:AJ12))</f>
        <v>7162.2018097222217</v>
      </c>
      <c r="AL12" s="12">
        <f t="shared" si="16"/>
        <v>4460.1099999999997</v>
      </c>
      <c r="AM12" s="12">
        <f t="shared" si="17"/>
        <v>1985.3684097222219</v>
      </c>
      <c r="AN12" s="12">
        <f>IF('Encargos e Benefícios'!$C11=0,0,$AJ12+SUM(S12:U12)/$C12)</f>
        <v>716.72340000000008</v>
      </c>
      <c r="AO12" s="243">
        <f>IF('Encargos e Benefícios'!$C11=0,0,SUM(AL12:AN12))</f>
        <v>7162.2018097222217</v>
      </c>
      <c r="AP12" s="61"/>
      <c r="AQ12" s="61"/>
    </row>
    <row r="13" spans="1:58" ht="12.75">
      <c r="A13" s="100">
        <v>7</v>
      </c>
      <c r="B13" s="13" t="str">
        <f>'Encargos e Benefícios'!B12</f>
        <v>Supervisor Metodológico</v>
      </c>
      <c r="C13" s="10">
        <f>'Encargos e Benefícios'!C12</f>
        <v>9</v>
      </c>
      <c r="D13" s="70">
        <v>40</v>
      </c>
      <c r="E13" s="242">
        <v>1</v>
      </c>
      <c r="F13" s="240">
        <v>7</v>
      </c>
      <c r="G13" s="242"/>
      <c r="H13" s="266"/>
      <c r="I13" s="99"/>
      <c r="J13" s="99"/>
      <c r="K13" s="99"/>
      <c r="L13" s="242"/>
      <c r="M13" s="266"/>
      <c r="N13" s="99"/>
      <c r="O13" s="99"/>
      <c r="P13" s="273"/>
      <c r="Q13" s="242"/>
      <c r="R13" s="266"/>
      <c r="S13" s="99">
        <v>0</v>
      </c>
      <c r="T13" s="99">
        <v>0</v>
      </c>
      <c r="U13" s="273">
        <v>0</v>
      </c>
      <c r="V13" s="12">
        <f>'Encargos e Benefícios'!D12</f>
        <v>4039.78</v>
      </c>
      <c r="W13" s="12">
        <f>IF('Encargos e Benefícios'!C12=0,0,'Encargos e Benefícios'!O12/'Encargos e Benefícios'!C12)</f>
        <v>1704.7497546296299</v>
      </c>
      <c r="X13" s="275">
        <f>IF('Encargos e Benefícios'!C12=0,0,'Encargos e Benefícios'!V12/'Encargos e Benefícios'!C12)</f>
        <v>741.94319999999993</v>
      </c>
      <c r="Y13" s="276">
        <f>IF('Encargos e Benefícios'!C12=0,0,'Encargos e Benefícios'!W12/'Encargos e Benefícios'!C12)</f>
        <v>6486.4729546296303</v>
      </c>
      <c r="Z13" s="61">
        <v>3712.68</v>
      </c>
      <c r="AA13" s="60">
        <v>2855.91</v>
      </c>
      <c r="AB13" s="60">
        <v>4826.4799999999996</v>
      </c>
      <c r="AC13" s="61"/>
      <c r="AD13" s="12">
        <f t="shared" si="12"/>
        <v>4039.78</v>
      </c>
      <c r="AE13" s="12">
        <f t="shared" si="13"/>
        <v>1704.7497546296299</v>
      </c>
      <c r="AF13" s="12">
        <f>IF('Encargos e Benefícios'!$C12=0,0,$X13+SUM(I13:K13)/$C13)</f>
        <v>741.94319999999993</v>
      </c>
      <c r="AG13" s="243">
        <f>IF('Encargos e Benefícios'!$C12=0,0,SUM(AD13:AF13))</f>
        <v>6486.4729546296294</v>
      </c>
      <c r="AH13" s="12">
        <f t="shared" si="14"/>
        <v>4039.78</v>
      </c>
      <c r="AI13" s="12">
        <f t="shared" si="15"/>
        <v>1704.7497546296299</v>
      </c>
      <c r="AJ13" s="12">
        <f>IF('Encargos e Benefícios'!$C12=0,0,$AF13+SUM(N13:P13)/$C13)</f>
        <v>741.94319999999993</v>
      </c>
      <c r="AK13" s="243">
        <f>IF('Encargos e Benefícios'!$C12=0,0,SUM(AH13:AJ13))</f>
        <v>6486.4729546296294</v>
      </c>
      <c r="AL13" s="12">
        <f t="shared" si="16"/>
        <v>4039.78</v>
      </c>
      <c r="AM13" s="12">
        <f t="shared" si="17"/>
        <v>1704.7497546296299</v>
      </c>
      <c r="AN13" s="12">
        <f>IF('Encargos e Benefícios'!$C12=0,0,$AJ13+SUM(S13:U13)/$C13)</f>
        <v>741.94319999999993</v>
      </c>
      <c r="AO13" s="243">
        <f>IF('Encargos e Benefícios'!$C12=0,0,SUM(AL13:AN13))</f>
        <v>6486.4729546296294</v>
      </c>
      <c r="AP13" s="61"/>
      <c r="AQ13" s="61"/>
    </row>
    <row r="14" spans="1:58" ht="12.75">
      <c r="A14" s="100">
        <v>8</v>
      </c>
      <c r="B14" s="13" t="str">
        <f>'Encargos e Benefícios'!B13</f>
        <v>Analista Social</v>
      </c>
      <c r="C14" s="10">
        <f>'Encargos e Benefícios'!C13</f>
        <v>142</v>
      </c>
      <c r="D14" s="70">
        <v>30</v>
      </c>
      <c r="E14" s="242">
        <v>2</v>
      </c>
      <c r="F14" s="240">
        <v>7</v>
      </c>
      <c r="G14" s="242"/>
      <c r="H14" s="266"/>
      <c r="I14" s="99"/>
      <c r="J14" s="99"/>
      <c r="K14" s="99"/>
      <c r="L14" s="242"/>
      <c r="M14" s="266"/>
      <c r="N14" s="99"/>
      <c r="O14" s="99"/>
      <c r="P14" s="273"/>
      <c r="Q14" s="242"/>
      <c r="R14" s="266"/>
      <c r="S14" s="99">
        <v>0</v>
      </c>
      <c r="T14" s="99">
        <v>0</v>
      </c>
      <c r="U14" s="273">
        <v>0</v>
      </c>
      <c r="V14" s="12">
        <f>'Encargos e Benefícios'!D13</f>
        <v>2508.92</v>
      </c>
      <c r="W14" s="12">
        <f>IF('Encargos e Benefícios'!C13=0,0,'Encargos e Benefícios'!O13/'Encargos e Benefícios'!C13)</f>
        <v>1041.7269456181534</v>
      </c>
      <c r="X14" s="275">
        <f>IF('Encargos e Benefícios'!C13=0,0,'Encargos e Benefícios'!V13/'Encargos e Benefícios'!C13)</f>
        <v>833.79480000000001</v>
      </c>
      <c r="Y14" s="276">
        <f>IF('Encargos e Benefícios'!C13=0,0,'Encargos e Benefícios'!W13/'Encargos e Benefícios'!C13)</f>
        <v>4384.4417456181536</v>
      </c>
      <c r="Z14" s="61">
        <v>3006.98</v>
      </c>
      <c r="AA14" s="60">
        <v>2405.58</v>
      </c>
      <c r="AB14" s="60">
        <v>3758.73</v>
      </c>
      <c r="AC14" s="61"/>
      <c r="AD14" s="12">
        <f t="shared" si="12"/>
        <v>2508.92</v>
      </c>
      <c r="AE14" s="12">
        <f t="shared" si="13"/>
        <v>1041.7269456181534</v>
      </c>
      <c r="AF14" s="12">
        <f>IF('Encargos e Benefícios'!$C13=0,0,$X14+SUM(I14:K14)/$C14)</f>
        <v>833.79480000000001</v>
      </c>
      <c r="AG14" s="243">
        <f>IF('Encargos e Benefícios'!$C13=0,0,SUM(AD14:AF14))</f>
        <v>4384.4417456181536</v>
      </c>
      <c r="AH14" s="12">
        <f t="shared" si="14"/>
        <v>2508.92</v>
      </c>
      <c r="AI14" s="12">
        <f t="shared" si="15"/>
        <v>1041.7269456181534</v>
      </c>
      <c r="AJ14" s="12">
        <f>IF('Encargos e Benefícios'!$C13=0,0,$AF14+SUM(N14:P14)/$C14)</f>
        <v>833.79480000000001</v>
      </c>
      <c r="AK14" s="243">
        <f>IF('Encargos e Benefícios'!$C13=0,0,SUM(AH14:AJ14))</f>
        <v>4384.4417456181536</v>
      </c>
      <c r="AL14" s="12">
        <f t="shared" si="16"/>
        <v>2508.92</v>
      </c>
      <c r="AM14" s="12">
        <f t="shared" si="17"/>
        <v>1041.7269456181534</v>
      </c>
      <c r="AN14" s="12">
        <f>IF('Encargos e Benefícios'!$C13=0,0,$AJ14+SUM(S14:U14)/$C14)</f>
        <v>833.79480000000001</v>
      </c>
      <c r="AO14" s="243">
        <f>IF('Encargos e Benefícios'!$C13=0,0,SUM(AL14:AN14))</f>
        <v>4384.4417456181536</v>
      </c>
      <c r="AP14" s="61"/>
      <c r="AQ14" s="61"/>
    </row>
    <row r="15" spans="1:58" ht="12.75">
      <c r="A15" s="100">
        <v>9</v>
      </c>
      <c r="B15" s="13" t="str">
        <f>'Encargos e Benefícios'!B14</f>
        <v>Gestor Social</v>
      </c>
      <c r="C15" s="10">
        <f>'Encargos e Benefícios'!C14</f>
        <v>16</v>
      </c>
      <c r="D15" s="70">
        <v>40</v>
      </c>
      <c r="E15" s="242">
        <v>1</v>
      </c>
      <c r="F15" s="240">
        <v>7</v>
      </c>
      <c r="G15" s="242"/>
      <c r="H15" s="266"/>
      <c r="I15" s="99"/>
      <c r="J15" s="99"/>
      <c r="K15" s="99"/>
      <c r="L15" s="242"/>
      <c r="M15" s="266"/>
      <c r="N15" s="99"/>
      <c r="O15" s="99"/>
      <c r="P15" s="273"/>
      <c r="Q15" s="242"/>
      <c r="R15" s="266"/>
      <c r="S15" s="99">
        <v>0</v>
      </c>
      <c r="T15" s="99">
        <v>0</v>
      </c>
      <c r="U15" s="273">
        <v>0</v>
      </c>
      <c r="V15" s="12">
        <f>'Encargos e Benefícios'!D14</f>
        <v>4039.78</v>
      </c>
      <c r="W15" s="12">
        <f>IF('Encargos e Benefícios'!C14=0,0,'Encargos e Benefícios'!O14/'Encargos e Benefícios'!C14)</f>
        <v>1735.1416180555557</v>
      </c>
      <c r="X15" s="275">
        <f>IF('Encargos e Benefícios'!C14=0,0,'Encargos e Benefícios'!V14/'Encargos e Benefícios'!C14)</f>
        <v>741.94319999999993</v>
      </c>
      <c r="Y15" s="276">
        <f>IF('Encargos e Benefícios'!C14=0,0,'Encargos e Benefícios'!W14/'Encargos e Benefícios'!C14)</f>
        <v>6516.8648180555556</v>
      </c>
      <c r="Z15" s="61">
        <v>4380.7700000000004</v>
      </c>
      <c r="AA15" s="60">
        <v>3369.82</v>
      </c>
      <c r="AB15" s="60">
        <v>5695</v>
      </c>
      <c r="AC15" s="61"/>
      <c r="AD15" s="12">
        <f t="shared" si="12"/>
        <v>4039.78</v>
      </c>
      <c r="AE15" s="12">
        <f t="shared" si="13"/>
        <v>1735.1416180555557</v>
      </c>
      <c r="AF15" s="12">
        <f>IF('Encargos e Benefícios'!$C14=0,0,$X15+SUM(I15:K15)/$C15)</f>
        <v>741.94319999999993</v>
      </c>
      <c r="AG15" s="243">
        <f>IF('Encargos e Benefícios'!$C14=0,0,SUM(AD15:AF15))</f>
        <v>6516.8648180555556</v>
      </c>
      <c r="AH15" s="12">
        <f t="shared" si="14"/>
        <v>4039.78</v>
      </c>
      <c r="AI15" s="12">
        <f t="shared" si="15"/>
        <v>1735.1416180555557</v>
      </c>
      <c r="AJ15" s="12">
        <f>IF('Encargos e Benefícios'!$C14=0,0,$AF15+SUM(N15:P15)/$C15)</f>
        <v>741.94319999999993</v>
      </c>
      <c r="AK15" s="243">
        <f>IF('Encargos e Benefícios'!$C14=0,0,SUM(AH15:AJ15))</f>
        <v>6516.8648180555556</v>
      </c>
      <c r="AL15" s="12">
        <f t="shared" si="16"/>
        <v>4039.78</v>
      </c>
      <c r="AM15" s="12">
        <f t="shared" si="17"/>
        <v>1735.1416180555557</v>
      </c>
      <c r="AN15" s="12">
        <f>IF('Encargos e Benefícios'!$C14=0,0,$AJ15+SUM(S15:U15)/$C15)</f>
        <v>741.94319999999993</v>
      </c>
      <c r="AO15" s="243">
        <f>IF('Encargos e Benefícios'!$C14=0,0,SUM(AL15:AN15))</f>
        <v>6516.8648180555556</v>
      </c>
      <c r="AP15" s="61"/>
      <c r="AQ15" s="61"/>
    </row>
    <row r="16" spans="1:58" ht="12.75">
      <c r="A16" s="100">
        <v>10</v>
      </c>
      <c r="B16" s="13" t="str">
        <f>'Encargos e Benefícios'!B15</f>
        <v>Técnico Administrativo</v>
      </c>
      <c r="C16" s="10">
        <f>'Encargos e Benefícios'!C15</f>
        <v>18</v>
      </c>
      <c r="D16" s="70">
        <v>40</v>
      </c>
      <c r="E16" s="242">
        <v>2</v>
      </c>
      <c r="F16" s="240">
        <v>7</v>
      </c>
      <c r="G16" s="242"/>
      <c r="H16" s="266"/>
      <c r="I16" s="99"/>
      <c r="J16" s="99"/>
      <c r="K16" s="99"/>
      <c r="L16" s="242"/>
      <c r="M16" s="266"/>
      <c r="N16" s="99"/>
      <c r="O16" s="99"/>
      <c r="P16" s="273"/>
      <c r="Q16" s="242"/>
      <c r="R16" s="266"/>
      <c r="S16" s="99">
        <v>0</v>
      </c>
      <c r="T16" s="99">
        <v>0</v>
      </c>
      <c r="U16" s="273">
        <v>0</v>
      </c>
      <c r="V16" s="12">
        <f>'Encargos e Benefícios'!D15</f>
        <v>1700.95</v>
      </c>
      <c r="W16" s="12">
        <f>IF('Encargos e Benefícios'!C15=0,0,'Encargos e Benefícios'!O15/'Encargos e Benefícios'!C15)</f>
        <v>717.78515046296309</v>
      </c>
      <c r="X16" s="275">
        <f>IF('Encargos e Benefícios'!C15=0,0,'Encargos e Benefícios'!V15/'Encargos e Benefícios'!C15)</f>
        <v>882.27300000000002</v>
      </c>
      <c r="Y16" s="276">
        <f>IF('Encargos e Benefícios'!C15=0,0,'Encargos e Benefícios'!W15/'Encargos e Benefícios'!C15)</f>
        <v>3301.0081504629634</v>
      </c>
      <c r="Z16" s="61">
        <v>1883.26</v>
      </c>
      <c r="AA16" s="60">
        <v>1637.62</v>
      </c>
      <c r="AB16" s="60">
        <v>2165.75</v>
      </c>
      <c r="AC16" s="61"/>
      <c r="AD16" s="12">
        <f t="shared" si="12"/>
        <v>1700.95</v>
      </c>
      <c r="AE16" s="12">
        <f t="shared" si="13"/>
        <v>717.78515046296309</v>
      </c>
      <c r="AF16" s="12">
        <f>IF('Encargos e Benefícios'!$C15=0,0,$X16+SUM(I16:K16)/$C16)</f>
        <v>882.27300000000002</v>
      </c>
      <c r="AG16" s="243">
        <f>IF('Encargos e Benefícios'!$C15=0,0,SUM(AD16:AF16))</f>
        <v>3301.0081504629634</v>
      </c>
      <c r="AH16" s="12">
        <f t="shared" si="14"/>
        <v>1700.95</v>
      </c>
      <c r="AI16" s="12">
        <f t="shared" si="15"/>
        <v>717.78515046296309</v>
      </c>
      <c r="AJ16" s="12">
        <f>IF('Encargos e Benefícios'!$C15=0,0,$AF16+SUM(N16:P16)/$C16)</f>
        <v>882.27300000000002</v>
      </c>
      <c r="AK16" s="243">
        <f>IF('Encargos e Benefícios'!$C15=0,0,SUM(AH16:AJ16))</f>
        <v>3301.0081504629634</v>
      </c>
      <c r="AL16" s="12">
        <f t="shared" si="16"/>
        <v>1700.95</v>
      </c>
      <c r="AM16" s="12">
        <f t="shared" si="17"/>
        <v>717.78515046296309</v>
      </c>
      <c r="AN16" s="12">
        <f>IF('Encargos e Benefícios'!$C15=0,0,$AJ16+SUM(S16:U16)/$C16)</f>
        <v>882.27300000000002</v>
      </c>
      <c r="AO16" s="243">
        <f>IF('Encargos e Benefícios'!$C15=0,0,SUM(AL16:AN16))</f>
        <v>3301.0081504629634</v>
      </c>
      <c r="AP16" s="61"/>
      <c r="AQ16" s="61"/>
    </row>
    <row r="17" spans="1:43" ht="12.75">
      <c r="A17" s="100">
        <v>11</v>
      </c>
      <c r="B17" s="13" t="str">
        <f>'Encargos e Benefícios'!B16</f>
        <v>Articulador de Prevenção -SELO</v>
      </c>
      <c r="C17" s="10">
        <f>'Encargos e Benefícios'!C16</f>
        <v>1</v>
      </c>
      <c r="D17" s="70">
        <v>40</v>
      </c>
      <c r="E17" s="242">
        <v>2</v>
      </c>
      <c r="F17" s="240">
        <v>7</v>
      </c>
      <c r="G17" s="242"/>
      <c r="H17" s="266"/>
      <c r="I17" s="99"/>
      <c r="J17" s="99"/>
      <c r="K17" s="99"/>
      <c r="L17" s="242"/>
      <c r="M17" s="266"/>
      <c r="N17" s="99"/>
      <c r="O17" s="99"/>
      <c r="P17" s="273"/>
      <c r="Q17" s="242"/>
      <c r="R17" s="266"/>
      <c r="S17" s="99">
        <v>0</v>
      </c>
      <c r="T17" s="99">
        <v>0</v>
      </c>
      <c r="U17" s="273">
        <v>0</v>
      </c>
      <c r="V17" s="12">
        <f>'Encargos e Benefícios'!D16</f>
        <v>3244.64</v>
      </c>
      <c r="W17" s="12">
        <f>IF('Encargos e Benefícios'!C16=0,0,'Encargos e Benefícios'!O16/'Encargos e Benefícios'!C16)</f>
        <v>1579.5087777777781</v>
      </c>
      <c r="X17" s="275">
        <f>IF('Encargos e Benefícios'!C16=0,0,'Encargos e Benefícios'!V16/'Encargos e Benefícios'!C16)</f>
        <v>789.65159999999992</v>
      </c>
      <c r="Y17" s="276">
        <f>IF('Encargos e Benefícios'!C16=0,0,'Encargos e Benefícios'!W16/'Encargos e Benefícios'!C16)</f>
        <v>5613.8003777777785</v>
      </c>
      <c r="Z17" s="61">
        <v>3006.98</v>
      </c>
      <c r="AA17" s="60">
        <v>2405.58</v>
      </c>
      <c r="AB17" s="60">
        <v>3758.73</v>
      </c>
      <c r="AC17" s="61"/>
      <c r="AD17" s="12">
        <f t="shared" si="12"/>
        <v>3244.64</v>
      </c>
      <c r="AE17" s="12">
        <f t="shared" si="13"/>
        <v>1579.5087777777781</v>
      </c>
      <c r="AF17" s="12">
        <f>IF('Encargos e Benefícios'!$C16=0,0,$X17+SUM(I17:K17)/$C17)</f>
        <v>789.65159999999992</v>
      </c>
      <c r="AG17" s="243">
        <f>IF('Encargos e Benefícios'!$C16=0,0,SUM(AD17:AF17))</f>
        <v>5613.8003777777785</v>
      </c>
      <c r="AH17" s="12">
        <f t="shared" si="14"/>
        <v>3244.64</v>
      </c>
      <c r="AI17" s="12">
        <f t="shared" si="15"/>
        <v>1579.5087777777781</v>
      </c>
      <c r="AJ17" s="12">
        <f>IF('Encargos e Benefícios'!$C16=0,0,$AF17+SUM(N17:P17)/$C17)</f>
        <v>789.65159999999992</v>
      </c>
      <c r="AK17" s="243">
        <f>IF('Encargos e Benefícios'!$C16=0,0,SUM(AH17:AJ17))</f>
        <v>5613.8003777777785</v>
      </c>
      <c r="AL17" s="12">
        <f t="shared" si="16"/>
        <v>3244.64</v>
      </c>
      <c r="AM17" s="12">
        <f t="shared" si="17"/>
        <v>1579.5087777777781</v>
      </c>
      <c r="AN17" s="12">
        <f>IF('Encargos e Benefícios'!$C16=0,0,$AJ17+SUM(S17:U17)/$C17)</f>
        <v>789.65159999999992</v>
      </c>
      <c r="AO17" s="243">
        <f>IF('Encargos e Benefícios'!$C16=0,0,SUM(AL17:AN17))</f>
        <v>5613.8003777777785</v>
      </c>
      <c r="AP17" s="61"/>
      <c r="AQ17" s="61"/>
    </row>
    <row r="18" spans="1:43" ht="12.75">
      <c r="A18" s="100">
        <v>12</v>
      </c>
      <c r="B18" s="13" t="str">
        <f>'Encargos e Benefícios'!B17</f>
        <v>Auxiliar de Limpeza</v>
      </c>
      <c r="C18" s="10">
        <f>'Encargos e Benefícios'!C17</f>
        <v>1</v>
      </c>
      <c r="D18" s="70">
        <v>30</v>
      </c>
      <c r="E18" s="242">
        <v>1</v>
      </c>
      <c r="F18" s="240">
        <v>7</v>
      </c>
      <c r="G18" s="242"/>
      <c r="H18" s="266"/>
      <c r="I18" s="99"/>
      <c r="J18" s="99"/>
      <c r="K18" s="99"/>
      <c r="L18" s="242"/>
      <c r="M18" s="266"/>
      <c r="N18" s="99"/>
      <c r="O18" s="99"/>
      <c r="P18" s="273"/>
      <c r="Q18" s="242"/>
      <c r="R18" s="266"/>
      <c r="S18" s="99">
        <v>0</v>
      </c>
      <c r="T18" s="99">
        <v>0</v>
      </c>
      <c r="U18" s="273">
        <v>0</v>
      </c>
      <c r="V18" s="12">
        <f>'Encargos e Benefícios'!D17</f>
        <v>819</v>
      </c>
      <c r="W18" s="12">
        <f>IF('Encargos e Benefícios'!C17=0,0,'Encargos e Benefícios'!O17/'Encargos e Benefícios'!C17)</f>
        <v>330.44375000000002</v>
      </c>
      <c r="X18" s="275">
        <f>IF('Encargos e Benefícios'!C17=0,0,'Encargos e Benefícios'!V17/'Encargos e Benefícios'!C17)</f>
        <v>935.19</v>
      </c>
      <c r="Y18" s="276">
        <f>IF('Encargos e Benefícios'!C17=0,0,'Encargos e Benefícios'!W17/'Encargos e Benefícios'!C17)</f>
        <v>2084.63375</v>
      </c>
      <c r="Z18" s="61">
        <v>1017.12</v>
      </c>
      <c r="AA18" s="60">
        <v>1015.56</v>
      </c>
      <c r="AB18" s="60">
        <v>1228.83</v>
      </c>
      <c r="AC18" s="61"/>
      <c r="AD18" s="12">
        <f t="shared" si="12"/>
        <v>819</v>
      </c>
      <c r="AE18" s="12">
        <f t="shared" si="13"/>
        <v>330.44375000000002</v>
      </c>
      <c r="AF18" s="12">
        <f>IF('Encargos e Benefícios'!$C17=0,0,$X18+SUM(I18:K18)/$C18)</f>
        <v>935.19</v>
      </c>
      <c r="AG18" s="243">
        <f>IF('Encargos e Benefícios'!$C17=0,0,SUM(AD18:AF18))</f>
        <v>2084.63375</v>
      </c>
      <c r="AH18" s="12">
        <f t="shared" si="14"/>
        <v>819</v>
      </c>
      <c r="AI18" s="12">
        <f t="shared" si="15"/>
        <v>330.44375000000002</v>
      </c>
      <c r="AJ18" s="12">
        <f>IF('Encargos e Benefícios'!$C17=0,0,$AF18+SUM(N18:P18)/$C18)</f>
        <v>935.19</v>
      </c>
      <c r="AK18" s="243">
        <f>IF('Encargos e Benefícios'!$C17=0,0,SUM(AH18:AJ18))</f>
        <v>2084.63375</v>
      </c>
      <c r="AL18" s="12">
        <f t="shared" si="16"/>
        <v>819</v>
      </c>
      <c r="AM18" s="12">
        <f t="shared" si="17"/>
        <v>330.44375000000002</v>
      </c>
      <c r="AN18" s="12">
        <f>IF('Encargos e Benefícios'!$C17=0,0,$AJ18+SUM(S18:U18)/$C18)</f>
        <v>935.19</v>
      </c>
      <c r="AO18" s="243">
        <f>IF('Encargos e Benefícios'!$C17=0,0,SUM(AL18:AN18))</f>
        <v>2084.63375</v>
      </c>
      <c r="AP18" s="61"/>
      <c r="AQ18" s="61"/>
    </row>
    <row r="19" spans="1:43" ht="12.75">
      <c r="A19" s="100">
        <v>13</v>
      </c>
      <c r="B19" s="13" t="str">
        <f>'Encargos e Benefícios'!B18</f>
        <v>Gerente de Monitoramento e Projetos</v>
      </c>
      <c r="C19" s="10">
        <f>'Encargos e Benefícios'!C18</f>
        <v>1</v>
      </c>
      <c r="D19" s="70">
        <v>36</v>
      </c>
      <c r="E19" s="242">
        <v>1</v>
      </c>
      <c r="F19" s="240">
        <v>7</v>
      </c>
      <c r="G19" s="242"/>
      <c r="H19" s="266"/>
      <c r="I19" s="99"/>
      <c r="J19" s="99"/>
      <c r="K19" s="99"/>
      <c r="L19" s="242"/>
      <c r="M19" s="266"/>
      <c r="N19" s="99"/>
      <c r="O19" s="99"/>
      <c r="P19" s="273"/>
      <c r="Q19" s="242"/>
      <c r="R19" s="266"/>
      <c r="S19" s="99">
        <v>0</v>
      </c>
      <c r="T19" s="99">
        <v>0</v>
      </c>
      <c r="U19" s="273">
        <v>0</v>
      </c>
      <c r="V19" s="12">
        <f>'Encargos e Benefícios'!D18</f>
        <v>9567.8819999999996</v>
      </c>
      <c r="W19" s="12">
        <f>IF('Encargos e Benefícios'!C18=0,0,'Encargos e Benefícios'!O18/'Encargos e Benefícios'!C18)</f>
        <v>3860.3746124999998</v>
      </c>
      <c r="X19" s="275">
        <f>IF('Encargos e Benefícios'!C18=0,0,'Encargos e Benefícios'!V18/'Encargos e Benefícios'!C18)</f>
        <v>711.32999999999993</v>
      </c>
      <c r="Y19" s="276">
        <f>IF('Encargos e Benefícios'!C18=0,0,'Encargos e Benefícios'!W18/'Encargos e Benefícios'!C18)</f>
        <v>14139.586612499999</v>
      </c>
      <c r="Z19" s="61">
        <v>9271.2900000000009</v>
      </c>
      <c r="AA19" s="60">
        <v>7131.76</v>
      </c>
      <c r="AB19" s="60">
        <v>12052.68</v>
      </c>
      <c r="AC19" s="61"/>
      <c r="AD19" s="12">
        <f t="shared" si="12"/>
        <v>9567.8819999999996</v>
      </c>
      <c r="AE19" s="12">
        <f t="shared" si="13"/>
        <v>3860.3746124999998</v>
      </c>
      <c r="AF19" s="12">
        <f>IF('Encargos e Benefícios'!$C18=0,0,$X19+SUM(I19:K19)/$C19)</f>
        <v>711.32999999999993</v>
      </c>
      <c r="AG19" s="243">
        <f>IF('Encargos e Benefícios'!$C18=0,0,SUM(AD19:AF19))</f>
        <v>14139.586612499999</v>
      </c>
      <c r="AH19" s="12">
        <f t="shared" si="14"/>
        <v>9567.8819999999996</v>
      </c>
      <c r="AI19" s="12">
        <f t="shared" si="15"/>
        <v>3860.3746124999998</v>
      </c>
      <c r="AJ19" s="12">
        <f>IF('Encargos e Benefícios'!$C18=0,0,$AF19+SUM(N19:P19)/$C19)</f>
        <v>711.32999999999993</v>
      </c>
      <c r="AK19" s="243">
        <f>IF('Encargos e Benefícios'!$C18=0,0,SUM(AH19:AJ19))</f>
        <v>14139.586612499999</v>
      </c>
      <c r="AL19" s="12">
        <f t="shared" si="16"/>
        <v>9567.8819999999996</v>
      </c>
      <c r="AM19" s="12">
        <f t="shared" si="17"/>
        <v>3860.3746124999998</v>
      </c>
      <c r="AN19" s="12">
        <f>IF('Encargos e Benefícios'!$C18=0,0,$AJ19+SUM(S19:U19)/$C19)</f>
        <v>711.32999999999993</v>
      </c>
      <c r="AO19" s="243">
        <f>IF('Encargos e Benefícios'!$C18=0,0,SUM(AL19:AN19))</f>
        <v>14139.586612499999</v>
      </c>
      <c r="AP19" s="61"/>
      <c r="AQ19" s="61"/>
    </row>
    <row r="20" spans="1:43" ht="12.75">
      <c r="A20" s="100">
        <v>14</v>
      </c>
      <c r="B20" s="13" t="str">
        <f>'Encargos e Benefícios'!B19</f>
        <v>Analista Social</v>
      </c>
      <c r="C20" s="10">
        <f>'Encargos e Benefícios'!C19</f>
        <v>142</v>
      </c>
      <c r="D20" s="70">
        <v>22.5</v>
      </c>
      <c r="E20" s="242">
        <v>1</v>
      </c>
      <c r="F20" s="240">
        <v>1</v>
      </c>
      <c r="G20" s="242"/>
      <c r="H20" s="266"/>
      <c r="I20" s="99"/>
      <c r="J20" s="99"/>
      <c r="K20" s="99"/>
      <c r="L20" s="242"/>
      <c r="M20" s="266"/>
      <c r="N20" s="99"/>
      <c r="O20" s="99"/>
      <c r="P20" s="273"/>
      <c r="Q20" s="242"/>
      <c r="R20" s="266"/>
      <c r="S20" s="99">
        <v>0</v>
      </c>
      <c r="T20" s="99">
        <v>0</v>
      </c>
      <c r="U20" s="273">
        <v>0</v>
      </c>
      <c r="V20" s="12">
        <f>'Encargos e Benefícios'!D19</f>
        <v>1881.69</v>
      </c>
      <c r="W20" s="12">
        <f>IF('Encargos e Benefícios'!C19=0,0,'Encargos e Benefícios'!O19/'Encargos e Benefícios'!C19)</f>
        <v>759.20964583333318</v>
      </c>
      <c r="X20" s="275">
        <f>IF('Encargos e Benefícios'!C19=0,0,'Encargos e Benefícios'!V19/'Encargos e Benefícios'!C19)</f>
        <v>871.42859999999996</v>
      </c>
      <c r="Y20" s="276">
        <f>IF('Encargos e Benefícios'!C19=0,0,'Encargos e Benefícios'!W19/'Encargos e Benefícios'!C19)</f>
        <v>3512.3282458333329</v>
      </c>
      <c r="Z20" s="61">
        <v>3006.98</v>
      </c>
      <c r="AA20" s="60">
        <v>2405.58</v>
      </c>
      <c r="AB20" s="60">
        <v>3758.73</v>
      </c>
      <c r="AC20" s="61"/>
      <c r="AD20" s="12">
        <f t="shared" si="12"/>
        <v>1881.69</v>
      </c>
      <c r="AE20" s="12">
        <f t="shared" si="13"/>
        <v>759.20964583333318</v>
      </c>
      <c r="AF20" s="12">
        <f>IF('Encargos e Benefícios'!$C19=0,0,$X20+SUM(I20:K20)/$C20)</f>
        <v>871.42859999999996</v>
      </c>
      <c r="AG20" s="243">
        <f>IF('Encargos e Benefícios'!$C19=0,0,SUM(AD20:AF20))</f>
        <v>3512.3282458333333</v>
      </c>
      <c r="AH20" s="12">
        <f t="shared" si="14"/>
        <v>1881.69</v>
      </c>
      <c r="AI20" s="12">
        <f t="shared" si="15"/>
        <v>759.20964583333318</v>
      </c>
      <c r="AJ20" s="12">
        <f>IF('Encargos e Benefícios'!$C19=0,0,$AF20+SUM(N20:P20)/$C20)</f>
        <v>871.42859999999996</v>
      </c>
      <c r="AK20" s="243">
        <f>IF('Encargos e Benefícios'!$C19=0,0,SUM(AH20:AJ20))</f>
        <v>3512.3282458333333</v>
      </c>
      <c r="AL20" s="12">
        <f t="shared" si="16"/>
        <v>1881.69</v>
      </c>
      <c r="AM20" s="12">
        <f t="shared" si="17"/>
        <v>759.20964583333318</v>
      </c>
      <c r="AN20" s="12">
        <f>IF('Encargos e Benefícios'!$C19=0,0,$AJ20+SUM(S20:U20)/$C20)</f>
        <v>871.42859999999996</v>
      </c>
      <c r="AO20" s="243">
        <f>IF('Encargos e Benefícios'!$C19=0,0,SUM(AL20:AN20))</f>
        <v>3512.3282458333333</v>
      </c>
      <c r="AP20" s="61"/>
      <c r="AQ20" s="61"/>
    </row>
    <row r="21" spans="1:43" ht="12.75">
      <c r="A21" s="100">
        <v>15</v>
      </c>
      <c r="B21" s="13" t="str">
        <f>'Encargos e Benefícios'!B20</f>
        <v>Técnico Administrativo</v>
      </c>
      <c r="C21" s="10">
        <f>'Encargos e Benefícios'!C20</f>
        <v>18</v>
      </c>
      <c r="D21" s="70">
        <v>30</v>
      </c>
      <c r="E21" s="242">
        <v>1</v>
      </c>
      <c r="F21" s="240">
        <v>1</v>
      </c>
      <c r="G21" s="242"/>
      <c r="H21" s="266"/>
      <c r="I21" s="99"/>
      <c r="J21" s="99"/>
      <c r="K21" s="99"/>
      <c r="L21" s="242"/>
      <c r="M21" s="266"/>
      <c r="N21" s="99"/>
      <c r="O21" s="99"/>
      <c r="P21" s="273"/>
      <c r="Q21" s="242"/>
      <c r="R21" s="266"/>
      <c r="S21" s="99">
        <v>0</v>
      </c>
      <c r="T21" s="99">
        <v>0</v>
      </c>
      <c r="U21" s="273">
        <v>0</v>
      </c>
      <c r="V21" s="12">
        <f>'Encargos e Benefícios'!D20</f>
        <v>1275.7125000000001</v>
      </c>
      <c r="W21" s="12">
        <f>IF('Encargos e Benefícios'!C20=0,0,'Encargos e Benefícios'!O20/'Encargos e Benefícios'!C20)</f>
        <v>514.71455729166667</v>
      </c>
      <c r="X21" s="275">
        <f>IF('Encargos e Benefícios'!C20=0,0,'Encargos e Benefícios'!V20/'Encargos e Benefícios'!C20)</f>
        <v>907.78724999999997</v>
      </c>
      <c r="Y21" s="276">
        <f>IF('Encargos e Benefícios'!C20=0,0,'Encargos e Benefícios'!W20/'Encargos e Benefícios'!C20)</f>
        <v>2698.214307291667</v>
      </c>
      <c r="Z21" s="61">
        <v>1883.26</v>
      </c>
      <c r="AA21" s="60">
        <v>1637.62</v>
      </c>
      <c r="AB21" s="60">
        <v>2165.75</v>
      </c>
      <c r="AC21" s="61"/>
      <c r="AD21" s="12">
        <f t="shared" si="12"/>
        <v>1275.7125000000001</v>
      </c>
      <c r="AE21" s="12">
        <f t="shared" si="13"/>
        <v>514.71455729166667</v>
      </c>
      <c r="AF21" s="12">
        <f>IF('Encargos e Benefícios'!$C20=0,0,$X21+SUM(I21:K21)/$C21)</f>
        <v>907.78724999999997</v>
      </c>
      <c r="AG21" s="243">
        <f>IF('Encargos e Benefícios'!$C20=0,0,SUM(AD21:AF21))</f>
        <v>2698.2143072916665</v>
      </c>
      <c r="AH21" s="12">
        <f t="shared" si="14"/>
        <v>1275.7125000000001</v>
      </c>
      <c r="AI21" s="12">
        <f t="shared" si="15"/>
        <v>514.71455729166667</v>
      </c>
      <c r="AJ21" s="12">
        <f>IF('Encargos e Benefícios'!$C20=0,0,$AF21+SUM(N21:P21)/$C21)</f>
        <v>907.78724999999997</v>
      </c>
      <c r="AK21" s="243">
        <f>IF('Encargos e Benefícios'!$C20=0,0,SUM(AH21:AJ21))</f>
        <v>2698.2143072916665</v>
      </c>
      <c r="AL21" s="12">
        <f t="shared" si="16"/>
        <v>1275.7125000000001</v>
      </c>
      <c r="AM21" s="12">
        <f t="shared" si="17"/>
        <v>514.71455729166667</v>
      </c>
      <c r="AN21" s="12">
        <f>IF('Encargos e Benefícios'!$C20=0,0,$AJ21+SUM(S21:U21)/$C21)</f>
        <v>907.78724999999997</v>
      </c>
      <c r="AO21" s="243">
        <f>IF('Encargos e Benefícios'!$C20=0,0,SUM(AL21:AN21))</f>
        <v>2698.2143072916665</v>
      </c>
      <c r="AP21" s="61"/>
      <c r="AQ21" s="61"/>
    </row>
    <row r="22" spans="1:43" ht="13.5" thickBot="1">
      <c r="A22" s="100">
        <v>16</v>
      </c>
      <c r="B22" s="13" t="str">
        <f>'Encargos e Benefícios'!B21</f>
        <v>Articulador de Prevenção -SELO</v>
      </c>
      <c r="C22" s="10">
        <f>'Encargos e Benefícios'!C21</f>
        <v>1</v>
      </c>
      <c r="D22" s="70">
        <v>30</v>
      </c>
      <c r="E22" s="242">
        <v>1</v>
      </c>
      <c r="F22" s="240">
        <v>1</v>
      </c>
      <c r="G22" s="242"/>
      <c r="H22" s="266"/>
      <c r="I22" s="99"/>
      <c r="J22" s="99"/>
      <c r="K22" s="99"/>
      <c r="L22" s="242"/>
      <c r="M22" s="266"/>
      <c r="N22" s="99"/>
      <c r="O22" s="99"/>
      <c r="P22" s="273"/>
      <c r="Q22" s="242"/>
      <c r="R22" s="266"/>
      <c r="S22" s="99">
        <v>0</v>
      </c>
      <c r="T22" s="99">
        <v>0</v>
      </c>
      <c r="U22" s="273">
        <v>0</v>
      </c>
      <c r="V22" s="12">
        <f>'Encargos e Benefícios'!D21</f>
        <v>2433.48</v>
      </c>
      <c r="W22" s="12">
        <f>IF('Encargos e Benefícios'!C21=0,0,'Encargos e Benefícios'!O21/'Encargos e Benefícios'!C21)</f>
        <v>981.84158333333323</v>
      </c>
      <c r="X22" s="275">
        <f>IF('Encargos e Benefícios'!C21=0,0,'Encargos e Benefícios'!V21/'Encargos e Benefícios'!C21)</f>
        <v>838.32119999999998</v>
      </c>
      <c r="Y22" s="276">
        <f>IF('Encargos e Benefícios'!C21=0,0,'Encargos e Benefícios'!W21/'Encargos e Benefícios'!C21)</f>
        <v>4253.6427833333337</v>
      </c>
      <c r="Z22" s="61">
        <v>3006.98</v>
      </c>
      <c r="AA22" s="60">
        <v>2405.58</v>
      </c>
      <c r="AB22" s="60">
        <v>3758.73</v>
      </c>
      <c r="AC22" s="61"/>
      <c r="AD22" s="12">
        <f t="shared" si="12"/>
        <v>2433.48</v>
      </c>
      <c r="AE22" s="12">
        <f t="shared" si="13"/>
        <v>981.84158333333323</v>
      </c>
      <c r="AF22" s="12">
        <f>IF('Encargos e Benefícios'!$C21=0,0,$X22+SUM(I22:K22)/$C22)</f>
        <v>838.32119999999998</v>
      </c>
      <c r="AG22" s="243">
        <f>IF('Encargos e Benefícios'!$C21=0,0,SUM(AD22:AF22))</f>
        <v>4253.6427833333337</v>
      </c>
      <c r="AH22" s="12">
        <f t="shared" si="14"/>
        <v>2433.48</v>
      </c>
      <c r="AI22" s="12">
        <f t="shared" si="15"/>
        <v>981.84158333333323</v>
      </c>
      <c r="AJ22" s="12">
        <f>IF('Encargos e Benefícios'!$C21=0,0,$AF22+SUM(N22:P22)/$C22)</f>
        <v>838.32119999999998</v>
      </c>
      <c r="AK22" s="243">
        <f>IF('Encargos e Benefícios'!$C21=0,0,SUM(AH22:AJ22))</f>
        <v>4253.6427833333337</v>
      </c>
      <c r="AL22" s="12">
        <f t="shared" si="16"/>
        <v>2433.48</v>
      </c>
      <c r="AM22" s="12">
        <f t="shared" si="17"/>
        <v>981.84158333333323</v>
      </c>
      <c r="AN22" s="12">
        <f>IF('Encargos e Benefícios'!$C21=0,0,$AJ22+SUM(S22:U22)/$C22)</f>
        <v>838.32119999999998</v>
      </c>
      <c r="AO22" s="243">
        <f>IF('Encargos e Benefícios'!$C21=0,0,SUM(AL22:AN22))</f>
        <v>4253.6427833333337</v>
      </c>
      <c r="AP22" s="61"/>
      <c r="AQ22" s="61"/>
    </row>
    <row r="23" spans="1:43" ht="12.75" hidden="1">
      <c r="A23" s="100">
        <v>17</v>
      </c>
      <c r="B23" s="13">
        <f>'Encargos e Benefícios'!B22</f>
        <v>0</v>
      </c>
      <c r="C23" s="10">
        <f>'Encargos e Benefícios'!C22</f>
        <v>0</v>
      </c>
      <c r="D23" s="70"/>
      <c r="E23" s="242"/>
      <c r="F23" s="240"/>
      <c r="G23" s="242"/>
      <c r="H23" s="266"/>
      <c r="I23" s="99"/>
      <c r="J23" s="99"/>
      <c r="K23" s="99"/>
      <c r="L23" s="242"/>
      <c r="M23" s="266"/>
      <c r="N23" s="99"/>
      <c r="O23" s="99"/>
      <c r="P23" s="273"/>
      <c r="Q23" s="242"/>
      <c r="R23" s="266"/>
      <c r="S23" s="99">
        <v>0</v>
      </c>
      <c r="T23" s="99">
        <v>0</v>
      </c>
      <c r="U23" s="273">
        <v>0</v>
      </c>
      <c r="V23" s="12">
        <f>'Encargos e Benefícios'!D22</f>
        <v>0</v>
      </c>
      <c r="W23" s="12">
        <f>IF('Encargos e Benefícios'!C22=0,0,'Encargos e Benefícios'!O22/'Encargos e Benefícios'!C22)</f>
        <v>0</v>
      </c>
      <c r="X23" s="275">
        <f>IF('Encargos e Benefícios'!C22=0,0,'Encargos e Benefícios'!V22/'Encargos e Benefícios'!C22)</f>
        <v>0</v>
      </c>
      <c r="Y23" s="276">
        <f>IF('Encargos e Benefícios'!C22=0,0,'Encargos e Benefícios'!W22/'Encargos e Benefícios'!C22)</f>
        <v>0</v>
      </c>
      <c r="Z23" s="61"/>
      <c r="AA23" s="60"/>
      <c r="AB23" s="60"/>
      <c r="AC23" s="61"/>
      <c r="AD23" s="12">
        <f t="shared" si="12"/>
        <v>0</v>
      </c>
      <c r="AE23" s="12">
        <f t="shared" si="13"/>
        <v>0</v>
      </c>
      <c r="AF23" s="12">
        <f>IF('Encargos e Benefícios'!$C22=0,0,$X23+SUM(I23:K23)/$C23)</f>
        <v>0</v>
      </c>
      <c r="AG23" s="243">
        <f>IF('Encargos e Benefícios'!$C22=0,0,SUM(AD23:AF23))</f>
        <v>0</v>
      </c>
      <c r="AH23" s="12">
        <f t="shared" si="14"/>
        <v>0</v>
      </c>
      <c r="AI23" s="12">
        <f t="shared" si="15"/>
        <v>0</v>
      </c>
      <c r="AJ23" s="12">
        <f>IF('Encargos e Benefícios'!$C22=0,0,$AF23+SUM(N23:P23)/$C23)</f>
        <v>0</v>
      </c>
      <c r="AK23" s="243">
        <f>IF('Encargos e Benefícios'!$C22=0,0,SUM(AH23:AJ23))</f>
        <v>0</v>
      </c>
      <c r="AL23" s="12">
        <f t="shared" si="16"/>
        <v>0</v>
      </c>
      <c r="AM23" s="12">
        <f t="shared" si="17"/>
        <v>0</v>
      </c>
      <c r="AN23" s="12">
        <f>IF('Encargos e Benefícios'!$C22=0,0,$AJ23+SUM(S23:U23)/$C23)</f>
        <v>0</v>
      </c>
      <c r="AO23" s="243">
        <f>IF('Encargos e Benefícios'!$C22=0,0,SUM(AL23:AN23))</f>
        <v>0</v>
      </c>
      <c r="AP23" s="61"/>
      <c r="AQ23" s="61"/>
    </row>
    <row r="24" spans="1:43" ht="12.75" hidden="1">
      <c r="A24" s="100">
        <v>18</v>
      </c>
      <c r="B24" s="13">
        <f>'Encargos e Benefícios'!B23</f>
        <v>0</v>
      </c>
      <c r="C24" s="10">
        <f>'Encargos e Benefícios'!C23</f>
        <v>0</v>
      </c>
      <c r="D24" s="70"/>
      <c r="E24" s="242"/>
      <c r="F24" s="240"/>
      <c r="G24" s="242"/>
      <c r="H24" s="266"/>
      <c r="I24" s="99"/>
      <c r="J24" s="99"/>
      <c r="K24" s="99"/>
      <c r="L24" s="242"/>
      <c r="M24" s="266"/>
      <c r="N24" s="99"/>
      <c r="O24" s="99"/>
      <c r="P24" s="273"/>
      <c r="Q24" s="242"/>
      <c r="R24" s="266"/>
      <c r="S24" s="99">
        <v>0</v>
      </c>
      <c r="T24" s="99">
        <v>0</v>
      </c>
      <c r="U24" s="273">
        <v>0</v>
      </c>
      <c r="V24" s="12">
        <f>'Encargos e Benefícios'!D23</f>
        <v>0</v>
      </c>
      <c r="W24" s="12">
        <f>IF('Encargos e Benefícios'!C23=0,0,'Encargos e Benefícios'!O23/'Encargos e Benefícios'!C23)</f>
        <v>0</v>
      </c>
      <c r="X24" s="275">
        <f>IF('Encargos e Benefícios'!C23=0,0,'Encargos e Benefícios'!V23/'Encargos e Benefícios'!C23)</f>
        <v>0</v>
      </c>
      <c r="Y24" s="276">
        <f>IF('Encargos e Benefícios'!C23=0,0,'Encargos e Benefícios'!W23/'Encargos e Benefícios'!C23)</f>
        <v>0</v>
      </c>
      <c r="Z24" s="61"/>
      <c r="AA24" s="60"/>
      <c r="AB24" s="60"/>
      <c r="AC24" s="61"/>
      <c r="AD24" s="12">
        <f t="shared" si="12"/>
        <v>0</v>
      </c>
      <c r="AE24" s="12">
        <f t="shared" si="13"/>
        <v>0</v>
      </c>
      <c r="AF24" s="12">
        <f>IF('Encargos e Benefícios'!$C23=0,0,$X24+SUM(I24:K24)/$C24)</f>
        <v>0</v>
      </c>
      <c r="AG24" s="243">
        <f>IF('Encargos e Benefícios'!$C23=0,0,SUM(AD24:AF24))</f>
        <v>0</v>
      </c>
      <c r="AH24" s="12">
        <f t="shared" si="14"/>
        <v>0</v>
      </c>
      <c r="AI24" s="12">
        <f t="shared" si="15"/>
        <v>0</v>
      </c>
      <c r="AJ24" s="12">
        <f>IF('Encargos e Benefícios'!$C23=0,0,$AF24+SUM(N24:P24)/$C24)</f>
        <v>0</v>
      </c>
      <c r="AK24" s="243">
        <f>IF('Encargos e Benefícios'!$C23=0,0,SUM(AH24:AJ24))</f>
        <v>0</v>
      </c>
      <c r="AL24" s="12">
        <f t="shared" si="16"/>
        <v>0</v>
      </c>
      <c r="AM24" s="12">
        <f t="shared" si="17"/>
        <v>0</v>
      </c>
      <c r="AN24" s="12">
        <f>IF('Encargos e Benefícios'!$C23=0,0,$AJ24+SUM(S24:U24)/$C24)</f>
        <v>0</v>
      </c>
      <c r="AO24" s="243">
        <f>IF('Encargos e Benefícios'!$C23=0,0,SUM(AL24:AN24))</f>
        <v>0</v>
      </c>
      <c r="AP24" s="61"/>
      <c r="AQ24" s="61"/>
    </row>
    <row r="25" spans="1:43" ht="12.75" hidden="1">
      <c r="A25" s="100">
        <v>19</v>
      </c>
      <c r="B25" s="13">
        <f>'Encargos e Benefícios'!B24</f>
        <v>0</v>
      </c>
      <c r="C25" s="10">
        <f>'Encargos e Benefícios'!C24</f>
        <v>0</v>
      </c>
      <c r="D25" s="70"/>
      <c r="E25" s="242"/>
      <c r="F25" s="240"/>
      <c r="G25" s="242"/>
      <c r="H25" s="266"/>
      <c r="I25" s="99"/>
      <c r="J25" s="99"/>
      <c r="K25" s="99"/>
      <c r="L25" s="242"/>
      <c r="M25" s="266"/>
      <c r="N25" s="99"/>
      <c r="O25" s="99"/>
      <c r="P25" s="273"/>
      <c r="Q25" s="242"/>
      <c r="R25" s="266"/>
      <c r="S25" s="99">
        <v>0</v>
      </c>
      <c r="T25" s="99">
        <v>0</v>
      </c>
      <c r="U25" s="273">
        <v>0</v>
      </c>
      <c r="V25" s="12">
        <f>'Encargos e Benefícios'!D24</f>
        <v>0</v>
      </c>
      <c r="W25" s="12">
        <f>IF('Encargos e Benefícios'!C24=0,0,'Encargos e Benefícios'!O24/'Encargos e Benefícios'!C24)</f>
        <v>0</v>
      </c>
      <c r="X25" s="275">
        <f>IF('Encargos e Benefícios'!C24=0,0,'Encargos e Benefícios'!V24/'Encargos e Benefícios'!C24)</f>
        <v>0</v>
      </c>
      <c r="Y25" s="276">
        <f>IF('Encargos e Benefícios'!C24=0,0,'Encargos e Benefícios'!W24/'Encargos e Benefícios'!C24)</f>
        <v>0</v>
      </c>
      <c r="Z25" s="61"/>
      <c r="AA25" s="60"/>
      <c r="AB25" s="60"/>
      <c r="AC25" s="61"/>
      <c r="AD25" s="12">
        <f t="shared" si="12"/>
        <v>0</v>
      </c>
      <c r="AE25" s="12">
        <f t="shared" si="13"/>
        <v>0</v>
      </c>
      <c r="AF25" s="12">
        <f>IF('Encargos e Benefícios'!$C24=0,0,$X25+SUM(I25:K25)/$C25)</f>
        <v>0</v>
      </c>
      <c r="AG25" s="243">
        <f>IF('Encargos e Benefícios'!$C24=0,0,SUM(AD25:AF25))</f>
        <v>0</v>
      </c>
      <c r="AH25" s="12">
        <f t="shared" si="14"/>
        <v>0</v>
      </c>
      <c r="AI25" s="12">
        <f t="shared" si="15"/>
        <v>0</v>
      </c>
      <c r="AJ25" s="12">
        <f>IF('Encargos e Benefícios'!$C24=0,0,$AF25+SUM(N25:P25)/$C25)</f>
        <v>0</v>
      </c>
      <c r="AK25" s="243">
        <f>IF('Encargos e Benefícios'!$C24=0,0,SUM(AH25:AJ25))</f>
        <v>0</v>
      </c>
      <c r="AL25" s="12">
        <f t="shared" si="16"/>
        <v>0</v>
      </c>
      <c r="AM25" s="12">
        <f t="shared" si="17"/>
        <v>0</v>
      </c>
      <c r="AN25" s="12">
        <f>IF('Encargos e Benefícios'!$C24=0,0,$AJ25+SUM(S25:U25)/$C25)</f>
        <v>0</v>
      </c>
      <c r="AO25" s="243">
        <f>IF('Encargos e Benefícios'!$C24=0,0,SUM(AL25:AN25))</f>
        <v>0</v>
      </c>
      <c r="AP25" s="61"/>
      <c r="AQ25" s="61"/>
    </row>
    <row r="26" spans="1:43" ht="12.75" hidden="1">
      <c r="A26" s="100">
        <v>20</v>
      </c>
      <c r="B26" s="13">
        <f>'Encargos e Benefícios'!B25</f>
        <v>0</v>
      </c>
      <c r="C26" s="10">
        <f>'Encargos e Benefícios'!C25</f>
        <v>0</v>
      </c>
      <c r="D26" s="70"/>
      <c r="E26" s="242"/>
      <c r="F26" s="240"/>
      <c r="G26" s="242"/>
      <c r="H26" s="266"/>
      <c r="I26" s="99"/>
      <c r="J26" s="99"/>
      <c r="K26" s="99"/>
      <c r="L26" s="242"/>
      <c r="M26" s="266"/>
      <c r="N26" s="99"/>
      <c r="O26" s="99"/>
      <c r="P26" s="273"/>
      <c r="Q26" s="242"/>
      <c r="R26" s="266"/>
      <c r="S26" s="99">
        <v>0</v>
      </c>
      <c r="T26" s="99">
        <v>0</v>
      </c>
      <c r="U26" s="273">
        <v>0</v>
      </c>
      <c r="V26" s="12">
        <f>'Encargos e Benefícios'!D25</f>
        <v>0</v>
      </c>
      <c r="W26" s="12">
        <f>IF('Encargos e Benefícios'!C25=0,0,'Encargos e Benefícios'!O25/'Encargos e Benefícios'!C25)</f>
        <v>0</v>
      </c>
      <c r="X26" s="275">
        <f>IF('Encargos e Benefícios'!C25=0,0,'Encargos e Benefícios'!V25/'Encargos e Benefícios'!C25)</f>
        <v>0</v>
      </c>
      <c r="Y26" s="276">
        <f>IF('Encargos e Benefícios'!C25=0,0,'Encargos e Benefícios'!W25/'Encargos e Benefícios'!C25)</f>
        <v>0</v>
      </c>
      <c r="Z26" s="61"/>
      <c r="AA26" s="60"/>
      <c r="AB26" s="60"/>
      <c r="AC26" s="61"/>
      <c r="AD26" s="12">
        <f t="shared" si="12"/>
        <v>0</v>
      </c>
      <c r="AE26" s="12">
        <f t="shared" si="13"/>
        <v>0</v>
      </c>
      <c r="AF26" s="12">
        <f>IF('Encargos e Benefícios'!$C25=0,0,$X26+SUM(I26:K26)/$C26)</f>
        <v>0</v>
      </c>
      <c r="AG26" s="243">
        <f>IF('Encargos e Benefícios'!$C25=0,0,SUM(AD26:AF26))</f>
        <v>0</v>
      </c>
      <c r="AH26" s="12">
        <f t="shared" si="14"/>
        <v>0</v>
      </c>
      <c r="AI26" s="12">
        <f t="shared" si="15"/>
        <v>0</v>
      </c>
      <c r="AJ26" s="12">
        <f>IF('Encargos e Benefícios'!$C25=0,0,$AF26+SUM(N26:P26)/$C26)</f>
        <v>0</v>
      </c>
      <c r="AK26" s="243">
        <f>IF('Encargos e Benefícios'!$C25=0,0,SUM(AH26:AJ26))</f>
        <v>0</v>
      </c>
      <c r="AL26" s="12">
        <f t="shared" si="16"/>
        <v>0</v>
      </c>
      <c r="AM26" s="12">
        <f t="shared" si="17"/>
        <v>0</v>
      </c>
      <c r="AN26" s="12">
        <f>IF('Encargos e Benefícios'!$C25=0,0,$AJ26+SUM(S26:U26)/$C26)</f>
        <v>0</v>
      </c>
      <c r="AO26" s="243">
        <f>IF('Encargos e Benefícios'!$C25=0,0,SUM(AL26:AN26))</f>
        <v>0</v>
      </c>
      <c r="AP26" s="61"/>
      <c r="AQ26" s="61"/>
    </row>
    <row r="27" spans="1:43" ht="12.75" hidden="1">
      <c r="A27" s="100">
        <v>21</v>
      </c>
      <c r="B27" s="13">
        <f>'Encargos e Benefícios'!B26</f>
        <v>0</v>
      </c>
      <c r="C27" s="10">
        <f>'Encargos e Benefícios'!C26</f>
        <v>0</v>
      </c>
      <c r="D27" s="70"/>
      <c r="E27" s="242"/>
      <c r="F27" s="240"/>
      <c r="G27" s="242"/>
      <c r="H27" s="266"/>
      <c r="I27" s="99"/>
      <c r="J27" s="99"/>
      <c r="K27" s="99">
        <f>'Encargos e Benefícios'!U26*0.05</f>
        <v>0</v>
      </c>
      <c r="L27" s="242"/>
      <c r="M27" s="266"/>
      <c r="N27" s="99"/>
      <c r="O27" s="99"/>
      <c r="P27" s="273"/>
      <c r="Q27" s="242"/>
      <c r="R27" s="266"/>
      <c r="S27" s="99">
        <v>0</v>
      </c>
      <c r="T27" s="99">
        <v>0</v>
      </c>
      <c r="U27" s="273">
        <v>0</v>
      </c>
      <c r="V27" s="12">
        <f>'Encargos e Benefícios'!D26</f>
        <v>0</v>
      </c>
      <c r="W27" s="12">
        <f>IF('Encargos e Benefícios'!C26=0,0,'Encargos e Benefícios'!O26/'Encargos e Benefícios'!C26)</f>
        <v>0</v>
      </c>
      <c r="X27" s="275">
        <f>IF('Encargos e Benefícios'!C26=0,0,'Encargos e Benefícios'!V26/'Encargos e Benefícios'!C26)</f>
        <v>0</v>
      </c>
      <c r="Y27" s="276">
        <f>IF('Encargos e Benefícios'!C26=0,0,'Encargos e Benefícios'!W26/'Encargos e Benefícios'!C26)</f>
        <v>0</v>
      </c>
      <c r="Z27" s="61"/>
      <c r="AA27" s="60"/>
      <c r="AB27" s="60"/>
      <c r="AC27" s="61"/>
      <c r="AD27" s="12">
        <f t="shared" si="12"/>
        <v>0</v>
      </c>
      <c r="AE27" s="12">
        <f t="shared" si="13"/>
        <v>0</v>
      </c>
      <c r="AF27" s="12">
        <f>IF('Encargos e Benefícios'!$C26=0,0,$X27+SUM(I27:K27)/$C27)</f>
        <v>0</v>
      </c>
      <c r="AG27" s="243">
        <f>IF('Encargos e Benefícios'!$C26=0,0,SUM(AD27:AF27))</f>
        <v>0</v>
      </c>
      <c r="AH27" s="12">
        <f t="shared" si="14"/>
        <v>0</v>
      </c>
      <c r="AI27" s="12">
        <f t="shared" si="15"/>
        <v>0</v>
      </c>
      <c r="AJ27" s="12">
        <f>IF('Encargos e Benefícios'!$C26=0,0,$AF27+SUM(N27:P27)/$C27)</f>
        <v>0</v>
      </c>
      <c r="AK27" s="243">
        <f>IF('Encargos e Benefícios'!$C26=0,0,SUM(AH27:AJ27))</f>
        <v>0</v>
      </c>
      <c r="AL27" s="12">
        <f t="shared" si="16"/>
        <v>0</v>
      </c>
      <c r="AM27" s="12">
        <f t="shared" si="17"/>
        <v>0</v>
      </c>
      <c r="AN27" s="12">
        <f>IF('Encargos e Benefícios'!$C26=0,0,$AJ27+SUM(S27:U27)/$C27)</f>
        <v>0</v>
      </c>
      <c r="AO27" s="243">
        <f>IF('Encargos e Benefícios'!$C26=0,0,SUM(AL27:AN27))</f>
        <v>0</v>
      </c>
      <c r="AP27" s="61"/>
      <c r="AQ27" s="61"/>
    </row>
    <row r="28" spans="1:43" ht="12.75" hidden="1">
      <c r="A28" s="100">
        <v>22</v>
      </c>
      <c r="B28" s="13">
        <f>'Encargos e Benefícios'!B27</f>
        <v>0</v>
      </c>
      <c r="C28" s="10">
        <f>'Encargos e Benefícios'!C27</f>
        <v>0</v>
      </c>
      <c r="D28" s="70"/>
      <c r="E28" s="242"/>
      <c r="F28" s="240"/>
      <c r="G28" s="242"/>
      <c r="H28" s="266"/>
      <c r="I28" s="99"/>
      <c r="J28" s="99"/>
      <c r="K28" s="99">
        <f>'Encargos e Benefícios'!U27*0.05</f>
        <v>0</v>
      </c>
      <c r="L28" s="242"/>
      <c r="M28" s="266"/>
      <c r="N28" s="99"/>
      <c r="O28" s="99"/>
      <c r="P28" s="273"/>
      <c r="Q28" s="242"/>
      <c r="R28" s="266"/>
      <c r="S28" s="99">
        <v>0</v>
      </c>
      <c r="T28" s="99">
        <v>0</v>
      </c>
      <c r="U28" s="273">
        <v>0</v>
      </c>
      <c r="V28" s="12">
        <f>'Encargos e Benefícios'!D27</f>
        <v>0</v>
      </c>
      <c r="W28" s="12">
        <f>IF('Encargos e Benefícios'!C27=0,0,'Encargos e Benefícios'!O27/'Encargos e Benefícios'!C27)</f>
        <v>0</v>
      </c>
      <c r="X28" s="275">
        <f>IF('Encargos e Benefícios'!C27=0,0,'Encargos e Benefícios'!V27/'Encargos e Benefícios'!C27)</f>
        <v>0</v>
      </c>
      <c r="Y28" s="276">
        <f>IF('Encargos e Benefícios'!C27=0,0,'Encargos e Benefícios'!W27/'Encargos e Benefícios'!C27)</f>
        <v>0</v>
      </c>
      <c r="Z28" s="61"/>
      <c r="AA28" s="60"/>
      <c r="AB28" s="60"/>
      <c r="AC28" s="61"/>
      <c r="AD28" s="12">
        <f t="shared" si="12"/>
        <v>0</v>
      </c>
      <c r="AE28" s="12">
        <f t="shared" si="13"/>
        <v>0</v>
      </c>
      <c r="AF28" s="12">
        <f>IF('Encargos e Benefícios'!$C27=0,0,$X28+SUM(I28:K28)/$C28)</f>
        <v>0</v>
      </c>
      <c r="AG28" s="243">
        <f>IF('Encargos e Benefícios'!$C27=0,0,SUM(AD28:AF28))</f>
        <v>0</v>
      </c>
      <c r="AH28" s="12">
        <f t="shared" si="14"/>
        <v>0</v>
      </c>
      <c r="AI28" s="12">
        <f t="shared" si="15"/>
        <v>0</v>
      </c>
      <c r="AJ28" s="12">
        <f>IF('Encargos e Benefícios'!$C27=0,0,$AF28+SUM(N28:P28)/$C28)</f>
        <v>0</v>
      </c>
      <c r="AK28" s="243">
        <f>IF('Encargos e Benefícios'!$C27=0,0,SUM(AH28:AJ28))</f>
        <v>0</v>
      </c>
      <c r="AL28" s="12">
        <f t="shared" si="16"/>
        <v>0</v>
      </c>
      <c r="AM28" s="12">
        <f t="shared" si="17"/>
        <v>0</v>
      </c>
      <c r="AN28" s="12">
        <f>IF('Encargos e Benefícios'!$C27=0,0,$AJ28+SUM(S28:U28)/$C28)</f>
        <v>0</v>
      </c>
      <c r="AO28" s="243">
        <f>IF('Encargos e Benefícios'!$C27=0,0,SUM(AL28:AN28))</f>
        <v>0</v>
      </c>
      <c r="AP28" s="61"/>
      <c r="AQ28" s="61"/>
    </row>
    <row r="29" spans="1:43" ht="12.75" hidden="1">
      <c r="A29" s="100">
        <v>23</v>
      </c>
      <c r="B29" s="13">
        <f>'Encargos e Benefícios'!B28</f>
        <v>0</v>
      </c>
      <c r="C29" s="10">
        <f>'Encargos e Benefícios'!C28</f>
        <v>0</v>
      </c>
      <c r="D29" s="70"/>
      <c r="E29" s="242"/>
      <c r="F29" s="240"/>
      <c r="G29" s="242"/>
      <c r="H29" s="266"/>
      <c r="I29" s="99"/>
      <c r="J29" s="99"/>
      <c r="K29" s="99">
        <f>'Encargos e Benefícios'!U28*0.05</f>
        <v>0</v>
      </c>
      <c r="L29" s="242"/>
      <c r="M29" s="266"/>
      <c r="N29" s="99"/>
      <c r="O29" s="99"/>
      <c r="P29" s="273"/>
      <c r="Q29" s="242"/>
      <c r="R29" s="266"/>
      <c r="S29" s="99">
        <v>0</v>
      </c>
      <c r="T29" s="99">
        <v>0</v>
      </c>
      <c r="U29" s="273">
        <v>0</v>
      </c>
      <c r="V29" s="12">
        <f>'Encargos e Benefícios'!D28</f>
        <v>0</v>
      </c>
      <c r="W29" s="12">
        <f>IF('Encargos e Benefícios'!C28=0,0,'Encargos e Benefícios'!O28/'Encargos e Benefícios'!C28)</f>
        <v>0</v>
      </c>
      <c r="X29" s="275">
        <f>IF('Encargos e Benefícios'!C28=0,0,'Encargos e Benefícios'!V28/'Encargos e Benefícios'!C28)</f>
        <v>0</v>
      </c>
      <c r="Y29" s="276">
        <f>IF('Encargos e Benefícios'!C28=0,0,'Encargos e Benefícios'!W28/'Encargos e Benefícios'!C28)</f>
        <v>0</v>
      </c>
      <c r="Z29" s="61"/>
      <c r="AA29" s="60"/>
      <c r="AB29" s="60"/>
      <c r="AC29" s="61"/>
      <c r="AD29" s="12">
        <f t="shared" si="12"/>
        <v>0</v>
      </c>
      <c r="AE29" s="12">
        <f t="shared" si="13"/>
        <v>0</v>
      </c>
      <c r="AF29" s="12">
        <f>IF('Encargos e Benefícios'!$C28=0,0,$X29+SUM(I29:K29)/$C29)</f>
        <v>0</v>
      </c>
      <c r="AG29" s="243">
        <f>IF('Encargos e Benefícios'!$C28=0,0,SUM(AD29:AF29))</f>
        <v>0</v>
      </c>
      <c r="AH29" s="12">
        <f t="shared" si="14"/>
        <v>0</v>
      </c>
      <c r="AI29" s="12">
        <f t="shared" si="15"/>
        <v>0</v>
      </c>
      <c r="AJ29" s="12">
        <f>IF('Encargos e Benefícios'!$C28=0,0,$AF29+SUM(N29:P29)/$C29)</f>
        <v>0</v>
      </c>
      <c r="AK29" s="243">
        <f>IF('Encargos e Benefícios'!$C28=0,0,SUM(AH29:AJ29))</f>
        <v>0</v>
      </c>
      <c r="AL29" s="12">
        <f t="shared" si="16"/>
        <v>0</v>
      </c>
      <c r="AM29" s="12">
        <f t="shared" si="17"/>
        <v>0</v>
      </c>
      <c r="AN29" s="12">
        <f>IF('Encargos e Benefícios'!$C28=0,0,$AJ29+SUM(S29:U29)/$C29)</f>
        <v>0</v>
      </c>
      <c r="AO29" s="243">
        <f>IF('Encargos e Benefícios'!$C28=0,0,SUM(AL29:AN29))</f>
        <v>0</v>
      </c>
      <c r="AP29" s="61"/>
      <c r="AQ29" s="61"/>
    </row>
    <row r="30" spans="1:43" ht="12.75" hidden="1">
      <c r="A30" s="100">
        <v>24</v>
      </c>
      <c r="B30" s="13">
        <f>'Encargos e Benefícios'!B29</f>
        <v>0</v>
      </c>
      <c r="C30" s="10">
        <f>'Encargos e Benefícios'!C29</f>
        <v>0</v>
      </c>
      <c r="D30" s="70"/>
      <c r="E30" s="242"/>
      <c r="F30" s="240"/>
      <c r="G30" s="242"/>
      <c r="H30" s="266"/>
      <c r="I30" s="99"/>
      <c r="J30" s="99"/>
      <c r="K30" s="99">
        <f>'Encargos e Benefícios'!U29*0.05</f>
        <v>0</v>
      </c>
      <c r="L30" s="242"/>
      <c r="M30" s="266"/>
      <c r="N30" s="99"/>
      <c r="O30" s="99"/>
      <c r="P30" s="273"/>
      <c r="Q30" s="242"/>
      <c r="R30" s="266"/>
      <c r="S30" s="99">
        <v>0</v>
      </c>
      <c r="T30" s="99">
        <v>0</v>
      </c>
      <c r="U30" s="273">
        <v>0</v>
      </c>
      <c r="V30" s="12">
        <f>'Encargos e Benefícios'!D29</f>
        <v>0</v>
      </c>
      <c r="W30" s="12">
        <f>IF('Encargos e Benefícios'!C29=0,0,'Encargos e Benefícios'!O29/'Encargos e Benefícios'!C29)</f>
        <v>0</v>
      </c>
      <c r="X30" s="275">
        <f>IF('Encargos e Benefícios'!C29=0,0,'Encargos e Benefícios'!V29/'Encargos e Benefícios'!C29)</f>
        <v>0</v>
      </c>
      <c r="Y30" s="276">
        <f>IF('Encargos e Benefícios'!C29=0,0,'Encargos e Benefícios'!W29/'Encargos e Benefícios'!C29)</f>
        <v>0</v>
      </c>
      <c r="Z30" s="61"/>
      <c r="AA30" s="60"/>
      <c r="AB30" s="60"/>
      <c r="AC30" s="61"/>
      <c r="AD30" s="12">
        <f t="shared" si="12"/>
        <v>0</v>
      </c>
      <c r="AE30" s="12">
        <f t="shared" si="13"/>
        <v>0</v>
      </c>
      <c r="AF30" s="12">
        <f>IF('Encargos e Benefícios'!$C29=0,0,$X30+SUM(I30:K30)/$C30)</f>
        <v>0</v>
      </c>
      <c r="AG30" s="243">
        <f>IF('Encargos e Benefícios'!$C29=0,0,SUM(AD30:AF30))</f>
        <v>0</v>
      </c>
      <c r="AH30" s="12">
        <f t="shared" si="14"/>
        <v>0</v>
      </c>
      <c r="AI30" s="12">
        <f t="shared" si="15"/>
        <v>0</v>
      </c>
      <c r="AJ30" s="12">
        <f>IF('Encargos e Benefícios'!$C29=0,0,$AF30+SUM(N30:P30)/$C30)</f>
        <v>0</v>
      </c>
      <c r="AK30" s="243">
        <f>IF('Encargos e Benefícios'!$C29=0,0,SUM(AH30:AJ30))</f>
        <v>0</v>
      </c>
      <c r="AL30" s="12">
        <f t="shared" si="16"/>
        <v>0</v>
      </c>
      <c r="AM30" s="12">
        <f t="shared" si="17"/>
        <v>0</v>
      </c>
      <c r="AN30" s="12">
        <f>IF('Encargos e Benefícios'!$C29=0,0,$AJ30+SUM(S30:U30)/$C30)</f>
        <v>0</v>
      </c>
      <c r="AO30" s="243">
        <f>IF('Encargos e Benefícios'!$C29=0,0,SUM(AL30:AN30))</f>
        <v>0</v>
      </c>
      <c r="AP30" s="61"/>
      <c r="AQ30" s="61"/>
    </row>
    <row r="31" spans="1:43" ht="12.75" hidden="1">
      <c r="A31" s="100">
        <v>25</v>
      </c>
      <c r="B31" s="13">
        <f>'Encargos e Benefícios'!B30</f>
        <v>0</v>
      </c>
      <c r="C31" s="10">
        <f>'Encargos e Benefícios'!C30</f>
        <v>0</v>
      </c>
      <c r="D31" s="70"/>
      <c r="E31" s="242"/>
      <c r="F31" s="240"/>
      <c r="G31" s="242"/>
      <c r="H31" s="266"/>
      <c r="I31" s="99"/>
      <c r="J31" s="99"/>
      <c r="K31" s="99">
        <f>'Encargos e Benefícios'!U30*0.05</f>
        <v>0</v>
      </c>
      <c r="L31" s="242"/>
      <c r="M31" s="266"/>
      <c r="N31" s="99"/>
      <c r="O31" s="99"/>
      <c r="P31" s="273"/>
      <c r="Q31" s="242"/>
      <c r="R31" s="266"/>
      <c r="S31" s="99">
        <v>0</v>
      </c>
      <c r="T31" s="99">
        <v>0</v>
      </c>
      <c r="U31" s="273">
        <v>0</v>
      </c>
      <c r="V31" s="12">
        <f>'Encargos e Benefícios'!D30</f>
        <v>0</v>
      </c>
      <c r="W31" s="12">
        <f>IF('Encargos e Benefícios'!C30=0,0,'Encargos e Benefícios'!O30/'Encargos e Benefícios'!C30)</f>
        <v>0</v>
      </c>
      <c r="X31" s="275">
        <f>IF('Encargos e Benefícios'!C30=0,0,'Encargos e Benefícios'!V30/'Encargos e Benefícios'!C30)</f>
        <v>0</v>
      </c>
      <c r="Y31" s="276">
        <f>IF('Encargos e Benefícios'!C30=0,0,'Encargos e Benefícios'!W30/'Encargos e Benefícios'!C30)</f>
        <v>0</v>
      </c>
      <c r="Z31" s="61"/>
      <c r="AA31" s="60"/>
      <c r="AB31" s="60"/>
      <c r="AC31" s="61"/>
      <c r="AD31" s="12">
        <f t="shared" si="12"/>
        <v>0</v>
      </c>
      <c r="AE31" s="12">
        <f t="shared" si="13"/>
        <v>0</v>
      </c>
      <c r="AF31" s="12">
        <f>IF('Encargos e Benefícios'!$C30=0,0,$X31+SUM(I31:K31)/$C31)</f>
        <v>0</v>
      </c>
      <c r="AG31" s="243">
        <f>IF('Encargos e Benefícios'!$C30=0,0,SUM(AD31:AF31))</f>
        <v>0</v>
      </c>
      <c r="AH31" s="12">
        <f t="shared" si="14"/>
        <v>0</v>
      </c>
      <c r="AI31" s="12">
        <f t="shared" si="15"/>
        <v>0</v>
      </c>
      <c r="AJ31" s="12">
        <f>IF('Encargos e Benefícios'!$C30=0,0,$AF31+SUM(N31:P31)/$C31)</f>
        <v>0</v>
      </c>
      <c r="AK31" s="243">
        <f>IF('Encargos e Benefícios'!$C30=0,0,SUM(AH31:AJ31))</f>
        <v>0</v>
      </c>
      <c r="AL31" s="12">
        <f t="shared" si="16"/>
        <v>0</v>
      </c>
      <c r="AM31" s="12">
        <f t="shared" si="17"/>
        <v>0</v>
      </c>
      <c r="AN31" s="12">
        <f>IF('Encargos e Benefícios'!$C30=0,0,$AJ31+SUM(S31:U31)/$C31)</f>
        <v>0</v>
      </c>
      <c r="AO31" s="243">
        <f>IF('Encargos e Benefícios'!$C30=0,0,SUM(AL31:AN31))</f>
        <v>0</v>
      </c>
      <c r="AP31" s="61"/>
      <c r="AQ31" s="61"/>
    </row>
    <row r="32" spans="1:43" ht="12.75" hidden="1">
      <c r="A32" s="100">
        <v>26</v>
      </c>
      <c r="B32" s="13">
        <f>'Encargos e Benefícios'!B31</f>
        <v>0</v>
      </c>
      <c r="C32" s="10">
        <f>'Encargos e Benefícios'!C31</f>
        <v>0</v>
      </c>
      <c r="D32" s="70"/>
      <c r="E32" s="242"/>
      <c r="F32" s="240"/>
      <c r="G32" s="242"/>
      <c r="H32" s="266"/>
      <c r="I32" s="99"/>
      <c r="J32" s="99"/>
      <c r="K32" s="99">
        <f>'Encargos e Benefícios'!U31*0.05</f>
        <v>0</v>
      </c>
      <c r="L32" s="242"/>
      <c r="M32" s="266"/>
      <c r="N32" s="99"/>
      <c r="O32" s="99"/>
      <c r="P32" s="273"/>
      <c r="Q32" s="242"/>
      <c r="R32" s="266"/>
      <c r="S32" s="99">
        <v>0</v>
      </c>
      <c r="T32" s="99">
        <v>0</v>
      </c>
      <c r="U32" s="273">
        <v>0</v>
      </c>
      <c r="V32" s="12">
        <f>'Encargos e Benefícios'!D31</f>
        <v>0</v>
      </c>
      <c r="W32" s="12">
        <f>IF('Encargos e Benefícios'!C31=0,0,'Encargos e Benefícios'!O31/'Encargos e Benefícios'!C31)</f>
        <v>0</v>
      </c>
      <c r="X32" s="275">
        <f>IF('Encargos e Benefícios'!C31=0,0,'Encargos e Benefícios'!V31/'Encargos e Benefícios'!C31)</f>
        <v>0</v>
      </c>
      <c r="Y32" s="276">
        <f>IF('Encargos e Benefícios'!C31=0,0,'Encargos e Benefícios'!W31/'Encargos e Benefícios'!C31)</f>
        <v>0</v>
      </c>
      <c r="Z32" s="61"/>
      <c r="AA32" s="60"/>
      <c r="AB32" s="60"/>
      <c r="AC32" s="61"/>
      <c r="AD32" s="12">
        <f t="shared" si="12"/>
        <v>0</v>
      </c>
      <c r="AE32" s="12">
        <f t="shared" si="13"/>
        <v>0</v>
      </c>
      <c r="AF32" s="12">
        <f>IF('Encargos e Benefícios'!$C31=0,0,$X32+SUM(I32:K32)/$C32)</f>
        <v>0</v>
      </c>
      <c r="AG32" s="243">
        <f>IF('Encargos e Benefícios'!$C31=0,0,SUM(AD32:AF32))</f>
        <v>0</v>
      </c>
      <c r="AH32" s="12">
        <f t="shared" si="14"/>
        <v>0</v>
      </c>
      <c r="AI32" s="12">
        <f t="shared" si="15"/>
        <v>0</v>
      </c>
      <c r="AJ32" s="12">
        <f>IF('Encargos e Benefícios'!$C31=0,0,$AF32+SUM(N32:P32)/$C32)</f>
        <v>0</v>
      </c>
      <c r="AK32" s="243">
        <f>IF('Encargos e Benefícios'!$C31=0,0,SUM(AH32:AJ32))</f>
        <v>0</v>
      </c>
      <c r="AL32" s="12">
        <f t="shared" si="16"/>
        <v>0</v>
      </c>
      <c r="AM32" s="12">
        <f t="shared" si="17"/>
        <v>0</v>
      </c>
      <c r="AN32" s="12">
        <f>IF('Encargos e Benefícios'!$C31=0,0,$AJ32+SUM(S32:U32)/$C32)</f>
        <v>0</v>
      </c>
      <c r="AO32" s="243">
        <f>IF('Encargos e Benefícios'!$C31=0,0,SUM(AL32:AN32))</f>
        <v>0</v>
      </c>
      <c r="AP32" s="61"/>
      <c r="AQ32" s="61"/>
    </row>
    <row r="33" spans="1:43" ht="12.75" hidden="1">
      <c r="A33" s="100">
        <v>27</v>
      </c>
      <c r="B33" s="13">
        <f>'Encargos e Benefícios'!B32</f>
        <v>0</v>
      </c>
      <c r="C33" s="10">
        <f>'Encargos e Benefícios'!C32</f>
        <v>0</v>
      </c>
      <c r="D33" s="70"/>
      <c r="E33" s="242"/>
      <c r="F33" s="240"/>
      <c r="G33" s="242"/>
      <c r="H33" s="266"/>
      <c r="I33" s="99"/>
      <c r="J33" s="99"/>
      <c r="K33" s="99">
        <f>'Encargos e Benefícios'!U32*0.05</f>
        <v>0</v>
      </c>
      <c r="L33" s="242"/>
      <c r="M33" s="266"/>
      <c r="N33" s="99"/>
      <c r="O33" s="99"/>
      <c r="P33" s="273"/>
      <c r="Q33" s="242"/>
      <c r="R33" s="266"/>
      <c r="S33" s="99">
        <v>0</v>
      </c>
      <c r="T33" s="99">
        <v>0</v>
      </c>
      <c r="U33" s="273">
        <v>0</v>
      </c>
      <c r="V33" s="12">
        <f>'Encargos e Benefícios'!D32</f>
        <v>0</v>
      </c>
      <c r="W33" s="12">
        <f>IF('Encargos e Benefícios'!C32=0,0,'Encargos e Benefícios'!O32/'Encargos e Benefícios'!C32)</f>
        <v>0</v>
      </c>
      <c r="X33" s="275">
        <f>IF('Encargos e Benefícios'!C32=0,0,'Encargos e Benefícios'!V32/'Encargos e Benefícios'!C32)</f>
        <v>0</v>
      </c>
      <c r="Y33" s="276">
        <f>IF('Encargos e Benefícios'!C32=0,0,'Encargos e Benefícios'!W32/'Encargos e Benefícios'!C32)</f>
        <v>0</v>
      </c>
      <c r="Z33" s="61"/>
      <c r="AA33" s="60"/>
      <c r="AB33" s="60"/>
      <c r="AC33" s="61"/>
      <c r="AD33" s="12">
        <f t="shared" si="12"/>
        <v>0</v>
      </c>
      <c r="AE33" s="12">
        <f t="shared" si="13"/>
        <v>0</v>
      </c>
      <c r="AF33" s="12">
        <f>IF('Encargos e Benefícios'!$C32=0,0,$X33+SUM(I33:K33)/$C33)</f>
        <v>0</v>
      </c>
      <c r="AG33" s="243">
        <f>IF('Encargos e Benefícios'!$C32=0,0,SUM(AD33:AF33))</f>
        <v>0</v>
      </c>
      <c r="AH33" s="12">
        <f t="shared" si="14"/>
        <v>0</v>
      </c>
      <c r="AI33" s="12">
        <f t="shared" si="15"/>
        <v>0</v>
      </c>
      <c r="AJ33" s="12">
        <f>IF('Encargos e Benefícios'!$C32=0,0,$AF33+SUM(N33:P33)/$C33)</f>
        <v>0</v>
      </c>
      <c r="AK33" s="243">
        <f>IF('Encargos e Benefícios'!$C32=0,0,SUM(AH33:AJ33))</f>
        <v>0</v>
      </c>
      <c r="AL33" s="12">
        <f t="shared" si="16"/>
        <v>0</v>
      </c>
      <c r="AM33" s="12">
        <f t="shared" si="17"/>
        <v>0</v>
      </c>
      <c r="AN33" s="12">
        <f>IF('Encargos e Benefícios'!$C32=0,0,$AJ33+SUM(S33:U33)/$C33)</f>
        <v>0</v>
      </c>
      <c r="AO33" s="243">
        <f>IF('Encargos e Benefícios'!$C32=0,0,SUM(AL33:AN33))</f>
        <v>0</v>
      </c>
      <c r="AP33" s="61"/>
      <c r="AQ33" s="61"/>
    </row>
    <row r="34" spans="1:43" ht="12.75" hidden="1">
      <c r="A34" s="100">
        <v>28</v>
      </c>
      <c r="B34" s="13">
        <f>'Encargos e Benefícios'!B33</f>
        <v>0</v>
      </c>
      <c r="C34" s="10">
        <f>'Encargos e Benefícios'!C33</f>
        <v>0</v>
      </c>
      <c r="D34" s="70"/>
      <c r="E34" s="242"/>
      <c r="F34" s="240"/>
      <c r="G34" s="242"/>
      <c r="H34" s="266"/>
      <c r="I34" s="99"/>
      <c r="J34" s="99"/>
      <c r="K34" s="99">
        <f>'Encargos e Benefícios'!U33*0.05</f>
        <v>0</v>
      </c>
      <c r="L34" s="242"/>
      <c r="M34" s="266"/>
      <c r="N34" s="99"/>
      <c r="O34" s="99"/>
      <c r="P34" s="273"/>
      <c r="Q34" s="242"/>
      <c r="R34" s="266"/>
      <c r="S34" s="99">
        <v>0</v>
      </c>
      <c r="T34" s="99">
        <v>0</v>
      </c>
      <c r="U34" s="273">
        <v>0</v>
      </c>
      <c r="V34" s="12">
        <f>'Encargos e Benefícios'!D33</f>
        <v>0</v>
      </c>
      <c r="W34" s="12">
        <f>IF('Encargos e Benefícios'!C33=0,0,'Encargos e Benefícios'!O33/'Encargos e Benefícios'!C33)</f>
        <v>0</v>
      </c>
      <c r="X34" s="275">
        <f>IF('Encargos e Benefícios'!C33=0,0,'Encargos e Benefícios'!V33/'Encargos e Benefícios'!C33)</f>
        <v>0</v>
      </c>
      <c r="Y34" s="276">
        <f>IF('Encargos e Benefícios'!C33=0,0,'Encargos e Benefícios'!W33/'Encargos e Benefícios'!C33)</f>
        <v>0</v>
      </c>
      <c r="Z34" s="61"/>
      <c r="AA34" s="60"/>
      <c r="AB34" s="60"/>
      <c r="AC34" s="61"/>
      <c r="AD34" s="12">
        <f t="shared" si="12"/>
        <v>0</v>
      </c>
      <c r="AE34" s="12">
        <f t="shared" si="13"/>
        <v>0</v>
      </c>
      <c r="AF34" s="12">
        <f>IF('Encargos e Benefícios'!$C33=0,0,$X34+SUM(I34:K34)/$C34)</f>
        <v>0</v>
      </c>
      <c r="AG34" s="243">
        <f>IF('Encargos e Benefícios'!$C33=0,0,SUM(AD34:AF34))</f>
        <v>0</v>
      </c>
      <c r="AH34" s="12">
        <f t="shared" si="14"/>
        <v>0</v>
      </c>
      <c r="AI34" s="12">
        <f t="shared" si="15"/>
        <v>0</v>
      </c>
      <c r="AJ34" s="12">
        <f>IF('Encargos e Benefícios'!$C33=0,0,$AF34+SUM(N34:P34)/$C34)</f>
        <v>0</v>
      </c>
      <c r="AK34" s="243">
        <f>IF('Encargos e Benefícios'!$C33=0,0,SUM(AH34:AJ34))</f>
        <v>0</v>
      </c>
      <c r="AL34" s="12">
        <f t="shared" si="16"/>
        <v>0</v>
      </c>
      <c r="AM34" s="12">
        <f t="shared" si="17"/>
        <v>0</v>
      </c>
      <c r="AN34" s="12">
        <f>IF('Encargos e Benefícios'!$C33=0,0,$AJ34+SUM(S34:U34)/$C34)</f>
        <v>0</v>
      </c>
      <c r="AO34" s="243">
        <f>IF('Encargos e Benefícios'!$C33=0,0,SUM(AL34:AN34))</f>
        <v>0</v>
      </c>
      <c r="AP34" s="61"/>
      <c r="AQ34" s="61"/>
    </row>
    <row r="35" spans="1:43" ht="12.75" hidden="1">
      <c r="A35" s="100">
        <v>29</v>
      </c>
      <c r="B35" s="13">
        <f>'Encargos e Benefícios'!B34</f>
        <v>0</v>
      </c>
      <c r="C35" s="10">
        <f>'Encargos e Benefícios'!C34</f>
        <v>0</v>
      </c>
      <c r="D35" s="70"/>
      <c r="E35" s="242"/>
      <c r="F35" s="240"/>
      <c r="G35" s="242"/>
      <c r="H35" s="266"/>
      <c r="I35" s="99"/>
      <c r="J35" s="99"/>
      <c r="K35" s="99">
        <f>'Encargos e Benefícios'!U34*0.05</f>
        <v>0</v>
      </c>
      <c r="L35" s="242"/>
      <c r="M35" s="266"/>
      <c r="N35" s="99"/>
      <c r="O35" s="99"/>
      <c r="P35" s="273"/>
      <c r="Q35" s="242"/>
      <c r="R35" s="266"/>
      <c r="S35" s="99">
        <v>0</v>
      </c>
      <c r="T35" s="99">
        <v>0</v>
      </c>
      <c r="U35" s="273">
        <v>0</v>
      </c>
      <c r="V35" s="12">
        <f>'Encargos e Benefícios'!D34</f>
        <v>0</v>
      </c>
      <c r="W35" s="12">
        <f>IF('Encargos e Benefícios'!C34=0,0,'Encargos e Benefícios'!O34/'Encargos e Benefícios'!C34)</f>
        <v>0</v>
      </c>
      <c r="X35" s="275">
        <f>IF('Encargos e Benefícios'!C34=0,0,'Encargos e Benefícios'!V34/'Encargos e Benefícios'!C34)</f>
        <v>0</v>
      </c>
      <c r="Y35" s="276">
        <f>IF('Encargos e Benefícios'!C34=0,0,'Encargos e Benefícios'!W34/'Encargos e Benefícios'!C34)</f>
        <v>0</v>
      </c>
      <c r="Z35" s="61"/>
      <c r="AA35" s="60"/>
      <c r="AB35" s="60"/>
      <c r="AC35" s="61"/>
      <c r="AD35" s="12">
        <f t="shared" si="12"/>
        <v>0</v>
      </c>
      <c r="AE35" s="12">
        <f t="shared" si="13"/>
        <v>0</v>
      </c>
      <c r="AF35" s="12">
        <f>IF('Encargos e Benefícios'!$C34=0,0,$X35+SUM(I35:K35)/$C35)</f>
        <v>0</v>
      </c>
      <c r="AG35" s="243">
        <f>IF('Encargos e Benefícios'!$C34=0,0,SUM(AD35:AF35))</f>
        <v>0</v>
      </c>
      <c r="AH35" s="12">
        <f t="shared" si="14"/>
        <v>0</v>
      </c>
      <c r="AI35" s="12">
        <f t="shared" si="15"/>
        <v>0</v>
      </c>
      <c r="AJ35" s="12">
        <f>IF('Encargos e Benefícios'!$C34=0,0,$AF35+SUM(N35:P35)/$C35)</f>
        <v>0</v>
      </c>
      <c r="AK35" s="243">
        <f>IF('Encargos e Benefícios'!$C34=0,0,SUM(AH35:AJ35))</f>
        <v>0</v>
      </c>
      <c r="AL35" s="12">
        <f t="shared" si="16"/>
        <v>0</v>
      </c>
      <c r="AM35" s="12">
        <f t="shared" si="17"/>
        <v>0</v>
      </c>
      <c r="AN35" s="12">
        <f>IF('Encargos e Benefícios'!$C34=0,0,$AJ35+SUM(S35:U35)/$C35)</f>
        <v>0</v>
      </c>
      <c r="AO35" s="243">
        <f>IF('Encargos e Benefícios'!$C34=0,0,SUM(AL35:AN35))</f>
        <v>0</v>
      </c>
      <c r="AP35" s="61"/>
      <c r="AQ35" s="61"/>
    </row>
    <row r="36" spans="1:43" ht="12.75" hidden="1">
      <c r="A36" s="100">
        <v>30</v>
      </c>
      <c r="B36" s="13">
        <f>'Encargos e Benefícios'!B35</f>
        <v>0</v>
      </c>
      <c r="C36" s="10">
        <f>'Encargos e Benefícios'!C35</f>
        <v>0</v>
      </c>
      <c r="D36" s="70"/>
      <c r="E36" s="242"/>
      <c r="F36" s="240"/>
      <c r="G36" s="242"/>
      <c r="H36" s="266"/>
      <c r="I36" s="99"/>
      <c r="J36" s="99"/>
      <c r="K36" s="99">
        <f>'Encargos e Benefícios'!U35*0.05</f>
        <v>0</v>
      </c>
      <c r="L36" s="242"/>
      <c r="M36" s="266"/>
      <c r="N36" s="99"/>
      <c r="O36" s="99"/>
      <c r="P36" s="273"/>
      <c r="Q36" s="242"/>
      <c r="R36" s="266"/>
      <c r="S36" s="99">
        <v>0</v>
      </c>
      <c r="T36" s="99">
        <v>0</v>
      </c>
      <c r="U36" s="273">
        <v>0</v>
      </c>
      <c r="V36" s="12">
        <f>'Encargos e Benefícios'!D35</f>
        <v>0</v>
      </c>
      <c r="W36" s="12">
        <f>IF('Encargos e Benefícios'!C35=0,0,'Encargos e Benefícios'!O35/'Encargos e Benefícios'!C35)</f>
        <v>0</v>
      </c>
      <c r="X36" s="275">
        <f>IF('Encargos e Benefícios'!C35=0,0,'Encargos e Benefícios'!V35/'Encargos e Benefícios'!C35)</f>
        <v>0</v>
      </c>
      <c r="Y36" s="276">
        <f>IF('Encargos e Benefícios'!C35=0,0,'Encargos e Benefícios'!W35/'Encargos e Benefícios'!C35)</f>
        <v>0</v>
      </c>
      <c r="Z36" s="61"/>
      <c r="AA36" s="60"/>
      <c r="AB36" s="60"/>
      <c r="AC36" s="61"/>
      <c r="AD36" s="12">
        <f t="shared" si="12"/>
        <v>0</v>
      </c>
      <c r="AE36" s="12">
        <f t="shared" si="13"/>
        <v>0</v>
      </c>
      <c r="AF36" s="12">
        <f>IF('Encargos e Benefícios'!$C35=0,0,$X36+SUM(I36:K36)/$C36)</f>
        <v>0</v>
      </c>
      <c r="AG36" s="243">
        <f>IF('Encargos e Benefícios'!$C35=0,0,SUM(AD36:AF36))</f>
        <v>0</v>
      </c>
      <c r="AH36" s="12">
        <f t="shared" si="14"/>
        <v>0</v>
      </c>
      <c r="AI36" s="12">
        <f t="shared" si="15"/>
        <v>0</v>
      </c>
      <c r="AJ36" s="12">
        <f>IF('Encargos e Benefícios'!$C35=0,0,$AF36+SUM(N36:P36)/$C36)</f>
        <v>0</v>
      </c>
      <c r="AK36" s="243">
        <f>IF('Encargos e Benefícios'!$C35=0,0,SUM(AH36:AJ36))</f>
        <v>0</v>
      </c>
      <c r="AL36" s="12">
        <f t="shared" si="16"/>
        <v>0</v>
      </c>
      <c r="AM36" s="12">
        <f t="shared" si="17"/>
        <v>0</v>
      </c>
      <c r="AN36" s="12">
        <f>IF('Encargos e Benefícios'!$C35=0,0,$AJ36+SUM(S36:U36)/$C36)</f>
        <v>0</v>
      </c>
      <c r="AO36" s="243">
        <f>IF('Encargos e Benefícios'!$C35=0,0,SUM(AL36:AN36))</f>
        <v>0</v>
      </c>
      <c r="AP36" s="61"/>
      <c r="AQ36" s="61"/>
    </row>
    <row r="37" spans="1:43" ht="12.75" hidden="1">
      <c r="A37" s="100">
        <v>31</v>
      </c>
      <c r="B37" s="13">
        <f>'Encargos e Benefícios'!B36</f>
        <v>0</v>
      </c>
      <c r="C37" s="10">
        <f>'Encargos e Benefícios'!C36</f>
        <v>0</v>
      </c>
      <c r="D37" s="70"/>
      <c r="E37" s="242"/>
      <c r="F37" s="240"/>
      <c r="G37" s="242"/>
      <c r="H37" s="266"/>
      <c r="I37" s="99"/>
      <c r="J37" s="99"/>
      <c r="K37" s="99">
        <f>'Encargos e Benefícios'!U36*0.05</f>
        <v>0</v>
      </c>
      <c r="L37" s="242"/>
      <c r="M37" s="266"/>
      <c r="N37" s="99"/>
      <c r="O37" s="99"/>
      <c r="P37" s="273"/>
      <c r="Q37" s="242"/>
      <c r="R37" s="266"/>
      <c r="S37" s="99">
        <v>0</v>
      </c>
      <c r="T37" s="99">
        <v>0</v>
      </c>
      <c r="U37" s="273">
        <v>0</v>
      </c>
      <c r="V37" s="12">
        <f>'Encargos e Benefícios'!D36</f>
        <v>0</v>
      </c>
      <c r="W37" s="12">
        <f>IF('Encargos e Benefícios'!C36=0,0,'Encargos e Benefícios'!O36/'Encargos e Benefícios'!C36)</f>
        <v>0</v>
      </c>
      <c r="X37" s="275">
        <f>IF('Encargos e Benefícios'!C36=0,0,'Encargos e Benefícios'!V36/'Encargos e Benefícios'!C36)</f>
        <v>0</v>
      </c>
      <c r="Y37" s="276">
        <f>IF('Encargos e Benefícios'!C36=0,0,'Encargos e Benefícios'!W36/'Encargos e Benefícios'!C36)</f>
        <v>0</v>
      </c>
      <c r="Z37" s="61"/>
      <c r="AA37" s="60"/>
      <c r="AB37" s="60"/>
      <c r="AC37" s="61"/>
      <c r="AD37" s="12">
        <f t="shared" si="12"/>
        <v>0</v>
      </c>
      <c r="AE37" s="12">
        <f t="shared" si="13"/>
        <v>0</v>
      </c>
      <c r="AF37" s="12">
        <f>IF('Encargos e Benefícios'!$C36=0,0,$X37+SUM(I37:K37)/$C37)</f>
        <v>0</v>
      </c>
      <c r="AG37" s="243">
        <f>IF('Encargos e Benefícios'!$C36=0,0,SUM(AD37:AF37))</f>
        <v>0</v>
      </c>
      <c r="AH37" s="12">
        <f t="shared" si="14"/>
        <v>0</v>
      </c>
      <c r="AI37" s="12">
        <f t="shared" si="15"/>
        <v>0</v>
      </c>
      <c r="AJ37" s="12">
        <f>IF('Encargos e Benefícios'!$C36=0,0,$AF37+SUM(N37:P37)/$C37)</f>
        <v>0</v>
      </c>
      <c r="AK37" s="243">
        <f>IF('Encargos e Benefícios'!$C36=0,0,SUM(AH37:AJ37))</f>
        <v>0</v>
      </c>
      <c r="AL37" s="12">
        <f t="shared" si="16"/>
        <v>0</v>
      </c>
      <c r="AM37" s="12">
        <f t="shared" si="17"/>
        <v>0</v>
      </c>
      <c r="AN37" s="12">
        <f>IF('Encargos e Benefícios'!$C36=0,0,$AJ37+SUM(S37:U37)/$C37)</f>
        <v>0</v>
      </c>
      <c r="AO37" s="243">
        <f>IF('Encargos e Benefícios'!$C36=0,0,SUM(AL37:AN37))</f>
        <v>0</v>
      </c>
      <c r="AP37" s="61"/>
      <c r="AQ37" s="61"/>
    </row>
    <row r="38" spans="1:43" ht="12.75" hidden="1">
      <c r="A38" s="100">
        <v>32</v>
      </c>
      <c r="B38" s="13">
        <f>'Encargos e Benefícios'!B37</f>
        <v>0</v>
      </c>
      <c r="C38" s="10">
        <f>'Encargos e Benefícios'!C37</f>
        <v>0</v>
      </c>
      <c r="D38" s="70"/>
      <c r="E38" s="242"/>
      <c r="F38" s="240"/>
      <c r="G38" s="242"/>
      <c r="H38" s="266"/>
      <c r="I38" s="99"/>
      <c r="J38" s="99"/>
      <c r="K38" s="99">
        <f>'Encargos e Benefícios'!U37*0.05</f>
        <v>0</v>
      </c>
      <c r="L38" s="242"/>
      <c r="M38" s="266"/>
      <c r="N38" s="99"/>
      <c r="O38" s="99"/>
      <c r="P38" s="273"/>
      <c r="Q38" s="242"/>
      <c r="R38" s="266"/>
      <c r="S38" s="99">
        <v>0</v>
      </c>
      <c r="T38" s="99">
        <v>0</v>
      </c>
      <c r="U38" s="273">
        <v>0</v>
      </c>
      <c r="V38" s="12">
        <f>'Encargos e Benefícios'!D37</f>
        <v>0</v>
      </c>
      <c r="W38" s="12">
        <f>IF('Encargos e Benefícios'!C37=0,0,'Encargos e Benefícios'!O37/'Encargos e Benefícios'!C37)</f>
        <v>0</v>
      </c>
      <c r="X38" s="275">
        <f>IF('Encargos e Benefícios'!C37=0,0,'Encargos e Benefícios'!V37/'Encargos e Benefícios'!C37)</f>
        <v>0</v>
      </c>
      <c r="Y38" s="276">
        <f>IF('Encargos e Benefícios'!C37=0,0,'Encargos e Benefícios'!W37/'Encargos e Benefícios'!C37)</f>
        <v>0</v>
      </c>
      <c r="Z38" s="61"/>
      <c r="AA38" s="60"/>
      <c r="AB38" s="60"/>
      <c r="AC38" s="61"/>
      <c r="AD38" s="12">
        <f t="shared" si="12"/>
        <v>0</v>
      </c>
      <c r="AE38" s="12">
        <f t="shared" si="13"/>
        <v>0</v>
      </c>
      <c r="AF38" s="12">
        <f>IF('Encargos e Benefícios'!$C37=0,0,$X38+SUM(I38:K38)/$C38)</f>
        <v>0</v>
      </c>
      <c r="AG38" s="243">
        <f>IF('Encargos e Benefícios'!$C37=0,0,SUM(AD38:AF38))</f>
        <v>0</v>
      </c>
      <c r="AH38" s="12">
        <f t="shared" si="14"/>
        <v>0</v>
      </c>
      <c r="AI38" s="12">
        <f t="shared" si="15"/>
        <v>0</v>
      </c>
      <c r="AJ38" s="12">
        <f>IF('Encargos e Benefícios'!$C37=0,0,$AF38+SUM(N38:P38)/$C38)</f>
        <v>0</v>
      </c>
      <c r="AK38" s="243">
        <f>IF('Encargos e Benefícios'!$C37=0,0,SUM(AH38:AJ38))</f>
        <v>0</v>
      </c>
      <c r="AL38" s="12">
        <f t="shared" si="16"/>
        <v>0</v>
      </c>
      <c r="AM38" s="12">
        <f t="shared" si="17"/>
        <v>0</v>
      </c>
      <c r="AN38" s="12">
        <f>IF('Encargos e Benefícios'!$C37=0,0,$AJ38+SUM(S38:U38)/$C38)</f>
        <v>0</v>
      </c>
      <c r="AO38" s="243">
        <f>IF('Encargos e Benefícios'!$C37=0,0,SUM(AL38:AN38))</f>
        <v>0</v>
      </c>
      <c r="AP38" s="61"/>
      <c r="AQ38" s="61"/>
    </row>
    <row r="39" spans="1:43" ht="12.75" hidden="1">
      <c r="A39" s="100">
        <v>33</v>
      </c>
      <c r="B39" s="13">
        <f>'Encargos e Benefícios'!B38</f>
        <v>0</v>
      </c>
      <c r="C39" s="10">
        <f>'Encargos e Benefícios'!C38</f>
        <v>0</v>
      </c>
      <c r="D39" s="70"/>
      <c r="E39" s="242"/>
      <c r="F39" s="240"/>
      <c r="G39" s="242"/>
      <c r="H39" s="266"/>
      <c r="I39" s="99"/>
      <c r="J39" s="99"/>
      <c r="K39" s="99">
        <f>'Encargos e Benefícios'!U38*0.05</f>
        <v>0</v>
      </c>
      <c r="L39" s="242"/>
      <c r="M39" s="266"/>
      <c r="N39" s="99"/>
      <c r="O39" s="99"/>
      <c r="P39" s="273"/>
      <c r="Q39" s="242"/>
      <c r="R39" s="266"/>
      <c r="S39" s="99">
        <v>0</v>
      </c>
      <c r="T39" s="99">
        <v>0</v>
      </c>
      <c r="U39" s="273">
        <v>0</v>
      </c>
      <c r="V39" s="12">
        <f>'Encargos e Benefícios'!D38</f>
        <v>0</v>
      </c>
      <c r="W39" s="12">
        <f>IF('Encargos e Benefícios'!C38=0,0,'Encargos e Benefícios'!O38/'Encargos e Benefícios'!C38)</f>
        <v>0</v>
      </c>
      <c r="X39" s="275">
        <f>IF('Encargos e Benefícios'!C38=0,0,'Encargos e Benefícios'!V38/'Encargos e Benefícios'!C38)</f>
        <v>0</v>
      </c>
      <c r="Y39" s="276">
        <f>IF('Encargos e Benefícios'!C38=0,0,'Encargos e Benefícios'!W38/'Encargos e Benefícios'!C38)</f>
        <v>0</v>
      </c>
      <c r="Z39" s="61"/>
      <c r="AA39" s="60"/>
      <c r="AB39" s="60"/>
      <c r="AC39" s="61"/>
      <c r="AD39" s="12">
        <f t="shared" si="12"/>
        <v>0</v>
      </c>
      <c r="AE39" s="12">
        <f t="shared" si="13"/>
        <v>0</v>
      </c>
      <c r="AF39" s="12">
        <f>IF('Encargos e Benefícios'!$C38=0,0,$X39+SUM(I39:K39)/$C39)</f>
        <v>0</v>
      </c>
      <c r="AG39" s="243">
        <f>IF('Encargos e Benefícios'!$C38=0,0,SUM(AD39:AF39))</f>
        <v>0</v>
      </c>
      <c r="AH39" s="12">
        <f t="shared" si="14"/>
        <v>0</v>
      </c>
      <c r="AI39" s="12">
        <f t="shared" si="15"/>
        <v>0</v>
      </c>
      <c r="AJ39" s="12">
        <f>IF('Encargos e Benefícios'!$C38=0,0,$AF39+SUM(N39:P39)/$C39)</f>
        <v>0</v>
      </c>
      <c r="AK39" s="243">
        <f>IF('Encargos e Benefícios'!$C38=0,0,SUM(AH39:AJ39))</f>
        <v>0</v>
      </c>
      <c r="AL39" s="12">
        <f t="shared" si="16"/>
        <v>0</v>
      </c>
      <c r="AM39" s="12">
        <f t="shared" si="17"/>
        <v>0</v>
      </c>
      <c r="AN39" s="12">
        <f>IF('Encargos e Benefícios'!$C38=0,0,$AJ39+SUM(S39:U39)/$C39)</f>
        <v>0</v>
      </c>
      <c r="AO39" s="243">
        <f>IF('Encargos e Benefícios'!$C38=0,0,SUM(AL39:AN39))</f>
        <v>0</v>
      </c>
      <c r="AP39" s="61"/>
      <c r="AQ39" s="61"/>
    </row>
    <row r="40" spans="1:43" ht="12.75" hidden="1">
      <c r="A40" s="100">
        <v>34</v>
      </c>
      <c r="B40" s="13">
        <f>'Encargos e Benefícios'!B39</f>
        <v>0</v>
      </c>
      <c r="C40" s="10">
        <f>'Encargos e Benefícios'!C39</f>
        <v>0</v>
      </c>
      <c r="D40" s="70"/>
      <c r="E40" s="242"/>
      <c r="F40" s="240"/>
      <c r="G40" s="242"/>
      <c r="H40" s="266"/>
      <c r="I40" s="99"/>
      <c r="J40" s="99"/>
      <c r="K40" s="99">
        <f>'Encargos e Benefícios'!U39*0.05</f>
        <v>0</v>
      </c>
      <c r="L40" s="242"/>
      <c r="M40" s="266"/>
      <c r="N40" s="99"/>
      <c r="O40" s="99"/>
      <c r="P40" s="273"/>
      <c r="Q40" s="242"/>
      <c r="R40" s="266"/>
      <c r="S40" s="99">
        <v>0</v>
      </c>
      <c r="T40" s="99">
        <v>0</v>
      </c>
      <c r="U40" s="273">
        <v>0</v>
      </c>
      <c r="V40" s="12">
        <f>'Encargos e Benefícios'!D39</f>
        <v>0</v>
      </c>
      <c r="W40" s="12">
        <f>IF('Encargos e Benefícios'!C39=0,0,'Encargos e Benefícios'!O39/'Encargos e Benefícios'!C39)</f>
        <v>0</v>
      </c>
      <c r="X40" s="275">
        <f>IF('Encargos e Benefícios'!C39=0,0,'Encargos e Benefícios'!V39/'Encargos e Benefícios'!C39)</f>
        <v>0</v>
      </c>
      <c r="Y40" s="276">
        <f>IF('Encargos e Benefícios'!C39=0,0,'Encargos e Benefícios'!W39/'Encargos e Benefícios'!C39)</f>
        <v>0</v>
      </c>
      <c r="Z40" s="61"/>
      <c r="AA40" s="60"/>
      <c r="AB40" s="60"/>
      <c r="AC40" s="61"/>
      <c r="AD40" s="12">
        <f t="shared" si="12"/>
        <v>0</v>
      </c>
      <c r="AE40" s="12">
        <f t="shared" si="13"/>
        <v>0</v>
      </c>
      <c r="AF40" s="12">
        <f>IF('Encargos e Benefícios'!$C39=0,0,$X40+SUM(I40:K40)/$C40)</f>
        <v>0</v>
      </c>
      <c r="AG40" s="243">
        <f>IF('Encargos e Benefícios'!$C39=0,0,SUM(AD40:AF40))</f>
        <v>0</v>
      </c>
      <c r="AH40" s="12">
        <f t="shared" si="14"/>
        <v>0</v>
      </c>
      <c r="AI40" s="12">
        <f t="shared" si="15"/>
        <v>0</v>
      </c>
      <c r="AJ40" s="12">
        <f>IF('Encargos e Benefícios'!$C39=0,0,$AF40+SUM(N40:P40)/$C40)</f>
        <v>0</v>
      </c>
      <c r="AK40" s="243">
        <f>IF('Encargos e Benefícios'!$C39=0,0,SUM(AH40:AJ40))</f>
        <v>0</v>
      </c>
      <c r="AL40" s="12">
        <f t="shared" si="16"/>
        <v>0</v>
      </c>
      <c r="AM40" s="12">
        <f t="shared" si="17"/>
        <v>0</v>
      </c>
      <c r="AN40" s="12">
        <f>IF('Encargos e Benefícios'!$C39=0,0,$AJ40+SUM(S40:U40)/$C40)</f>
        <v>0</v>
      </c>
      <c r="AO40" s="243">
        <f>IF('Encargos e Benefícios'!$C39=0,0,SUM(AL40:AN40))</f>
        <v>0</v>
      </c>
      <c r="AP40" s="61"/>
      <c r="AQ40" s="61"/>
    </row>
    <row r="41" spans="1:43" ht="12.75" hidden="1">
      <c r="A41" s="100">
        <v>35</v>
      </c>
      <c r="B41" s="13">
        <f>'Encargos e Benefícios'!B40</f>
        <v>0</v>
      </c>
      <c r="C41" s="10">
        <f>'Encargos e Benefícios'!C40</f>
        <v>0</v>
      </c>
      <c r="D41" s="70"/>
      <c r="E41" s="242"/>
      <c r="F41" s="240"/>
      <c r="G41" s="242"/>
      <c r="H41" s="266"/>
      <c r="I41" s="99"/>
      <c r="J41" s="99"/>
      <c r="K41" s="99">
        <f>'Encargos e Benefícios'!U40*0.05</f>
        <v>0</v>
      </c>
      <c r="L41" s="242"/>
      <c r="M41" s="266"/>
      <c r="N41" s="99"/>
      <c r="O41" s="99"/>
      <c r="P41" s="273"/>
      <c r="Q41" s="242"/>
      <c r="R41" s="266"/>
      <c r="S41" s="99">
        <v>0</v>
      </c>
      <c r="T41" s="99">
        <v>0</v>
      </c>
      <c r="U41" s="273">
        <v>0</v>
      </c>
      <c r="V41" s="12">
        <f>'Encargos e Benefícios'!D40</f>
        <v>0</v>
      </c>
      <c r="W41" s="12">
        <f>IF('Encargos e Benefícios'!C40=0,0,'Encargos e Benefícios'!O40/'Encargos e Benefícios'!C40)</f>
        <v>0</v>
      </c>
      <c r="X41" s="275">
        <f>IF('Encargos e Benefícios'!C40=0,0,'Encargos e Benefícios'!V40/'Encargos e Benefícios'!C40)</f>
        <v>0</v>
      </c>
      <c r="Y41" s="276">
        <f>IF('Encargos e Benefícios'!C40=0,0,'Encargos e Benefícios'!W40/'Encargos e Benefícios'!C40)</f>
        <v>0</v>
      </c>
      <c r="Z41" s="61"/>
      <c r="AA41" s="60"/>
      <c r="AB41" s="60"/>
      <c r="AC41" s="61"/>
      <c r="AD41" s="12">
        <f t="shared" si="12"/>
        <v>0</v>
      </c>
      <c r="AE41" s="12">
        <f t="shared" si="13"/>
        <v>0</v>
      </c>
      <c r="AF41" s="12">
        <f>IF('Encargos e Benefícios'!$C40=0,0,$X41+SUM(I41:K41)/$C41)</f>
        <v>0</v>
      </c>
      <c r="AG41" s="243">
        <f>IF('Encargos e Benefícios'!$C40=0,0,SUM(AD41:AF41))</f>
        <v>0</v>
      </c>
      <c r="AH41" s="12">
        <f t="shared" si="14"/>
        <v>0</v>
      </c>
      <c r="AI41" s="12">
        <f t="shared" si="15"/>
        <v>0</v>
      </c>
      <c r="AJ41" s="12">
        <f>IF('Encargos e Benefícios'!$C40=0,0,$AF41+SUM(N41:P41)/$C41)</f>
        <v>0</v>
      </c>
      <c r="AK41" s="243">
        <f>IF('Encargos e Benefícios'!$C40=0,0,SUM(AH41:AJ41))</f>
        <v>0</v>
      </c>
      <c r="AL41" s="12">
        <f t="shared" si="16"/>
        <v>0</v>
      </c>
      <c r="AM41" s="12">
        <f t="shared" si="17"/>
        <v>0</v>
      </c>
      <c r="AN41" s="12">
        <f>IF('Encargos e Benefícios'!$C40=0,0,$AJ41+SUM(S41:U41)/$C41)</f>
        <v>0</v>
      </c>
      <c r="AO41" s="243">
        <f>IF('Encargos e Benefícios'!$C40=0,0,SUM(AL41:AN41))</f>
        <v>0</v>
      </c>
      <c r="AP41" s="61"/>
      <c r="AQ41" s="61"/>
    </row>
    <row r="42" spans="1:43" ht="12.75" hidden="1">
      <c r="A42" s="100">
        <v>36</v>
      </c>
      <c r="B42" s="13">
        <f>'Encargos e Benefícios'!B41</f>
        <v>0</v>
      </c>
      <c r="C42" s="10">
        <f>'Encargos e Benefícios'!C41</f>
        <v>0</v>
      </c>
      <c r="D42" s="70"/>
      <c r="E42" s="242"/>
      <c r="F42" s="240"/>
      <c r="G42" s="242"/>
      <c r="H42" s="266"/>
      <c r="I42" s="99"/>
      <c r="J42" s="99"/>
      <c r="K42" s="99">
        <f>'Encargos e Benefícios'!U41*0.05</f>
        <v>0</v>
      </c>
      <c r="L42" s="242"/>
      <c r="M42" s="266"/>
      <c r="N42" s="99"/>
      <c r="O42" s="99"/>
      <c r="P42" s="273"/>
      <c r="Q42" s="242"/>
      <c r="R42" s="266"/>
      <c r="S42" s="99">
        <v>0</v>
      </c>
      <c r="T42" s="99">
        <v>0</v>
      </c>
      <c r="U42" s="273">
        <v>0</v>
      </c>
      <c r="V42" s="12">
        <f>'Encargos e Benefícios'!D41</f>
        <v>0</v>
      </c>
      <c r="W42" s="12">
        <f>IF('Encargos e Benefícios'!C41=0,0,'Encargos e Benefícios'!O41/'Encargos e Benefícios'!C41)</f>
        <v>0</v>
      </c>
      <c r="X42" s="275">
        <f>IF('Encargos e Benefícios'!C41=0,0,'Encargos e Benefícios'!V41/'Encargos e Benefícios'!C41)</f>
        <v>0</v>
      </c>
      <c r="Y42" s="276">
        <f>IF('Encargos e Benefícios'!C41=0,0,'Encargos e Benefícios'!W41/'Encargos e Benefícios'!C41)</f>
        <v>0</v>
      </c>
      <c r="Z42" s="61"/>
      <c r="AA42" s="60"/>
      <c r="AB42" s="60"/>
      <c r="AC42" s="61"/>
      <c r="AD42" s="12">
        <f t="shared" si="12"/>
        <v>0</v>
      </c>
      <c r="AE42" s="12">
        <f t="shared" si="13"/>
        <v>0</v>
      </c>
      <c r="AF42" s="12">
        <f>IF('Encargos e Benefícios'!$C41=0,0,$X42+SUM(I42:K42)/$C42)</f>
        <v>0</v>
      </c>
      <c r="AG42" s="243">
        <f>IF('Encargos e Benefícios'!$C41=0,0,SUM(AD42:AF42))</f>
        <v>0</v>
      </c>
      <c r="AH42" s="12">
        <f t="shared" si="14"/>
        <v>0</v>
      </c>
      <c r="AI42" s="12">
        <f t="shared" si="15"/>
        <v>0</v>
      </c>
      <c r="AJ42" s="12">
        <f>IF('Encargos e Benefícios'!$C41=0,0,$AF42+SUM(N42:P42)/$C42)</f>
        <v>0</v>
      </c>
      <c r="AK42" s="243">
        <f>IF('Encargos e Benefícios'!$C41=0,0,SUM(AH42:AJ42))</f>
        <v>0</v>
      </c>
      <c r="AL42" s="12">
        <f t="shared" si="16"/>
        <v>0</v>
      </c>
      <c r="AM42" s="12">
        <f t="shared" si="17"/>
        <v>0</v>
      </c>
      <c r="AN42" s="12">
        <f>IF('Encargos e Benefícios'!$C41=0,0,$AJ42+SUM(S42:U42)/$C42)</f>
        <v>0</v>
      </c>
      <c r="AO42" s="243">
        <f>IF('Encargos e Benefícios'!$C41=0,0,SUM(AL42:AN42))</f>
        <v>0</v>
      </c>
      <c r="AP42" s="61"/>
      <c r="AQ42" s="61"/>
    </row>
    <row r="43" spans="1:43" ht="12.75" hidden="1">
      <c r="A43" s="100">
        <v>37</v>
      </c>
      <c r="B43" s="13">
        <f>'Encargos e Benefícios'!B42</f>
        <v>0</v>
      </c>
      <c r="C43" s="10">
        <f>'Encargos e Benefícios'!C42</f>
        <v>0</v>
      </c>
      <c r="D43" s="70"/>
      <c r="E43" s="242"/>
      <c r="F43" s="240"/>
      <c r="G43" s="242"/>
      <c r="H43" s="266"/>
      <c r="I43" s="99"/>
      <c r="J43" s="99"/>
      <c r="K43" s="99">
        <f>'Encargos e Benefícios'!U42*0.05</f>
        <v>0</v>
      </c>
      <c r="L43" s="242"/>
      <c r="M43" s="266"/>
      <c r="N43" s="99"/>
      <c r="O43" s="99"/>
      <c r="P43" s="273"/>
      <c r="Q43" s="242"/>
      <c r="R43" s="266"/>
      <c r="S43" s="99">
        <v>0</v>
      </c>
      <c r="T43" s="99">
        <v>0</v>
      </c>
      <c r="U43" s="273">
        <v>0</v>
      </c>
      <c r="V43" s="12">
        <f>'Encargos e Benefícios'!D42</f>
        <v>0</v>
      </c>
      <c r="W43" s="12">
        <f>IF('Encargos e Benefícios'!C42=0,0,'Encargos e Benefícios'!O42/'Encargos e Benefícios'!C42)</f>
        <v>0</v>
      </c>
      <c r="X43" s="275">
        <f>IF('Encargos e Benefícios'!C42=0,0,'Encargos e Benefícios'!V42/'Encargos e Benefícios'!C42)</f>
        <v>0</v>
      </c>
      <c r="Y43" s="276">
        <f>IF('Encargos e Benefícios'!C42=0,0,'Encargos e Benefícios'!W42/'Encargos e Benefícios'!C42)</f>
        <v>0</v>
      </c>
      <c r="Z43" s="61"/>
      <c r="AA43" s="60"/>
      <c r="AB43" s="60"/>
      <c r="AC43" s="61"/>
      <c r="AD43" s="12">
        <f t="shared" si="12"/>
        <v>0</v>
      </c>
      <c r="AE43" s="12">
        <f t="shared" si="13"/>
        <v>0</v>
      </c>
      <c r="AF43" s="12">
        <f>IF('Encargos e Benefícios'!$C42=0,0,$X43+SUM(I43:K43)/$C43)</f>
        <v>0</v>
      </c>
      <c r="AG43" s="243">
        <f>IF('Encargos e Benefícios'!$C42=0,0,SUM(AD43:AF43))</f>
        <v>0</v>
      </c>
      <c r="AH43" s="12">
        <f t="shared" si="14"/>
        <v>0</v>
      </c>
      <c r="AI43" s="12">
        <f t="shared" si="15"/>
        <v>0</v>
      </c>
      <c r="AJ43" s="12">
        <f>IF('Encargos e Benefícios'!$C42=0,0,$AF43+SUM(N43:P43)/$C43)</f>
        <v>0</v>
      </c>
      <c r="AK43" s="243">
        <f>IF('Encargos e Benefícios'!$C42=0,0,SUM(AH43:AJ43))</f>
        <v>0</v>
      </c>
      <c r="AL43" s="12">
        <f t="shared" si="16"/>
        <v>0</v>
      </c>
      <c r="AM43" s="12">
        <f t="shared" si="17"/>
        <v>0</v>
      </c>
      <c r="AN43" s="12">
        <f>IF('Encargos e Benefícios'!$C42=0,0,$AJ43+SUM(S43:U43)/$C43)</f>
        <v>0</v>
      </c>
      <c r="AO43" s="243">
        <f>IF('Encargos e Benefícios'!$C42=0,0,SUM(AL43:AN43))</f>
        <v>0</v>
      </c>
      <c r="AP43" s="61"/>
      <c r="AQ43" s="61"/>
    </row>
    <row r="44" spans="1:43" ht="12.75" hidden="1">
      <c r="A44" s="100">
        <v>38</v>
      </c>
      <c r="B44" s="13">
        <f>'Encargos e Benefícios'!B43</f>
        <v>0</v>
      </c>
      <c r="C44" s="10">
        <f>'Encargos e Benefícios'!C43</f>
        <v>0</v>
      </c>
      <c r="D44" s="70"/>
      <c r="E44" s="242"/>
      <c r="F44" s="240"/>
      <c r="G44" s="242"/>
      <c r="H44" s="266"/>
      <c r="I44" s="99"/>
      <c r="J44" s="99"/>
      <c r="K44" s="99">
        <f>'Encargos e Benefícios'!U43*0.05</f>
        <v>0</v>
      </c>
      <c r="L44" s="242"/>
      <c r="M44" s="266"/>
      <c r="N44" s="99"/>
      <c r="O44" s="99"/>
      <c r="P44" s="273"/>
      <c r="Q44" s="242"/>
      <c r="R44" s="266"/>
      <c r="S44" s="99">
        <v>0</v>
      </c>
      <c r="T44" s="99">
        <v>0</v>
      </c>
      <c r="U44" s="273">
        <v>0</v>
      </c>
      <c r="V44" s="12">
        <f>'Encargos e Benefícios'!D43</f>
        <v>0</v>
      </c>
      <c r="W44" s="12">
        <f>IF('Encargos e Benefícios'!C43=0,0,'Encargos e Benefícios'!O43/'Encargos e Benefícios'!C43)</f>
        <v>0</v>
      </c>
      <c r="X44" s="275">
        <f>IF('Encargos e Benefícios'!C43=0,0,'Encargos e Benefícios'!V43/'Encargos e Benefícios'!C43)</f>
        <v>0</v>
      </c>
      <c r="Y44" s="276">
        <f>IF('Encargos e Benefícios'!C43=0,0,'Encargos e Benefícios'!W43/'Encargos e Benefícios'!C43)</f>
        <v>0</v>
      </c>
      <c r="Z44" s="61"/>
      <c r="AA44" s="60"/>
      <c r="AB44" s="60"/>
      <c r="AC44" s="61"/>
      <c r="AD44" s="12">
        <f t="shared" si="12"/>
        <v>0</v>
      </c>
      <c r="AE44" s="12">
        <f t="shared" si="13"/>
        <v>0</v>
      </c>
      <c r="AF44" s="12">
        <f>IF('Encargos e Benefícios'!$C43=0,0,$X44+SUM(I44:K44)/$C44)</f>
        <v>0</v>
      </c>
      <c r="AG44" s="243">
        <f>IF('Encargos e Benefícios'!$C43=0,0,SUM(AD44:AF44))</f>
        <v>0</v>
      </c>
      <c r="AH44" s="12">
        <f t="shared" si="14"/>
        <v>0</v>
      </c>
      <c r="AI44" s="12">
        <f t="shared" si="15"/>
        <v>0</v>
      </c>
      <c r="AJ44" s="12">
        <f>IF('Encargos e Benefícios'!$C43=0,0,$AF44+SUM(N44:P44)/$C44)</f>
        <v>0</v>
      </c>
      <c r="AK44" s="243">
        <f>IF('Encargos e Benefícios'!$C43=0,0,SUM(AH44:AJ44))</f>
        <v>0</v>
      </c>
      <c r="AL44" s="12">
        <f t="shared" si="16"/>
        <v>0</v>
      </c>
      <c r="AM44" s="12">
        <f t="shared" si="17"/>
        <v>0</v>
      </c>
      <c r="AN44" s="12">
        <f>IF('Encargos e Benefícios'!$C43=0,0,$AJ44+SUM(S44:U44)/$C44)</f>
        <v>0</v>
      </c>
      <c r="AO44" s="243">
        <f>IF('Encargos e Benefícios'!$C43=0,0,SUM(AL44:AN44))</f>
        <v>0</v>
      </c>
      <c r="AP44" s="61"/>
      <c r="AQ44" s="61"/>
    </row>
    <row r="45" spans="1:43" ht="12.75" hidden="1">
      <c r="A45" s="100">
        <v>39</v>
      </c>
      <c r="B45" s="13">
        <f>'Encargos e Benefícios'!B44</f>
        <v>0</v>
      </c>
      <c r="C45" s="10">
        <f>'Encargos e Benefícios'!C44</f>
        <v>0</v>
      </c>
      <c r="D45" s="70"/>
      <c r="E45" s="242"/>
      <c r="F45" s="240"/>
      <c r="G45" s="242"/>
      <c r="H45" s="266"/>
      <c r="I45" s="99"/>
      <c r="J45" s="99"/>
      <c r="K45" s="99">
        <f>'Encargos e Benefícios'!U44*0.05</f>
        <v>0</v>
      </c>
      <c r="L45" s="242"/>
      <c r="M45" s="266"/>
      <c r="N45" s="99"/>
      <c r="O45" s="99"/>
      <c r="P45" s="273"/>
      <c r="Q45" s="242"/>
      <c r="R45" s="266"/>
      <c r="S45" s="99">
        <v>0</v>
      </c>
      <c r="T45" s="99">
        <v>0</v>
      </c>
      <c r="U45" s="273">
        <v>0</v>
      </c>
      <c r="V45" s="12">
        <f>'Encargos e Benefícios'!D44</f>
        <v>0</v>
      </c>
      <c r="W45" s="12">
        <f>IF('Encargos e Benefícios'!C44=0,0,'Encargos e Benefícios'!O44/'Encargos e Benefícios'!C44)</f>
        <v>0</v>
      </c>
      <c r="X45" s="275">
        <f>IF('Encargos e Benefícios'!C44=0,0,'Encargos e Benefícios'!V44/'Encargos e Benefícios'!C44)</f>
        <v>0</v>
      </c>
      <c r="Y45" s="276">
        <f>IF('Encargos e Benefícios'!C44=0,0,'Encargos e Benefícios'!W44/'Encargos e Benefícios'!C44)</f>
        <v>0</v>
      </c>
      <c r="Z45" s="61"/>
      <c r="AA45" s="60"/>
      <c r="AB45" s="60"/>
      <c r="AC45" s="61"/>
      <c r="AD45" s="12">
        <f t="shared" si="12"/>
        <v>0</v>
      </c>
      <c r="AE45" s="12">
        <f t="shared" si="13"/>
        <v>0</v>
      </c>
      <c r="AF45" s="12">
        <f>IF('Encargos e Benefícios'!$C44=0,0,$X45+SUM(I45:K45)/$C45)</f>
        <v>0</v>
      </c>
      <c r="AG45" s="243">
        <f>IF('Encargos e Benefícios'!$C44=0,0,SUM(AD45:AF45))</f>
        <v>0</v>
      </c>
      <c r="AH45" s="12">
        <f t="shared" si="14"/>
        <v>0</v>
      </c>
      <c r="AI45" s="12">
        <f t="shared" si="15"/>
        <v>0</v>
      </c>
      <c r="AJ45" s="12">
        <f>IF('Encargos e Benefícios'!$C44=0,0,$AF45+SUM(N45:P45)/$C45)</f>
        <v>0</v>
      </c>
      <c r="AK45" s="243">
        <f>IF('Encargos e Benefícios'!$C44=0,0,SUM(AH45:AJ45))</f>
        <v>0</v>
      </c>
      <c r="AL45" s="12">
        <f t="shared" si="16"/>
        <v>0</v>
      </c>
      <c r="AM45" s="12">
        <f t="shared" si="17"/>
        <v>0</v>
      </c>
      <c r="AN45" s="12">
        <f>IF('Encargos e Benefícios'!$C44=0,0,$AJ45+SUM(S45:U45)/$C45)</f>
        <v>0</v>
      </c>
      <c r="AO45" s="243">
        <f>IF('Encargos e Benefícios'!$C44=0,0,SUM(AL45:AN45))</f>
        <v>0</v>
      </c>
      <c r="AP45" s="61"/>
      <c r="AQ45" s="61"/>
    </row>
    <row r="46" spans="1:43" ht="12.75" hidden="1">
      <c r="A46" s="100">
        <v>40</v>
      </c>
      <c r="B46" s="13">
        <f>'Encargos e Benefícios'!B45</f>
        <v>0</v>
      </c>
      <c r="C46" s="10">
        <f>'Encargos e Benefícios'!C45</f>
        <v>0</v>
      </c>
      <c r="D46" s="70"/>
      <c r="E46" s="242"/>
      <c r="F46" s="240"/>
      <c r="G46" s="242"/>
      <c r="H46" s="266"/>
      <c r="I46" s="99"/>
      <c r="J46" s="99"/>
      <c r="K46" s="99">
        <f>'Encargos e Benefícios'!U45*0.05</f>
        <v>0</v>
      </c>
      <c r="L46" s="242"/>
      <c r="M46" s="266"/>
      <c r="N46" s="99"/>
      <c r="O46" s="99"/>
      <c r="P46" s="273"/>
      <c r="Q46" s="242"/>
      <c r="R46" s="266"/>
      <c r="S46" s="99">
        <v>0</v>
      </c>
      <c r="T46" s="99">
        <v>0</v>
      </c>
      <c r="U46" s="273">
        <v>0</v>
      </c>
      <c r="V46" s="12">
        <f>'Encargos e Benefícios'!D45</f>
        <v>0</v>
      </c>
      <c r="W46" s="12">
        <f>IF('Encargos e Benefícios'!C45=0,0,'Encargos e Benefícios'!O45/'Encargos e Benefícios'!C45)</f>
        <v>0</v>
      </c>
      <c r="X46" s="275">
        <f>IF('Encargos e Benefícios'!C45=0,0,'Encargos e Benefícios'!V45/'Encargos e Benefícios'!C45)</f>
        <v>0</v>
      </c>
      <c r="Y46" s="276">
        <f>IF('Encargos e Benefícios'!C45=0,0,'Encargos e Benefícios'!W45/'Encargos e Benefícios'!C45)</f>
        <v>0</v>
      </c>
      <c r="Z46" s="61"/>
      <c r="AA46" s="60"/>
      <c r="AB46" s="60"/>
      <c r="AC46" s="61"/>
      <c r="AD46" s="12">
        <f t="shared" si="12"/>
        <v>0</v>
      </c>
      <c r="AE46" s="12">
        <f t="shared" si="13"/>
        <v>0</v>
      </c>
      <c r="AF46" s="12">
        <f>IF('Encargos e Benefícios'!$C45=0,0,$X46+SUM(I46:K46)/$C46)</f>
        <v>0</v>
      </c>
      <c r="AG46" s="243">
        <f>IF('Encargos e Benefícios'!$C45=0,0,SUM(AD46:AF46))</f>
        <v>0</v>
      </c>
      <c r="AH46" s="12">
        <f t="shared" si="14"/>
        <v>0</v>
      </c>
      <c r="AI46" s="12">
        <f t="shared" si="15"/>
        <v>0</v>
      </c>
      <c r="AJ46" s="12">
        <f>IF('Encargos e Benefícios'!$C45=0,0,$AF46+SUM(N46:P46)/$C46)</f>
        <v>0</v>
      </c>
      <c r="AK46" s="243">
        <f>IF('Encargos e Benefícios'!$C45=0,0,SUM(AH46:AJ46))</f>
        <v>0</v>
      </c>
      <c r="AL46" s="12">
        <f t="shared" si="16"/>
        <v>0</v>
      </c>
      <c r="AM46" s="12">
        <f t="shared" si="17"/>
        <v>0</v>
      </c>
      <c r="AN46" s="12">
        <f>IF('Encargos e Benefícios'!$C45=0,0,$AJ46+SUM(S46:U46)/$C46)</f>
        <v>0</v>
      </c>
      <c r="AO46" s="243">
        <f>IF('Encargos e Benefícios'!$C45=0,0,SUM(AL46:AN46))</f>
        <v>0</v>
      </c>
      <c r="AP46" s="61"/>
      <c r="AQ46" s="61"/>
    </row>
    <row r="47" spans="1:43" ht="12.75" hidden="1">
      <c r="A47" s="100">
        <v>41</v>
      </c>
      <c r="B47" s="13">
        <f>'Encargos e Benefícios'!B46</f>
        <v>0</v>
      </c>
      <c r="C47" s="10">
        <f>'Encargos e Benefícios'!C46</f>
        <v>0</v>
      </c>
      <c r="D47" s="70"/>
      <c r="E47" s="242"/>
      <c r="F47" s="240"/>
      <c r="G47" s="242"/>
      <c r="H47" s="266"/>
      <c r="I47" s="99"/>
      <c r="J47" s="99"/>
      <c r="K47" s="99">
        <f>'Encargos e Benefícios'!U46*0.05</f>
        <v>0</v>
      </c>
      <c r="L47" s="242"/>
      <c r="M47" s="266"/>
      <c r="N47" s="99"/>
      <c r="O47" s="99"/>
      <c r="P47" s="273"/>
      <c r="Q47" s="242"/>
      <c r="R47" s="266"/>
      <c r="S47" s="99">
        <v>0</v>
      </c>
      <c r="T47" s="99">
        <v>0</v>
      </c>
      <c r="U47" s="273">
        <v>0</v>
      </c>
      <c r="V47" s="12">
        <f>'Encargos e Benefícios'!D46</f>
        <v>0</v>
      </c>
      <c r="W47" s="12">
        <f>IF('Encargos e Benefícios'!C46=0,0,'Encargos e Benefícios'!O46/'Encargos e Benefícios'!C46)</f>
        <v>0</v>
      </c>
      <c r="X47" s="275">
        <f>IF('Encargos e Benefícios'!C46=0,0,'Encargos e Benefícios'!V46/'Encargos e Benefícios'!C46)</f>
        <v>0</v>
      </c>
      <c r="Y47" s="276">
        <f>IF('Encargos e Benefícios'!C46=0,0,'Encargos e Benefícios'!W46/'Encargos e Benefícios'!C46)</f>
        <v>0</v>
      </c>
      <c r="Z47" s="61"/>
      <c r="AA47" s="60"/>
      <c r="AB47" s="60"/>
      <c r="AC47" s="61"/>
      <c r="AD47" s="12">
        <f t="shared" si="12"/>
        <v>0</v>
      </c>
      <c r="AE47" s="12">
        <f t="shared" si="13"/>
        <v>0</v>
      </c>
      <c r="AF47" s="12">
        <f>IF('Encargos e Benefícios'!$C46=0,0,$X47+SUM(I47:K47)/$C47)</f>
        <v>0</v>
      </c>
      <c r="AG47" s="243">
        <f>IF('Encargos e Benefícios'!$C46=0,0,SUM(AD47:AF47))</f>
        <v>0</v>
      </c>
      <c r="AH47" s="12">
        <f t="shared" si="14"/>
        <v>0</v>
      </c>
      <c r="AI47" s="12">
        <f t="shared" si="15"/>
        <v>0</v>
      </c>
      <c r="AJ47" s="12">
        <f>IF('Encargos e Benefícios'!$C46=0,0,$AF47+SUM(N47:P47)/$C47)</f>
        <v>0</v>
      </c>
      <c r="AK47" s="243">
        <f>IF('Encargos e Benefícios'!$C46=0,0,SUM(AH47:AJ47))</f>
        <v>0</v>
      </c>
      <c r="AL47" s="12">
        <f t="shared" si="16"/>
        <v>0</v>
      </c>
      <c r="AM47" s="12">
        <f t="shared" si="17"/>
        <v>0</v>
      </c>
      <c r="AN47" s="12">
        <f>IF('Encargos e Benefícios'!$C46=0,0,$AJ47+SUM(S47:U47)/$C47)</f>
        <v>0</v>
      </c>
      <c r="AO47" s="243">
        <f>IF('Encargos e Benefícios'!$C46=0,0,SUM(AL47:AN47))</f>
        <v>0</v>
      </c>
      <c r="AP47" s="61"/>
      <c r="AQ47" s="61"/>
    </row>
    <row r="48" spans="1:43" ht="12.75" hidden="1">
      <c r="A48" s="100">
        <v>42</v>
      </c>
      <c r="B48" s="13">
        <f>'Encargos e Benefícios'!B47</f>
        <v>0</v>
      </c>
      <c r="C48" s="10">
        <f>'Encargos e Benefícios'!C47</f>
        <v>0</v>
      </c>
      <c r="D48" s="70"/>
      <c r="E48" s="242"/>
      <c r="F48" s="240"/>
      <c r="G48" s="242"/>
      <c r="H48" s="266"/>
      <c r="I48" s="99"/>
      <c r="J48" s="99"/>
      <c r="K48" s="99">
        <f>'Encargos e Benefícios'!U47*0.05</f>
        <v>0</v>
      </c>
      <c r="L48" s="242"/>
      <c r="M48" s="266"/>
      <c r="N48" s="99"/>
      <c r="O48" s="99"/>
      <c r="P48" s="273"/>
      <c r="Q48" s="242"/>
      <c r="R48" s="266"/>
      <c r="S48" s="99">
        <v>0</v>
      </c>
      <c r="T48" s="99">
        <v>0</v>
      </c>
      <c r="U48" s="273">
        <v>0</v>
      </c>
      <c r="V48" s="12">
        <f>'Encargos e Benefícios'!D47</f>
        <v>0</v>
      </c>
      <c r="W48" s="12">
        <f>IF('Encargos e Benefícios'!C47=0,0,'Encargos e Benefícios'!O47/'Encargos e Benefícios'!C47)</f>
        <v>0</v>
      </c>
      <c r="X48" s="275">
        <f>IF('Encargos e Benefícios'!C47=0,0,'Encargos e Benefícios'!V47/'Encargos e Benefícios'!C47)</f>
        <v>0</v>
      </c>
      <c r="Y48" s="276">
        <f>IF('Encargos e Benefícios'!C47=0,0,'Encargos e Benefícios'!W47/'Encargos e Benefícios'!C47)</f>
        <v>0</v>
      </c>
      <c r="Z48" s="61"/>
      <c r="AA48" s="60"/>
      <c r="AB48" s="60"/>
      <c r="AC48" s="61"/>
      <c r="AD48" s="12">
        <f t="shared" si="12"/>
        <v>0</v>
      </c>
      <c r="AE48" s="12">
        <f t="shared" si="13"/>
        <v>0</v>
      </c>
      <c r="AF48" s="12">
        <f>IF('Encargos e Benefícios'!$C47=0,0,$X48+SUM(I48:K48)/$C48)</f>
        <v>0</v>
      </c>
      <c r="AG48" s="243">
        <f>IF('Encargos e Benefícios'!$C47=0,0,SUM(AD48:AF48))</f>
        <v>0</v>
      </c>
      <c r="AH48" s="12">
        <f t="shared" si="14"/>
        <v>0</v>
      </c>
      <c r="AI48" s="12">
        <f t="shared" si="15"/>
        <v>0</v>
      </c>
      <c r="AJ48" s="12">
        <f>IF('Encargos e Benefícios'!$C47=0,0,$AF48+SUM(N48:P48)/$C48)</f>
        <v>0</v>
      </c>
      <c r="AK48" s="243">
        <f>IF('Encargos e Benefícios'!$C47=0,0,SUM(AH48:AJ48))</f>
        <v>0</v>
      </c>
      <c r="AL48" s="12">
        <f t="shared" si="16"/>
        <v>0</v>
      </c>
      <c r="AM48" s="12">
        <f t="shared" si="17"/>
        <v>0</v>
      </c>
      <c r="AN48" s="12">
        <f>IF('Encargos e Benefícios'!$C47=0,0,$AJ48+SUM(S48:U48)/$C48)</f>
        <v>0</v>
      </c>
      <c r="AO48" s="243">
        <f>IF('Encargos e Benefícios'!$C47=0,0,SUM(AL48:AN48))</f>
        <v>0</v>
      </c>
      <c r="AP48" s="61"/>
      <c r="AQ48" s="61"/>
    </row>
    <row r="49" spans="1:43" ht="12.75" hidden="1">
      <c r="A49" s="100">
        <v>43</v>
      </c>
      <c r="B49" s="13">
        <f>'Encargos e Benefícios'!B48</f>
        <v>0</v>
      </c>
      <c r="C49" s="10">
        <f>'Encargos e Benefícios'!C48</f>
        <v>0</v>
      </c>
      <c r="D49" s="70"/>
      <c r="E49" s="242"/>
      <c r="F49" s="240"/>
      <c r="G49" s="242"/>
      <c r="H49" s="266"/>
      <c r="I49" s="99"/>
      <c r="J49" s="99"/>
      <c r="K49" s="99">
        <f>'Encargos e Benefícios'!U48*0.05</f>
        <v>0</v>
      </c>
      <c r="L49" s="242"/>
      <c r="M49" s="266"/>
      <c r="N49" s="99"/>
      <c r="O49" s="99"/>
      <c r="P49" s="273"/>
      <c r="Q49" s="242"/>
      <c r="R49" s="266"/>
      <c r="S49" s="99">
        <v>0</v>
      </c>
      <c r="T49" s="99">
        <v>0</v>
      </c>
      <c r="U49" s="273">
        <v>0</v>
      </c>
      <c r="V49" s="12">
        <f>'Encargos e Benefícios'!D48</f>
        <v>0</v>
      </c>
      <c r="W49" s="12">
        <f>IF('Encargos e Benefícios'!C48=0,0,'Encargos e Benefícios'!O48/'Encargos e Benefícios'!C48)</f>
        <v>0</v>
      </c>
      <c r="X49" s="275">
        <f>IF('Encargos e Benefícios'!C48=0,0,'Encargos e Benefícios'!V48/'Encargos e Benefícios'!C48)</f>
        <v>0</v>
      </c>
      <c r="Y49" s="276">
        <f>IF('Encargos e Benefícios'!C48=0,0,'Encargos e Benefícios'!W48/'Encargos e Benefícios'!C48)</f>
        <v>0</v>
      </c>
      <c r="Z49" s="61"/>
      <c r="AA49" s="60"/>
      <c r="AB49" s="60"/>
      <c r="AC49" s="61"/>
      <c r="AD49" s="12">
        <f t="shared" si="12"/>
        <v>0</v>
      </c>
      <c r="AE49" s="12">
        <f t="shared" si="13"/>
        <v>0</v>
      </c>
      <c r="AF49" s="12">
        <f>IF('Encargos e Benefícios'!$C48=0,0,$X49+SUM(I49:K49)/$C49)</f>
        <v>0</v>
      </c>
      <c r="AG49" s="243">
        <f>IF('Encargos e Benefícios'!$C48=0,0,SUM(AD49:AF49))</f>
        <v>0</v>
      </c>
      <c r="AH49" s="12">
        <f t="shared" si="14"/>
        <v>0</v>
      </c>
      <c r="AI49" s="12">
        <f t="shared" si="15"/>
        <v>0</v>
      </c>
      <c r="AJ49" s="12">
        <f>IF('Encargos e Benefícios'!$C48=0,0,$AF49+SUM(N49:P49)/$C49)</f>
        <v>0</v>
      </c>
      <c r="AK49" s="243">
        <f>IF('Encargos e Benefícios'!$C48=0,0,SUM(AH49:AJ49))</f>
        <v>0</v>
      </c>
      <c r="AL49" s="12">
        <f t="shared" si="16"/>
        <v>0</v>
      </c>
      <c r="AM49" s="12">
        <f t="shared" si="17"/>
        <v>0</v>
      </c>
      <c r="AN49" s="12">
        <f>IF('Encargos e Benefícios'!$C48=0,0,$AJ49+SUM(S49:U49)/$C49)</f>
        <v>0</v>
      </c>
      <c r="AO49" s="243">
        <f>IF('Encargos e Benefícios'!$C48=0,0,SUM(AL49:AN49))</f>
        <v>0</v>
      </c>
      <c r="AP49" s="61"/>
      <c r="AQ49" s="61"/>
    </row>
    <row r="50" spans="1:43" ht="12.75" hidden="1">
      <c r="A50" s="100">
        <v>44</v>
      </c>
      <c r="B50" s="13">
        <f>'Encargos e Benefícios'!B49</f>
        <v>0</v>
      </c>
      <c r="C50" s="10">
        <f>'Encargos e Benefícios'!C49</f>
        <v>0</v>
      </c>
      <c r="D50" s="70"/>
      <c r="E50" s="242"/>
      <c r="F50" s="240"/>
      <c r="G50" s="242"/>
      <c r="H50" s="266"/>
      <c r="I50" s="99"/>
      <c r="J50" s="99"/>
      <c r="K50" s="99">
        <f>'Encargos e Benefícios'!U49*0.05</f>
        <v>0</v>
      </c>
      <c r="L50" s="242"/>
      <c r="M50" s="266"/>
      <c r="N50" s="99"/>
      <c r="O50" s="99"/>
      <c r="P50" s="273"/>
      <c r="Q50" s="242"/>
      <c r="R50" s="266"/>
      <c r="S50" s="99">
        <v>0</v>
      </c>
      <c r="T50" s="99">
        <v>0</v>
      </c>
      <c r="U50" s="273">
        <v>0</v>
      </c>
      <c r="V50" s="12">
        <f>'Encargos e Benefícios'!D49</f>
        <v>0</v>
      </c>
      <c r="W50" s="12">
        <f>IF('Encargos e Benefícios'!C49=0,0,'Encargos e Benefícios'!O49/'Encargos e Benefícios'!C49)</f>
        <v>0</v>
      </c>
      <c r="X50" s="275">
        <f>IF('Encargos e Benefícios'!C49=0,0,'Encargos e Benefícios'!V49/'Encargos e Benefícios'!C49)</f>
        <v>0</v>
      </c>
      <c r="Y50" s="276">
        <f>IF('Encargos e Benefícios'!C49=0,0,'Encargos e Benefícios'!W49/'Encargos e Benefícios'!C49)</f>
        <v>0</v>
      </c>
      <c r="Z50" s="61"/>
      <c r="AA50" s="60"/>
      <c r="AB50" s="60"/>
      <c r="AC50" s="61"/>
      <c r="AD50" s="12">
        <f t="shared" si="12"/>
        <v>0</v>
      </c>
      <c r="AE50" s="12">
        <f t="shared" si="13"/>
        <v>0</v>
      </c>
      <c r="AF50" s="12">
        <f>IF('Encargos e Benefícios'!$C49=0,0,$X50+SUM(I50:K50)/$C50)</f>
        <v>0</v>
      </c>
      <c r="AG50" s="243">
        <f>IF('Encargos e Benefícios'!$C49=0,0,SUM(AD50:AF50))</f>
        <v>0</v>
      </c>
      <c r="AH50" s="12">
        <f t="shared" si="14"/>
        <v>0</v>
      </c>
      <c r="AI50" s="12">
        <f t="shared" si="15"/>
        <v>0</v>
      </c>
      <c r="AJ50" s="12">
        <f>IF('Encargos e Benefícios'!$C49=0,0,$AF50+SUM(N50:P50)/$C50)</f>
        <v>0</v>
      </c>
      <c r="AK50" s="243">
        <f>IF('Encargos e Benefícios'!$C49=0,0,SUM(AH50:AJ50))</f>
        <v>0</v>
      </c>
      <c r="AL50" s="12">
        <f t="shared" si="16"/>
        <v>0</v>
      </c>
      <c r="AM50" s="12">
        <f t="shared" si="17"/>
        <v>0</v>
      </c>
      <c r="AN50" s="12">
        <f>IF('Encargos e Benefícios'!$C49=0,0,$AJ50+SUM(S50:U50)/$C50)</f>
        <v>0</v>
      </c>
      <c r="AO50" s="243">
        <f>IF('Encargos e Benefícios'!$C49=0,0,SUM(AL50:AN50))</f>
        <v>0</v>
      </c>
      <c r="AP50" s="61"/>
      <c r="AQ50" s="61"/>
    </row>
    <row r="51" spans="1:43" ht="12.75" hidden="1">
      <c r="A51" s="100">
        <v>45</v>
      </c>
      <c r="B51" s="13">
        <f>'Encargos e Benefícios'!B50</f>
        <v>0</v>
      </c>
      <c r="C51" s="10">
        <f>'Encargos e Benefícios'!C50</f>
        <v>0</v>
      </c>
      <c r="D51" s="70"/>
      <c r="E51" s="242"/>
      <c r="F51" s="240"/>
      <c r="G51" s="242"/>
      <c r="H51" s="266"/>
      <c r="I51" s="99"/>
      <c r="J51" s="99"/>
      <c r="K51" s="99">
        <f>'Encargos e Benefícios'!U50*0.05</f>
        <v>0</v>
      </c>
      <c r="L51" s="242"/>
      <c r="M51" s="266"/>
      <c r="N51" s="99"/>
      <c r="O51" s="99"/>
      <c r="P51" s="273"/>
      <c r="Q51" s="242"/>
      <c r="R51" s="266"/>
      <c r="S51" s="99">
        <v>0</v>
      </c>
      <c r="T51" s="99">
        <v>0</v>
      </c>
      <c r="U51" s="273">
        <v>0</v>
      </c>
      <c r="V51" s="12">
        <f>'Encargos e Benefícios'!D50</f>
        <v>0</v>
      </c>
      <c r="W51" s="12">
        <f>IF('Encargos e Benefícios'!C50=0,0,'Encargos e Benefícios'!O50/'Encargos e Benefícios'!C50)</f>
        <v>0</v>
      </c>
      <c r="X51" s="275">
        <f>IF('Encargos e Benefícios'!C50=0,0,'Encargos e Benefícios'!V50/'Encargos e Benefícios'!C50)</f>
        <v>0</v>
      </c>
      <c r="Y51" s="276">
        <f>IF('Encargos e Benefícios'!C50=0,0,'Encargos e Benefícios'!W50/'Encargos e Benefícios'!C50)</f>
        <v>0</v>
      </c>
      <c r="Z51" s="61"/>
      <c r="AA51" s="60"/>
      <c r="AB51" s="60"/>
      <c r="AC51" s="61"/>
      <c r="AD51" s="12">
        <f t="shared" si="12"/>
        <v>0</v>
      </c>
      <c r="AE51" s="12">
        <f t="shared" si="13"/>
        <v>0</v>
      </c>
      <c r="AF51" s="12">
        <f>IF('Encargos e Benefícios'!$C50=0,0,$X51+SUM(I51:K51)/$C51)</f>
        <v>0</v>
      </c>
      <c r="AG51" s="243">
        <f>IF('Encargos e Benefícios'!$C50=0,0,SUM(AD51:AF51))</f>
        <v>0</v>
      </c>
      <c r="AH51" s="12">
        <f t="shared" si="14"/>
        <v>0</v>
      </c>
      <c r="AI51" s="12">
        <f t="shared" si="15"/>
        <v>0</v>
      </c>
      <c r="AJ51" s="12">
        <f>IF('Encargos e Benefícios'!$C50=0,0,$AF51+SUM(N51:P51)/$C51)</f>
        <v>0</v>
      </c>
      <c r="AK51" s="243">
        <f>IF('Encargos e Benefícios'!$C50=0,0,SUM(AH51:AJ51))</f>
        <v>0</v>
      </c>
      <c r="AL51" s="12">
        <f t="shared" si="16"/>
        <v>0</v>
      </c>
      <c r="AM51" s="12">
        <f t="shared" si="17"/>
        <v>0</v>
      </c>
      <c r="AN51" s="12">
        <f>IF('Encargos e Benefícios'!$C50=0,0,$AJ51+SUM(S51:U51)/$C51)</f>
        <v>0</v>
      </c>
      <c r="AO51" s="243">
        <f>IF('Encargos e Benefícios'!$C50=0,0,SUM(AL51:AN51))</f>
        <v>0</v>
      </c>
      <c r="AP51" s="61"/>
      <c r="AQ51" s="61"/>
    </row>
    <row r="52" spans="1:43" ht="12.75" hidden="1">
      <c r="A52" s="100">
        <v>46</v>
      </c>
      <c r="B52" s="13">
        <f>'Encargos e Benefícios'!B51</f>
        <v>0</v>
      </c>
      <c r="C52" s="10">
        <f>'Encargos e Benefícios'!C51</f>
        <v>0</v>
      </c>
      <c r="D52" s="70"/>
      <c r="E52" s="242"/>
      <c r="F52" s="240"/>
      <c r="G52" s="242"/>
      <c r="H52" s="266"/>
      <c r="I52" s="99"/>
      <c r="J52" s="99"/>
      <c r="K52" s="99">
        <f>'Encargos e Benefícios'!U51*0.05</f>
        <v>0</v>
      </c>
      <c r="L52" s="242"/>
      <c r="M52" s="266"/>
      <c r="N52" s="99"/>
      <c r="O52" s="99"/>
      <c r="P52" s="273"/>
      <c r="Q52" s="242"/>
      <c r="R52" s="266"/>
      <c r="S52" s="99">
        <v>0</v>
      </c>
      <c r="T52" s="99">
        <v>0</v>
      </c>
      <c r="U52" s="273">
        <v>0</v>
      </c>
      <c r="V52" s="12">
        <f>'Encargos e Benefícios'!D51</f>
        <v>0</v>
      </c>
      <c r="W52" s="12">
        <f>IF('Encargos e Benefícios'!C51=0,0,'Encargos e Benefícios'!O51/'Encargos e Benefícios'!C51)</f>
        <v>0</v>
      </c>
      <c r="X52" s="275">
        <f>IF('Encargos e Benefícios'!C51=0,0,'Encargos e Benefícios'!V51/'Encargos e Benefícios'!C51)</f>
        <v>0</v>
      </c>
      <c r="Y52" s="276">
        <f>IF('Encargos e Benefícios'!C51=0,0,'Encargos e Benefícios'!W51/'Encargos e Benefícios'!C51)</f>
        <v>0</v>
      </c>
      <c r="Z52" s="61"/>
      <c r="AA52" s="60"/>
      <c r="AB52" s="60"/>
      <c r="AC52" s="61"/>
      <c r="AD52" s="12">
        <f t="shared" si="12"/>
        <v>0</v>
      </c>
      <c r="AE52" s="12">
        <f t="shared" si="13"/>
        <v>0</v>
      </c>
      <c r="AF52" s="12">
        <f>IF('Encargos e Benefícios'!$C51=0,0,$X52+SUM(I52:K52)/$C52)</f>
        <v>0</v>
      </c>
      <c r="AG52" s="243">
        <f>IF('Encargos e Benefícios'!$C51=0,0,SUM(AD52:AF52))</f>
        <v>0</v>
      </c>
      <c r="AH52" s="12">
        <f t="shared" si="14"/>
        <v>0</v>
      </c>
      <c r="AI52" s="12">
        <f t="shared" si="15"/>
        <v>0</v>
      </c>
      <c r="AJ52" s="12">
        <f>IF('Encargos e Benefícios'!$C51=0,0,$AF52+SUM(N52:P52)/$C52)</f>
        <v>0</v>
      </c>
      <c r="AK52" s="243">
        <f>IF('Encargos e Benefícios'!$C51=0,0,SUM(AH52:AJ52))</f>
        <v>0</v>
      </c>
      <c r="AL52" s="12">
        <f t="shared" si="16"/>
        <v>0</v>
      </c>
      <c r="AM52" s="12">
        <f t="shared" si="17"/>
        <v>0</v>
      </c>
      <c r="AN52" s="12">
        <f>IF('Encargos e Benefícios'!$C51=0,0,$AJ52+SUM(S52:U52)/$C52)</f>
        <v>0</v>
      </c>
      <c r="AO52" s="243">
        <f>IF('Encargos e Benefícios'!$C51=0,0,SUM(AL52:AN52))</f>
        <v>0</v>
      </c>
      <c r="AP52" s="61"/>
      <c r="AQ52" s="61"/>
    </row>
    <row r="53" spans="1:43" ht="12.75" hidden="1">
      <c r="A53" s="100">
        <v>47</v>
      </c>
      <c r="B53" s="13">
        <f>'Encargos e Benefícios'!B52</f>
        <v>0</v>
      </c>
      <c r="C53" s="10">
        <f>'Encargos e Benefícios'!C52</f>
        <v>0</v>
      </c>
      <c r="D53" s="70"/>
      <c r="E53" s="242"/>
      <c r="F53" s="240"/>
      <c r="G53" s="242"/>
      <c r="H53" s="266"/>
      <c r="I53" s="99"/>
      <c r="J53" s="99"/>
      <c r="K53" s="99">
        <f>'Encargos e Benefícios'!U52*0.05</f>
        <v>0</v>
      </c>
      <c r="L53" s="242"/>
      <c r="M53" s="266"/>
      <c r="N53" s="99"/>
      <c r="O53" s="99"/>
      <c r="P53" s="273"/>
      <c r="Q53" s="242"/>
      <c r="R53" s="266"/>
      <c r="S53" s="99">
        <v>0</v>
      </c>
      <c r="T53" s="99">
        <v>0</v>
      </c>
      <c r="U53" s="273">
        <v>0</v>
      </c>
      <c r="V53" s="12">
        <f>'Encargos e Benefícios'!D52</f>
        <v>0</v>
      </c>
      <c r="W53" s="12">
        <f>IF('Encargos e Benefícios'!C52=0,0,'Encargos e Benefícios'!O52/'Encargos e Benefícios'!C52)</f>
        <v>0</v>
      </c>
      <c r="X53" s="275">
        <f>IF('Encargos e Benefícios'!C52=0,0,'Encargos e Benefícios'!V52/'Encargos e Benefícios'!C52)</f>
        <v>0</v>
      </c>
      <c r="Y53" s="276">
        <f>IF('Encargos e Benefícios'!C52=0,0,'Encargos e Benefícios'!W52/'Encargos e Benefícios'!C52)</f>
        <v>0</v>
      </c>
      <c r="Z53" s="61"/>
      <c r="AA53" s="60"/>
      <c r="AB53" s="60"/>
      <c r="AC53" s="61"/>
      <c r="AD53" s="12">
        <f t="shared" si="12"/>
        <v>0</v>
      </c>
      <c r="AE53" s="12">
        <f t="shared" si="13"/>
        <v>0</v>
      </c>
      <c r="AF53" s="12">
        <f>IF('Encargos e Benefícios'!$C52=0,0,$X53+SUM(I53:K53)/$C53)</f>
        <v>0</v>
      </c>
      <c r="AG53" s="243">
        <f>IF('Encargos e Benefícios'!$C52=0,0,SUM(AD53:AF53))</f>
        <v>0</v>
      </c>
      <c r="AH53" s="12">
        <f t="shared" si="14"/>
        <v>0</v>
      </c>
      <c r="AI53" s="12">
        <f t="shared" si="15"/>
        <v>0</v>
      </c>
      <c r="AJ53" s="12">
        <f>IF('Encargos e Benefícios'!$C52=0,0,$AF53+SUM(N53:P53)/$C53)</f>
        <v>0</v>
      </c>
      <c r="AK53" s="243">
        <f>IF('Encargos e Benefícios'!$C52=0,0,SUM(AH53:AJ53))</f>
        <v>0</v>
      </c>
      <c r="AL53" s="12">
        <f t="shared" si="16"/>
        <v>0</v>
      </c>
      <c r="AM53" s="12">
        <f t="shared" si="17"/>
        <v>0</v>
      </c>
      <c r="AN53" s="12">
        <f>IF('Encargos e Benefícios'!$C52=0,0,$AJ53+SUM(S53:U53)/$C53)</f>
        <v>0</v>
      </c>
      <c r="AO53" s="243">
        <f>IF('Encargos e Benefícios'!$C52=0,0,SUM(AL53:AN53))</f>
        <v>0</v>
      </c>
      <c r="AP53" s="61"/>
      <c r="AQ53" s="61"/>
    </row>
    <row r="54" spans="1:43" ht="12.75" hidden="1">
      <c r="A54" s="100">
        <v>48</v>
      </c>
      <c r="B54" s="13">
        <f>'Encargos e Benefícios'!B53</f>
        <v>0</v>
      </c>
      <c r="C54" s="10">
        <f>'Encargos e Benefícios'!C53</f>
        <v>0</v>
      </c>
      <c r="D54" s="70"/>
      <c r="E54" s="242"/>
      <c r="F54" s="240"/>
      <c r="G54" s="242"/>
      <c r="H54" s="266"/>
      <c r="I54" s="99"/>
      <c r="J54" s="99"/>
      <c r="K54" s="99">
        <f>'Encargos e Benefícios'!U53*0.05</f>
        <v>0</v>
      </c>
      <c r="L54" s="242"/>
      <c r="M54" s="266"/>
      <c r="N54" s="99"/>
      <c r="O54" s="99"/>
      <c r="P54" s="273"/>
      <c r="Q54" s="242"/>
      <c r="R54" s="266"/>
      <c r="S54" s="99">
        <v>0</v>
      </c>
      <c r="T54" s="99">
        <v>0</v>
      </c>
      <c r="U54" s="273">
        <v>0</v>
      </c>
      <c r="V54" s="12">
        <f>'Encargos e Benefícios'!D53</f>
        <v>0</v>
      </c>
      <c r="W54" s="12">
        <f>IF('Encargos e Benefícios'!C53=0,0,'Encargos e Benefícios'!O53/'Encargos e Benefícios'!C53)</f>
        <v>0</v>
      </c>
      <c r="X54" s="275">
        <f>IF('Encargos e Benefícios'!C53=0,0,'Encargos e Benefícios'!V53/'Encargos e Benefícios'!C53)</f>
        <v>0</v>
      </c>
      <c r="Y54" s="276">
        <f>IF('Encargos e Benefícios'!C53=0,0,'Encargos e Benefícios'!W53/'Encargos e Benefícios'!C53)</f>
        <v>0</v>
      </c>
      <c r="Z54" s="61"/>
      <c r="AA54" s="60"/>
      <c r="AB54" s="60"/>
      <c r="AC54" s="61"/>
      <c r="AD54" s="12">
        <f t="shared" si="12"/>
        <v>0</v>
      </c>
      <c r="AE54" s="12">
        <f t="shared" si="13"/>
        <v>0</v>
      </c>
      <c r="AF54" s="12">
        <f>IF('Encargos e Benefícios'!$C53=0,0,$X54+SUM(I54:K54)/$C54)</f>
        <v>0</v>
      </c>
      <c r="AG54" s="243">
        <f>IF('Encargos e Benefícios'!$C53=0,0,SUM(AD54:AF54))</f>
        <v>0</v>
      </c>
      <c r="AH54" s="12">
        <f t="shared" si="14"/>
        <v>0</v>
      </c>
      <c r="AI54" s="12">
        <f t="shared" si="15"/>
        <v>0</v>
      </c>
      <c r="AJ54" s="12">
        <f>IF('Encargos e Benefícios'!$C53=0,0,$AF54+SUM(N54:P54)/$C54)</f>
        <v>0</v>
      </c>
      <c r="AK54" s="243">
        <f>IF('Encargos e Benefícios'!$C53=0,0,SUM(AH54:AJ54))</f>
        <v>0</v>
      </c>
      <c r="AL54" s="12">
        <f t="shared" si="16"/>
        <v>0</v>
      </c>
      <c r="AM54" s="12">
        <f t="shared" si="17"/>
        <v>0</v>
      </c>
      <c r="AN54" s="12">
        <f>IF('Encargos e Benefícios'!$C53=0,0,$AJ54+SUM(S54:U54)/$C54)</f>
        <v>0</v>
      </c>
      <c r="AO54" s="243">
        <f>IF('Encargos e Benefícios'!$C53=0,0,SUM(AL54:AN54))</f>
        <v>0</v>
      </c>
      <c r="AP54" s="61"/>
      <c r="AQ54" s="61"/>
    </row>
    <row r="55" spans="1:43" ht="12.75" hidden="1">
      <c r="A55" s="100">
        <v>49</v>
      </c>
      <c r="B55" s="13">
        <f>'Encargos e Benefícios'!B54</f>
        <v>0</v>
      </c>
      <c r="C55" s="10">
        <f>'Encargos e Benefícios'!C54</f>
        <v>0</v>
      </c>
      <c r="D55" s="70"/>
      <c r="E55" s="242"/>
      <c r="F55" s="240"/>
      <c r="G55" s="242"/>
      <c r="H55" s="266"/>
      <c r="I55" s="99"/>
      <c r="J55" s="99"/>
      <c r="K55" s="99">
        <f>'Encargos e Benefícios'!U54*0.05</f>
        <v>0</v>
      </c>
      <c r="L55" s="242"/>
      <c r="M55" s="266"/>
      <c r="N55" s="99"/>
      <c r="O55" s="99"/>
      <c r="P55" s="273"/>
      <c r="Q55" s="242"/>
      <c r="R55" s="266"/>
      <c r="S55" s="99">
        <v>0</v>
      </c>
      <c r="T55" s="99">
        <v>0</v>
      </c>
      <c r="U55" s="273">
        <v>0</v>
      </c>
      <c r="V55" s="12">
        <f>'Encargos e Benefícios'!D54</f>
        <v>0</v>
      </c>
      <c r="W55" s="12">
        <f>IF('Encargos e Benefícios'!C54=0,0,'Encargos e Benefícios'!O54/'Encargos e Benefícios'!C54)</f>
        <v>0</v>
      </c>
      <c r="X55" s="275">
        <f>IF('Encargos e Benefícios'!C54=0,0,'Encargos e Benefícios'!V54/'Encargos e Benefícios'!C54)</f>
        <v>0</v>
      </c>
      <c r="Y55" s="276">
        <f>IF('Encargos e Benefícios'!C54=0,0,'Encargos e Benefícios'!W54/'Encargos e Benefícios'!C54)</f>
        <v>0</v>
      </c>
      <c r="Z55" s="61"/>
      <c r="AA55" s="60"/>
      <c r="AB55" s="60"/>
      <c r="AC55" s="61"/>
      <c r="AD55" s="12">
        <f t="shared" si="12"/>
        <v>0</v>
      </c>
      <c r="AE55" s="12">
        <f t="shared" si="13"/>
        <v>0</v>
      </c>
      <c r="AF55" s="12">
        <f>IF('Encargos e Benefícios'!$C54=0,0,$X55+SUM(I55:K55)/$C55)</f>
        <v>0</v>
      </c>
      <c r="AG55" s="243">
        <f>IF('Encargos e Benefícios'!$C54=0,0,SUM(AD55:AF55))</f>
        <v>0</v>
      </c>
      <c r="AH55" s="12">
        <f t="shared" si="14"/>
        <v>0</v>
      </c>
      <c r="AI55" s="12">
        <f t="shared" si="15"/>
        <v>0</v>
      </c>
      <c r="AJ55" s="12">
        <f>IF('Encargos e Benefícios'!$C54=0,0,$AF55+SUM(N55:P55)/$C55)</f>
        <v>0</v>
      </c>
      <c r="AK55" s="243">
        <f>IF('Encargos e Benefícios'!$C54=0,0,SUM(AH55:AJ55))</f>
        <v>0</v>
      </c>
      <c r="AL55" s="12">
        <f t="shared" si="16"/>
        <v>0</v>
      </c>
      <c r="AM55" s="12">
        <f t="shared" si="17"/>
        <v>0</v>
      </c>
      <c r="AN55" s="12">
        <f>IF('Encargos e Benefícios'!$C54=0,0,$AJ55+SUM(S55:U55)/$C55)</f>
        <v>0</v>
      </c>
      <c r="AO55" s="243">
        <f>IF('Encargos e Benefícios'!$C54=0,0,SUM(AL55:AN55))</f>
        <v>0</v>
      </c>
      <c r="AP55" s="61"/>
      <c r="AQ55" s="61"/>
    </row>
    <row r="56" spans="1:43" ht="12.75" hidden="1">
      <c r="A56" s="100">
        <v>50</v>
      </c>
      <c r="B56" s="13">
        <f>'Encargos e Benefícios'!B55</f>
        <v>0</v>
      </c>
      <c r="C56" s="10">
        <f>'Encargos e Benefícios'!C55</f>
        <v>0</v>
      </c>
      <c r="D56" s="70"/>
      <c r="E56" s="242"/>
      <c r="F56" s="240"/>
      <c r="G56" s="242"/>
      <c r="H56" s="266"/>
      <c r="I56" s="99"/>
      <c r="J56" s="99"/>
      <c r="K56" s="99">
        <f>'Encargos e Benefícios'!U55*0.05</f>
        <v>0</v>
      </c>
      <c r="L56" s="242"/>
      <c r="M56" s="266"/>
      <c r="N56" s="99"/>
      <c r="O56" s="99"/>
      <c r="P56" s="273"/>
      <c r="Q56" s="242"/>
      <c r="R56" s="266"/>
      <c r="S56" s="99">
        <v>0</v>
      </c>
      <c r="T56" s="99">
        <v>0</v>
      </c>
      <c r="U56" s="273">
        <v>0</v>
      </c>
      <c r="V56" s="12">
        <f>'Encargos e Benefícios'!D55</f>
        <v>0</v>
      </c>
      <c r="W56" s="12">
        <f>IF('Encargos e Benefícios'!C55=0,0,'Encargos e Benefícios'!O55/'Encargos e Benefícios'!C55)</f>
        <v>0</v>
      </c>
      <c r="X56" s="275">
        <f>IF('Encargos e Benefícios'!C55=0,0,'Encargos e Benefícios'!V55/'Encargos e Benefícios'!C55)</f>
        <v>0</v>
      </c>
      <c r="Y56" s="276">
        <f>IF('Encargos e Benefícios'!C55=0,0,'Encargos e Benefícios'!W55/'Encargos e Benefícios'!C55)</f>
        <v>0</v>
      </c>
      <c r="Z56" s="61"/>
      <c r="AA56" s="60"/>
      <c r="AB56" s="60"/>
      <c r="AC56" s="61"/>
      <c r="AD56" s="12">
        <f t="shared" si="12"/>
        <v>0</v>
      </c>
      <c r="AE56" s="12">
        <f t="shared" si="13"/>
        <v>0</v>
      </c>
      <c r="AF56" s="12">
        <f>IF('Encargos e Benefícios'!$C55=0,0,$X56+SUM(I56:K56)/$C56)</f>
        <v>0</v>
      </c>
      <c r="AG56" s="243">
        <f>IF('Encargos e Benefícios'!$C55=0,0,SUM(AD56:AF56))</f>
        <v>0</v>
      </c>
      <c r="AH56" s="12">
        <f t="shared" si="14"/>
        <v>0</v>
      </c>
      <c r="AI56" s="12">
        <f t="shared" si="15"/>
        <v>0</v>
      </c>
      <c r="AJ56" s="12">
        <f>IF('Encargos e Benefícios'!$C55=0,0,$AF56+SUM(N56:P56)/$C56)</f>
        <v>0</v>
      </c>
      <c r="AK56" s="243">
        <f>IF('Encargos e Benefícios'!$C55=0,0,SUM(AH56:AJ56))</f>
        <v>0</v>
      </c>
      <c r="AL56" s="12">
        <f t="shared" si="16"/>
        <v>0</v>
      </c>
      <c r="AM56" s="12">
        <f t="shared" si="17"/>
        <v>0</v>
      </c>
      <c r="AN56" s="12">
        <f>IF('Encargos e Benefícios'!$C55=0,0,$AJ56+SUM(S56:U56)/$C56)</f>
        <v>0</v>
      </c>
      <c r="AO56" s="243">
        <f>IF('Encargos e Benefícios'!$C55=0,0,SUM(AL56:AN56))</f>
        <v>0</v>
      </c>
      <c r="AP56" s="61"/>
      <c r="AQ56" s="61"/>
    </row>
    <row r="57" spans="1:43" ht="12.75" hidden="1">
      <c r="A57" s="100">
        <v>51</v>
      </c>
      <c r="B57" s="13">
        <f>'Encargos e Benefícios'!B56</f>
        <v>0</v>
      </c>
      <c r="C57" s="10">
        <f>'Encargos e Benefícios'!C56</f>
        <v>0</v>
      </c>
      <c r="D57" s="70"/>
      <c r="E57" s="242"/>
      <c r="F57" s="240"/>
      <c r="G57" s="242"/>
      <c r="H57" s="266"/>
      <c r="I57" s="99"/>
      <c r="J57" s="99"/>
      <c r="K57" s="99">
        <f>'Encargos e Benefícios'!U56*0.05</f>
        <v>0</v>
      </c>
      <c r="L57" s="242"/>
      <c r="M57" s="266"/>
      <c r="N57" s="99"/>
      <c r="O57" s="99"/>
      <c r="P57" s="273"/>
      <c r="Q57" s="242"/>
      <c r="R57" s="266"/>
      <c r="S57" s="99">
        <v>0</v>
      </c>
      <c r="T57" s="99">
        <v>0</v>
      </c>
      <c r="U57" s="273">
        <v>0</v>
      </c>
      <c r="V57" s="12">
        <f>'Encargos e Benefícios'!D56</f>
        <v>0</v>
      </c>
      <c r="W57" s="12">
        <f>IF('Encargos e Benefícios'!C56=0,0,'Encargos e Benefícios'!O56/'Encargos e Benefícios'!C56)</f>
        <v>0</v>
      </c>
      <c r="X57" s="275">
        <f>IF('Encargos e Benefícios'!C56=0,0,'Encargos e Benefícios'!V56/'Encargos e Benefícios'!C56)</f>
        <v>0</v>
      </c>
      <c r="Y57" s="276">
        <f>IF('Encargos e Benefícios'!C56=0,0,'Encargos e Benefícios'!W56/'Encargos e Benefícios'!C56)</f>
        <v>0</v>
      </c>
      <c r="Z57" s="61"/>
      <c r="AA57" s="60"/>
      <c r="AB57" s="60"/>
      <c r="AC57" s="61"/>
      <c r="AD57" s="12">
        <f t="shared" si="12"/>
        <v>0</v>
      </c>
      <c r="AE57" s="12">
        <f t="shared" si="13"/>
        <v>0</v>
      </c>
      <c r="AF57" s="12">
        <f>IF('Encargos e Benefícios'!$C56=0,0,$X57+SUM(I57:K57)/$C57)</f>
        <v>0</v>
      </c>
      <c r="AG57" s="243">
        <f>IF('Encargos e Benefícios'!$C56=0,0,SUM(AD57:AF57))</f>
        <v>0</v>
      </c>
      <c r="AH57" s="12">
        <f t="shared" si="14"/>
        <v>0</v>
      </c>
      <c r="AI57" s="12">
        <f t="shared" si="15"/>
        <v>0</v>
      </c>
      <c r="AJ57" s="12">
        <f>IF('Encargos e Benefícios'!$C56=0,0,$AF57+SUM(N57:P57)/$C57)</f>
        <v>0</v>
      </c>
      <c r="AK57" s="243">
        <f>IF('Encargos e Benefícios'!$C56=0,0,SUM(AH57:AJ57))</f>
        <v>0</v>
      </c>
      <c r="AL57" s="12">
        <f t="shared" si="16"/>
        <v>0</v>
      </c>
      <c r="AM57" s="12">
        <f t="shared" si="17"/>
        <v>0</v>
      </c>
      <c r="AN57" s="12">
        <f>IF('Encargos e Benefícios'!$C56=0,0,$AJ57+SUM(S57:U57)/$C57)</f>
        <v>0</v>
      </c>
      <c r="AO57" s="243">
        <f>IF('Encargos e Benefícios'!$C56=0,0,SUM(AL57:AN57))</f>
        <v>0</v>
      </c>
      <c r="AP57" s="61"/>
      <c r="AQ57" s="61"/>
    </row>
    <row r="58" spans="1:43" ht="12.75" hidden="1">
      <c r="A58" s="100">
        <v>52</v>
      </c>
      <c r="B58" s="13">
        <f>'Encargos e Benefícios'!B57</f>
        <v>0</v>
      </c>
      <c r="C58" s="10">
        <f>'Encargos e Benefícios'!C57</f>
        <v>0</v>
      </c>
      <c r="D58" s="70"/>
      <c r="E58" s="242"/>
      <c r="F58" s="240"/>
      <c r="G58" s="242"/>
      <c r="H58" s="266"/>
      <c r="I58" s="99"/>
      <c r="J58" s="99"/>
      <c r="K58" s="99">
        <f>'Encargos e Benefícios'!U57*0.05</f>
        <v>0</v>
      </c>
      <c r="L58" s="242"/>
      <c r="M58" s="266"/>
      <c r="N58" s="99"/>
      <c r="O58" s="99"/>
      <c r="P58" s="273"/>
      <c r="Q58" s="242"/>
      <c r="R58" s="266"/>
      <c r="S58" s="99">
        <v>0</v>
      </c>
      <c r="T58" s="99">
        <v>0</v>
      </c>
      <c r="U58" s="273">
        <v>0</v>
      </c>
      <c r="V58" s="12">
        <f>'Encargos e Benefícios'!D57</f>
        <v>0</v>
      </c>
      <c r="W58" s="12">
        <f>IF('Encargos e Benefícios'!C57=0,0,'Encargos e Benefícios'!O57/'Encargos e Benefícios'!C57)</f>
        <v>0</v>
      </c>
      <c r="X58" s="275">
        <f>IF('Encargos e Benefícios'!C57=0,0,'Encargos e Benefícios'!V57/'Encargos e Benefícios'!C57)</f>
        <v>0</v>
      </c>
      <c r="Y58" s="276">
        <f>IF('Encargos e Benefícios'!C57=0,0,'Encargos e Benefícios'!W57/'Encargos e Benefícios'!C57)</f>
        <v>0</v>
      </c>
      <c r="Z58" s="61"/>
      <c r="AA58" s="60"/>
      <c r="AB58" s="60"/>
      <c r="AC58" s="61"/>
      <c r="AD58" s="12">
        <f t="shared" si="12"/>
        <v>0</v>
      </c>
      <c r="AE58" s="12">
        <f t="shared" si="13"/>
        <v>0</v>
      </c>
      <c r="AF58" s="12">
        <f>IF('Encargos e Benefícios'!$C57=0,0,$X58+SUM(I58:K58)/$C58)</f>
        <v>0</v>
      </c>
      <c r="AG58" s="243">
        <f>IF('Encargos e Benefícios'!$C57=0,0,SUM(AD58:AF58))</f>
        <v>0</v>
      </c>
      <c r="AH58" s="12">
        <f t="shared" si="14"/>
        <v>0</v>
      </c>
      <c r="AI58" s="12">
        <f t="shared" si="15"/>
        <v>0</v>
      </c>
      <c r="AJ58" s="12">
        <f>IF('Encargos e Benefícios'!$C57=0,0,$AF58+SUM(N58:P58)/$C58)</f>
        <v>0</v>
      </c>
      <c r="AK58" s="243">
        <f>IF('Encargos e Benefícios'!$C57=0,0,SUM(AH58:AJ58))</f>
        <v>0</v>
      </c>
      <c r="AL58" s="12">
        <f t="shared" si="16"/>
        <v>0</v>
      </c>
      <c r="AM58" s="12">
        <f t="shared" si="17"/>
        <v>0</v>
      </c>
      <c r="AN58" s="12">
        <f>IF('Encargos e Benefícios'!$C57=0,0,$AJ58+SUM(S58:U58)/$C58)</f>
        <v>0</v>
      </c>
      <c r="AO58" s="243">
        <f>IF('Encargos e Benefícios'!$C57=0,0,SUM(AL58:AN58))</f>
        <v>0</v>
      </c>
      <c r="AP58" s="61"/>
      <c r="AQ58" s="61"/>
    </row>
    <row r="59" spans="1:43" ht="12.75" hidden="1">
      <c r="A59" s="100">
        <v>53</v>
      </c>
      <c r="B59" s="13">
        <f>'Encargos e Benefícios'!B58</f>
        <v>0</v>
      </c>
      <c r="C59" s="10">
        <f>'Encargos e Benefícios'!C58</f>
        <v>0</v>
      </c>
      <c r="D59" s="70"/>
      <c r="E59" s="242"/>
      <c r="F59" s="240"/>
      <c r="G59" s="242"/>
      <c r="H59" s="266"/>
      <c r="I59" s="99"/>
      <c r="J59" s="99"/>
      <c r="K59" s="99">
        <f>'Encargos e Benefícios'!U58*0.05</f>
        <v>0</v>
      </c>
      <c r="L59" s="242"/>
      <c r="M59" s="266"/>
      <c r="N59" s="99"/>
      <c r="O59" s="99"/>
      <c r="P59" s="273"/>
      <c r="Q59" s="242"/>
      <c r="R59" s="266"/>
      <c r="S59" s="99">
        <v>0</v>
      </c>
      <c r="T59" s="99">
        <v>0</v>
      </c>
      <c r="U59" s="273">
        <v>0</v>
      </c>
      <c r="V59" s="12">
        <f>'Encargos e Benefícios'!D58</f>
        <v>0</v>
      </c>
      <c r="W59" s="12">
        <f>IF('Encargos e Benefícios'!C58=0,0,'Encargos e Benefícios'!O58/'Encargos e Benefícios'!C58)</f>
        <v>0</v>
      </c>
      <c r="X59" s="275">
        <f>IF('Encargos e Benefícios'!C58=0,0,'Encargos e Benefícios'!V58/'Encargos e Benefícios'!C58)</f>
        <v>0</v>
      </c>
      <c r="Y59" s="276">
        <f>IF('Encargos e Benefícios'!C58=0,0,'Encargos e Benefícios'!W58/'Encargos e Benefícios'!C58)</f>
        <v>0</v>
      </c>
      <c r="Z59" s="61"/>
      <c r="AA59" s="60"/>
      <c r="AB59" s="60"/>
      <c r="AC59" s="61"/>
      <c r="AD59" s="12">
        <f t="shared" si="12"/>
        <v>0</v>
      </c>
      <c r="AE59" s="12">
        <f t="shared" si="13"/>
        <v>0</v>
      </c>
      <c r="AF59" s="12">
        <f>IF('Encargos e Benefícios'!$C58=0,0,$X59+SUM(I59:K59)/$C59)</f>
        <v>0</v>
      </c>
      <c r="AG59" s="243">
        <f>IF('Encargos e Benefícios'!$C58=0,0,SUM(AD59:AF59))</f>
        <v>0</v>
      </c>
      <c r="AH59" s="12">
        <f t="shared" si="14"/>
        <v>0</v>
      </c>
      <c r="AI59" s="12">
        <f t="shared" si="15"/>
        <v>0</v>
      </c>
      <c r="AJ59" s="12">
        <f>IF('Encargos e Benefícios'!$C58=0,0,$AF59+SUM(N59:P59)/$C59)</f>
        <v>0</v>
      </c>
      <c r="AK59" s="243">
        <f>IF('Encargos e Benefícios'!$C58=0,0,SUM(AH59:AJ59))</f>
        <v>0</v>
      </c>
      <c r="AL59" s="12">
        <f t="shared" si="16"/>
        <v>0</v>
      </c>
      <c r="AM59" s="12">
        <f t="shared" si="17"/>
        <v>0</v>
      </c>
      <c r="AN59" s="12">
        <f>IF('Encargos e Benefícios'!$C58=0,0,$AJ59+SUM(S59:U59)/$C59)</f>
        <v>0</v>
      </c>
      <c r="AO59" s="243">
        <f>IF('Encargos e Benefícios'!$C58=0,0,SUM(AL59:AN59))</f>
        <v>0</v>
      </c>
      <c r="AP59" s="61"/>
      <c r="AQ59" s="61"/>
    </row>
    <row r="60" spans="1:43" ht="12.75" hidden="1">
      <c r="A60" s="100">
        <v>54</v>
      </c>
      <c r="B60" s="13">
        <f>'Encargos e Benefícios'!B59</f>
        <v>0</v>
      </c>
      <c r="C60" s="10">
        <f>'Encargos e Benefícios'!C59</f>
        <v>0</v>
      </c>
      <c r="D60" s="70"/>
      <c r="E60" s="242"/>
      <c r="F60" s="240"/>
      <c r="G60" s="242"/>
      <c r="H60" s="266"/>
      <c r="I60" s="99"/>
      <c r="J60" s="99"/>
      <c r="K60" s="99">
        <f>'Encargos e Benefícios'!U59*0.05</f>
        <v>0</v>
      </c>
      <c r="L60" s="242"/>
      <c r="M60" s="266"/>
      <c r="N60" s="99"/>
      <c r="O60" s="99"/>
      <c r="P60" s="273"/>
      <c r="Q60" s="242"/>
      <c r="R60" s="266"/>
      <c r="S60" s="99">
        <v>0</v>
      </c>
      <c r="T60" s="99">
        <v>0</v>
      </c>
      <c r="U60" s="273">
        <v>0</v>
      </c>
      <c r="V60" s="12">
        <f>'Encargos e Benefícios'!D59</f>
        <v>0</v>
      </c>
      <c r="W60" s="12">
        <f>IF('Encargos e Benefícios'!C59=0,0,'Encargos e Benefícios'!O59/'Encargos e Benefícios'!C59)</f>
        <v>0</v>
      </c>
      <c r="X60" s="275">
        <f>IF('Encargos e Benefícios'!C59=0,0,'Encargos e Benefícios'!V59/'Encargos e Benefícios'!C59)</f>
        <v>0</v>
      </c>
      <c r="Y60" s="276">
        <f>IF('Encargos e Benefícios'!C59=0,0,'Encargos e Benefícios'!W59/'Encargos e Benefícios'!C59)</f>
        <v>0</v>
      </c>
      <c r="Z60" s="61"/>
      <c r="AA60" s="60"/>
      <c r="AB60" s="60"/>
      <c r="AC60" s="61"/>
      <c r="AD60" s="12">
        <f t="shared" si="12"/>
        <v>0</v>
      </c>
      <c r="AE60" s="12">
        <f t="shared" si="13"/>
        <v>0</v>
      </c>
      <c r="AF60" s="12">
        <f>IF('Encargos e Benefícios'!$C59=0,0,$X60+SUM(I60:K60)/$C60)</f>
        <v>0</v>
      </c>
      <c r="AG60" s="243">
        <f>IF('Encargos e Benefícios'!$C59=0,0,SUM(AD60:AF60))</f>
        <v>0</v>
      </c>
      <c r="AH60" s="12">
        <f t="shared" si="14"/>
        <v>0</v>
      </c>
      <c r="AI60" s="12">
        <f t="shared" si="15"/>
        <v>0</v>
      </c>
      <c r="AJ60" s="12">
        <f>IF('Encargos e Benefícios'!$C59=0,0,$AF60+SUM(N60:P60)/$C60)</f>
        <v>0</v>
      </c>
      <c r="AK60" s="243">
        <f>IF('Encargos e Benefícios'!$C59=0,0,SUM(AH60:AJ60))</f>
        <v>0</v>
      </c>
      <c r="AL60" s="12">
        <f t="shared" si="16"/>
        <v>0</v>
      </c>
      <c r="AM60" s="12">
        <f t="shared" si="17"/>
        <v>0</v>
      </c>
      <c r="AN60" s="12">
        <f>IF('Encargos e Benefícios'!$C59=0,0,$AJ60+SUM(S60:U60)/$C60)</f>
        <v>0</v>
      </c>
      <c r="AO60" s="243">
        <f>IF('Encargos e Benefícios'!$C59=0,0,SUM(AL60:AN60))</f>
        <v>0</v>
      </c>
      <c r="AP60" s="61"/>
      <c r="AQ60" s="61"/>
    </row>
    <row r="61" spans="1:43" ht="12.75" hidden="1">
      <c r="A61" s="100">
        <v>55</v>
      </c>
      <c r="B61" s="13">
        <f>'Encargos e Benefícios'!B60</f>
        <v>0</v>
      </c>
      <c r="C61" s="10">
        <f>'Encargos e Benefícios'!C60</f>
        <v>0</v>
      </c>
      <c r="D61" s="70"/>
      <c r="E61" s="242"/>
      <c r="F61" s="240"/>
      <c r="G61" s="242"/>
      <c r="H61" s="266"/>
      <c r="I61" s="99"/>
      <c r="J61" s="99"/>
      <c r="K61" s="99">
        <f>'Encargos e Benefícios'!U60*0.05</f>
        <v>0</v>
      </c>
      <c r="L61" s="242"/>
      <c r="M61" s="266"/>
      <c r="N61" s="99"/>
      <c r="O61" s="99"/>
      <c r="P61" s="273"/>
      <c r="Q61" s="242"/>
      <c r="R61" s="266"/>
      <c r="S61" s="99">
        <v>0</v>
      </c>
      <c r="T61" s="99">
        <v>0</v>
      </c>
      <c r="U61" s="273">
        <v>0</v>
      </c>
      <c r="V61" s="12">
        <f>'Encargos e Benefícios'!D60</f>
        <v>0</v>
      </c>
      <c r="W61" s="12">
        <f>IF('Encargos e Benefícios'!C60=0,0,'Encargos e Benefícios'!O60/'Encargos e Benefícios'!C60)</f>
        <v>0</v>
      </c>
      <c r="X61" s="275">
        <f>IF('Encargos e Benefícios'!C60=0,0,'Encargos e Benefícios'!V60/'Encargos e Benefícios'!C60)</f>
        <v>0</v>
      </c>
      <c r="Y61" s="276">
        <f>IF('Encargos e Benefícios'!C60=0,0,'Encargos e Benefícios'!W60/'Encargos e Benefícios'!C60)</f>
        <v>0</v>
      </c>
      <c r="Z61" s="61"/>
      <c r="AA61" s="60"/>
      <c r="AB61" s="60"/>
      <c r="AC61" s="61"/>
      <c r="AD61" s="12">
        <f t="shared" si="12"/>
        <v>0</v>
      </c>
      <c r="AE61" s="12">
        <f t="shared" si="13"/>
        <v>0</v>
      </c>
      <c r="AF61" s="12">
        <f>IF('Encargos e Benefícios'!$C60=0,0,$X61+SUM(I61:K61)/$C61)</f>
        <v>0</v>
      </c>
      <c r="AG61" s="243">
        <f>IF('Encargos e Benefícios'!$C60=0,0,SUM(AD61:AF61))</f>
        <v>0</v>
      </c>
      <c r="AH61" s="12">
        <f t="shared" si="14"/>
        <v>0</v>
      </c>
      <c r="AI61" s="12">
        <f t="shared" si="15"/>
        <v>0</v>
      </c>
      <c r="AJ61" s="12">
        <f>IF('Encargos e Benefícios'!$C60=0,0,$AF61+SUM(N61:P61)/$C61)</f>
        <v>0</v>
      </c>
      <c r="AK61" s="243">
        <f>IF('Encargos e Benefícios'!$C60=0,0,SUM(AH61:AJ61))</f>
        <v>0</v>
      </c>
      <c r="AL61" s="12">
        <f t="shared" si="16"/>
        <v>0</v>
      </c>
      <c r="AM61" s="12">
        <f t="shared" si="17"/>
        <v>0</v>
      </c>
      <c r="AN61" s="12">
        <f>IF('Encargos e Benefícios'!$C60=0,0,$AJ61+SUM(S61:U61)/$C61)</f>
        <v>0</v>
      </c>
      <c r="AO61" s="243">
        <f>IF('Encargos e Benefícios'!$C60=0,0,SUM(AL61:AN61))</f>
        <v>0</v>
      </c>
      <c r="AP61" s="61"/>
      <c r="AQ61" s="61"/>
    </row>
    <row r="62" spans="1:43" ht="12.75" hidden="1">
      <c r="A62" s="100">
        <v>56</v>
      </c>
      <c r="B62" s="13">
        <f>'Encargos e Benefícios'!B61</f>
        <v>0</v>
      </c>
      <c r="C62" s="10">
        <f>'Encargos e Benefícios'!C61</f>
        <v>0</v>
      </c>
      <c r="D62" s="70"/>
      <c r="E62" s="242"/>
      <c r="F62" s="240"/>
      <c r="G62" s="242"/>
      <c r="H62" s="266"/>
      <c r="I62" s="99"/>
      <c r="J62" s="99"/>
      <c r="K62" s="99">
        <f>'Encargos e Benefícios'!U61*0.05</f>
        <v>0</v>
      </c>
      <c r="L62" s="242"/>
      <c r="M62" s="266"/>
      <c r="N62" s="99"/>
      <c r="O62" s="99"/>
      <c r="P62" s="273"/>
      <c r="Q62" s="242"/>
      <c r="R62" s="266"/>
      <c r="S62" s="99">
        <v>0</v>
      </c>
      <c r="T62" s="99">
        <v>0</v>
      </c>
      <c r="U62" s="273">
        <v>0</v>
      </c>
      <c r="V62" s="12">
        <f>'Encargos e Benefícios'!D61</f>
        <v>0</v>
      </c>
      <c r="W62" s="12">
        <f>IF('Encargos e Benefícios'!C61=0,0,'Encargos e Benefícios'!O61/'Encargos e Benefícios'!C61)</f>
        <v>0</v>
      </c>
      <c r="X62" s="275">
        <f>IF('Encargos e Benefícios'!C61=0,0,'Encargos e Benefícios'!V61/'Encargos e Benefícios'!C61)</f>
        <v>0</v>
      </c>
      <c r="Y62" s="276">
        <f>IF('Encargos e Benefícios'!C61=0,0,'Encargos e Benefícios'!W61/'Encargos e Benefícios'!C61)</f>
        <v>0</v>
      </c>
      <c r="Z62" s="61"/>
      <c r="AA62" s="60"/>
      <c r="AB62" s="60"/>
      <c r="AC62" s="61"/>
      <c r="AD62" s="12">
        <f t="shared" si="12"/>
        <v>0</v>
      </c>
      <c r="AE62" s="12">
        <f t="shared" si="13"/>
        <v>0</v>
      </c>
      <c r="AF62" s="12">
        <f>IF('Encargos e Benefícios'!$C61=0,0,$X62+SUM(I62:K62)/$C62)</f>
        <v>0</v>
      </c>
      <c r="AG62" s="243">
        <f>IF('Encargos e Benefícios'!$C61=0,0,SUM(AD62:AF62))</f>
        <v>0</v>
      </c>
      <c r="AH62" s="12">
        <f t="shared" si="14"/>
        <v>0</v>
      </c>
      <c r="AI62" s="12">
        <f t="shared" si="15"/>
        <v>0</v>
      </c>
      <c r="AJ62" s="12">
        <f>IF('Encargos e Benefícios'!$C61=0,0,$AF62+SUM(N62:P62)/$C62)</f>
        <v>0</v>
      </c>
      <c r="AK62" s="243">
        <f>IF('Encargos e Benefícios'!$C61=0,0,SUM(AH62:AJ62))</f>
        <v>0</v>
      </c>
      <c r="AL62" s="12">
        <f t="shared" si="16"/>
        <v>0</v>
      </c>
      <c r="AM62" s="12">
        <f t="shared" si="17"/>
        <v>0</v>
      </c>
      <c r="AN62" s="12">
        <f>IF('Encargos e Benefícios'!$C61=0,0,$AJ62+SUM(S62:U62)/$C62)</f>
        <v>0</v>
      </c>
      <c r="AO62" s="243">
        <f>IF('Encargos e Benefícios'!$C61=0,0,SUM(AL62:AN62))</f>
        <v>0</v>
      </c>
      <c r="AP62" s="61"/>
      <c r="AQ62" s="61"/>
    </row>
    <row r="63" spans="1:43" ht="12.75" hidden="1">
      <c r="A63" s="100">
        <v>57</v>
      </c>
      <c r="B63" s="13">
        <f>'Encargos e Benefícios'!B62</f>
        <v>0</v>
      </c>
      <c r="C63" s="10">
        <f>'Encargos e Benefícios'!C62</f>
        <v>0</v>
      </c>
      <c r="D63" s="70"/>
      <c r="E63" s="242"/>
      <c r="F63" s="240"/>
      <c r="G63" s="242"/>
      <c r="H63" s="266"/>
      <c r="I63" s="99"/>
      <c r="J63" s="99"/>
      <c r="K63" s="99">
        <f>'Encargos e Benefícios'!U62*0.05</f>
        <v>0</v>
      </c>
      <c r="L63" s="242"/>
      <c r="M63" s="266"/>
      <c r="N63" s="99"/>
      <c r="O63" s="99"/>
      <c r="P63" s="273"/>
      <c r="Q63" s="242"/>
      <c r="R63" s="266"/>
      <c r="S63" s="99">
        <v>0</v>
      </c>
      <c r="T63" s="99">
        <v>0</v>
      </c>
      <c r="U63" s="273">
        <v>0</v>
      </c>
      <c r="V63" s="12">
        <f>'Encargos e Benefícios'!D62</f>
        <v>0</v>
      </c>
      <c r="W63" s="12">
        <f>IF('Encargos e Benefícios'!C62=0,0,'Encargos e Benefícios'!O62/'Encargos e Benefícios'!C62)</f>
        <v>0</v>
      </c>
      <c r="X63" s="275">
        <f>IF('Encargos e Benefícios'!C62=0,0,'Encargos e Benefícios'!V62/'Encargos e Benefícios'!C62)</f>
        <v>0</v>
      </c>
      <c r="Y63" s="276">
        <f>IF('Encargos e Benefícios'!C62=0,0,'Encargos e Benefícios'!W62/'Encargos e Benefícios'!C62)</f>
        <v>0</v>
      </c>
      <c r="Z63" s="61"/>
      <c r="AA63" s="60"/>
      <c r="AB63" s="60"/>
      <c r="AC63" s="61"/>
      <c r="AD63" s="12">
        <f t="shared" si="12"/>
        <v>0</v>
      </c>
      <c r="AE63" s="12">
        <f t="shared" si="13"/>
        <v>0</v>
      </c>
      <c r="AF63" s="12">
        <f>IF('Encargos e Benefícios'!$C62=0,0,$X63+SUM(I63:K63)/$C63)</f>
        <v>0</v>
      </c>
      <c r="AG63" s="243">
        <f>IF('Encargos e Benefícios'!$C62=0,0,SUM(AD63:AF63))</f>
        <v>0</v>
      </c>
      <c r="AH63" s="12">
        <f t="shared" si="14"/>
        <v>0</v>
      </c>
      <c r="AI63" s="12">
        <f t="shared" si="15"/>
        <v>0</v>
      </c>
      <c r="AJ63" s="12">
        <f>IF('Encargos e Benefícios'!$C62=0,0,$AF63+SUM(N63:P63)/$C63)</f>
        <v>0</v>
      </c>
      <c r="AK63" s="243">
        <f>IF('Encargos e Benefícios'!$C62=0,0,SUM(AH63:AJ63))</f>
        <v>0</v>
      </c>
      <c r="AL63" s="12">
        <f t="shared" si="16"/>
        <v>0</v>
      </c>
      <c r="AM63" s="12">
        <f t="shared" si="17"/>
        <v>0</v>
      </c>
      <c r="AN63" s="12">
        <f>IF('Encargos e Benefícios'!$C62=0,0,$AJ63+SUM(S63:U63)/$C63)</f>
        <v>0</v>
      </c>
      <c r="AO63" s="243">
        <f>IF('Encargos e Benefícios'!$C62=0,0,SUM(AL63:AN63))</f>
        <v>0</v>
      </c>
      <c r="AP63" s="61"/>
      <c r="AQ63" s="61"/>
    </row>
    <row r="64" spans="1:43" ht="12.75" hidden="1">
      <c r="A64" s="100">
        <v>58</v>
      </c>
      <c r="B64" s="13">
        <f>'Encargos e Benefícios'!B63</f>
        <v>0</v>
      </c>
      <c r="C64" s="10">
        <f>'Encargos e Benefícios'!C63</f>
        <v>0</v>
      </c>
      <c r="D64" s="70"/>
      <c r="E64" s="242"/>
      <c r="F64" s="240"/>
      <c r="G64" s="242"/>
      <c r="H64" s="266"/>
      <c r="I64" s="99"/>
      <c r="J64" s="99"/>
      <c r="K64" s="99">
        <f>'Encargos e Benefícios'!U63*0.05</f>
        <v>0</v>
      </c>
      <c r="L64" s="242"/>
      <c r="M64" s="266"/>
      <c r="N64" s="99"/>
      <c r="O64" s="99"/>
      <c r="P64" s="273"/>
      <c r="Q64" s="242"/>
      <c r="R64" s="266"/>
      <c r="S64" s="99">
        <v>0</v>
      </c>
      <c r="T64" s="99">
        <v>0</v>
      </c>
      <c r="U64" s="273">
        <v>0</v>
      </c>
      <c r="V64" s="12">
        <f>'Encargos e Benefícios'!D63</f>
        <v>0</v>
      </c>
      <c r="W64" s="12">
        <f>IF('Encargos e Benefícios'!C63=0,0,'Encargos e Benefícios'!O63/'Encargos e Benefícios'!C63)</f>
        <v>0</v>
      </c>
      <c r="X64" s="275">
        <f>IF('Encargos e Benefícios'!C63=0,0,'Encargos e Benefícios'!V63/'Encargos e Benefícios'!C63)</f>
        <v>0</v>
      </c>
      <c r="Y64" s="276">
        <f>IF('Encargos e Benefícios'!C63=0,0,'Encargos e Benefícios'!W63/'Encargos e Benefícios'!C63)</f>
        <v>0</v>
      </c>
      <c r="Z64" s="61"/>
      <c r="AA64" s="60"/>
      <c r="AB64" s="60"/>
      <c r="AC64" s="61"/>
      <c r="AD64" s="12">
        <f t="shared" si="12"/>
        <v>0</v>
      </c>
      <c r="AE64" s="12">
        <f t="shared" si="13"/>
        <v>0</v>
      </c>
      <c r="AF64" s="12">
        <f>IF('Encargos e Benefícios'!$C63=0,0,$X64+SUM(I64:K64)/$C64)</f>
        <v>0</v>
      </c>
      <c r="AG64" s="243">
        <f>IF('Encargos e Benefícios'!$C63=0,0,SUM(AD64:AF64))</f>
        <v>0</v>
      </c>
      <c r="AH64" s="12">
        <f t="shared" si="14"/>
        <v>0</v>
      </c>
      <c r="AI64" s="12">
        <f t="shared" si="15"/>
        <v>0</v>
      </c>
      <c r="AJ64" s="12">
        <f>IF('Encargos e Benefícios'!$C63=0,0,$AF64+SUM(N64:P64)/$C64)</f>
        <v>0</v>
      </c>
      <c r="AK64" s="243">
        <f>IF('Encargos e Benefícios'!$C63=0,0,SUM(AH64:AJ64))</f>
        <v>0</v>
      </c>
      <c r="AL64" s="12">
        <f t="shared" si="16"/>
        <v>0</v>
      </c>
      <c r="AM64" s="12">
        <f t="shared" si="17"/>
        <v>0</v>
      </c>
      <c r="AN64" s="12">
        <f>IF('Encargos e Benefícios'!$C63=0,0,$AJ64+SUM(S64:U64)/$C64)</f>
        <v>0</v>
      </c>
      <c r="AO64" s="243">
        <f>IF('Encargos e Benefícios'!$C63=0,0,SUM(AL64:AN64))</f>
        <v>0</v>
      </c>
      <c r="AP64" s="61"/>
      <c r="AQ64" s="61"/>
    </row>
    <row r="65" spans="1:43" ht="12.75" hidden="1">
      <c r="A65" s="100">
        <v>59</v>
      </c>
      <c r="B65" s="13">
        <f>'Encargos e Benefícios'!B64</f>
        <v>0</v>
      </c>
      <c r="C65" s="10">
        <f>'Encargos e Benefícios'!C64</f>
        <v>0</v>
      </c>
      <c r="D65" s="70"/>
      <c r="E65" s="242"/>
      <c r="F65" s="240"/>
      <c r="G65" s="242"/>
      <c r="H65" s="266"/>
      <c r="I65" s="99"/>
      <c r="J65" s="99"/>
      <c r="K65" s="99">
        <f>'Encargos e Benefícios'!U64*0.05</f>
        <v>0</v>
      </c>
      <c r="L65" s="242"/>
      <c r="M65" s="266"/>
      <c r="N65" s="99"/>
      <c r="O65" s="99"/>
      <c r="P65" s="273"/>
      <c r="Q65" s="242"/>
      <c r="R65" s="266"/>
      <c r="S65" s="99">
        <v>0</v>
      </c>
      <c r="T65" s="99">
        <v>0</v>
      </c>
      <c r="U65" s="273">
        <v>0</v>
      </c>
      <c r="V65" s="12">
        <f>'Encargos e Benefícios'!D64</f>
        <v>0</v>
      </c>
      <c r="W65" s="12">
        <f>IF('Encargos e Benefícios'!C64=0,0,'Encargos e Benefícios'!O64/'Encargos e Benefícios'!C64)</f>
        <v>0</v>
      </c>
      <c r="X65" s="275">
        <f>IF('Encargos e Benefícios'!C64=0,0,'Encargos e Benefícios'!V64/'Encargos e Benefícios'!C64)</f>
        <v>0</v>
      </c>
      <c r="Y65" s="276">
        <f>IF('Encargos e Benefícios'!C64=0,0,'Encargos e Benefícios'!W64/'Encargos e Benefícios'!C64)</f>
        <v>0</v>
      </c>
      <c r="Z65" s="61"/>
      <c r="AA65" s="60"/>
      <c r="AB65" s="60"/>
      <c r="AC65" s="61"/>
      <c r="AD65" s="12">
        <f t="shared" si="12"/>
        <v>0</v>
      </c>
      <c r="AE65" s="12">
        <f t="shared" si="13"/>
        <v>0</v>
      </c>
      <c r="AF65" s="12">
        <f>IF('Encargos e Benefícios'!$C64=0,0,$X65+SUM(I65:K65)/$C65)</f>
        <v>0</v>
      </c>
      <c r="AG65" s="243">
        <f>IF('Encargos e Benefícios'!$C64=0,0,SUM(AD65:AF65))</f>
        <v>0</v>
      </c>
      <c r="AH65" s="12">
        <f t="shared" si="14"/>
        <v>0</v>
      </c>
      <c r="AI65" s="12">
        <f t="shared" si="15"/>
        <v>0</v>
      </c>
      <c r="AJ65" s="12">
        <f>IF('Encargos e Benefícios'!$C64=0,0,$AF65+SUM(N65:P65)/$C65)</f>
        <v>0</v>
      </c>
      <c r="AK65" s="243">
        <f>IF('Encargos e Benefícios'!$C64=0,0,SUM(AH65:AJ65))</f>
        <v>0</v>
      </c>
      <c r="AL65" s="12">
        <f t="shared" si="16"/>
        <v>0</v>
      </c>
      <c r="AM65" s="12">
        <f t="shared" si="17"/>
        <v>0</v>
      </c>
      <c r="AN65" s="12">
        <f>IF('Encargos e Benefícios'!$C64=0,0,$AJ65+SUM(S65:U65)/$C65)</f>
        <v>0</v>
      </c>
      <c r="AO65" s="243">
        <f>IF('Encargos e Benefícios'!$C64=0,0,SUM(AL65:AN65))</f>
        <v>0</v>
      </c>
      <c r="AP65" s="61"/>
      <c r="AQ65" s="61"/>
    </row>
    <row r="66" spans="1:43" ht="12.75" hidden="1">
      <c r="A66" s="100">
        <v>60</v>
      </c>
      <c r="B66" s="13">
        <f>'Encargos e Benefícios'!B65</f>
        <v>0</v>
      </c>
      <c r="C66" s="10">
        <f>'Encargos e Benefícios'!C65</f>
        <v>0</v>
      </c>
      <c r="D66" s="70"/>
      <c r="E66" s="242"/>
      <c r="F66" s="240"/>
      <c r="G66" s="242"/>
      <c r="H66" s="266"/>
      <c r="I66" s="99"/>
      <c r="J66" s="99"/>
      <c r="K66" s="99">
        <f>'Encargos e Benefícios'!U65*0.05</f>
        <v>0</v>
      </c>
      <c r="L66" s="242"/>
      <c r="M66" s="266"/>
      <c r="N66" s="99"/>
      <c r="O66" s="99"/>
      <c r="P66" s="273"/>
      <c r="Q66" s="242"/>
      <c r="R66" s="266"/>
      <c r="S66" s="99">
        <v>0</v>
      </c>
      <c r="T66" s="99">
        <v>0</v>
      </c>
      <c r="U66" s="273">
        <v>0</v>
      </c>
      <c r="V66" s="12">
        <f>'Encargos e Benefícios'!D65</f>
        <v>0</v>
      </c>
      <c r="W66" s="12">
        <f>IF('Encargos e Benefícios'!C65=0,0,'Encargos e Benefícios'!O65/'Encargos e Benefícios'!C65)</f>
        <v>0</v>
      </c>
      <c r="X66" s="275">
        <f>IF('Encargos e Benefícios'!C65=0,0,'Encargos e Benefícios'!V65/'Encargos e Benefícios'!C65)</f>
        <v>0</v>
      </c>
      <c r="Y66" s="276">
        <f>IF('Encargos e Benefícios'!C65=0,0,'Encargos e Benefícios'!W65/'Encargos e Benefícios'!C65)</f>
        <v>0</v>
      </c>
      <c r="Z66" s="61"/>
      <c r="AA66" s="60"/>
      <c r="AB66" s="60"/>
      <c r="AC66" s="61"/>
      <c r="AD66" s="12">
        <f t="shared" si="12"/>
        <v>0</v>
      </c>
      <c r="AE66" s="12">
        <f t="shared" si="13"/>
        <v>0</v>
      </c>
      <c r="AF66" s="12">
        <f>IF('Encargos e Benefícios'!$C65=0,0,$X66+SUM(I66:K66)/$C66)</f>
        <v>0</v>
      </c>
      <c r="AG66" s="243">
        <f>IF('Encargos e Benefícios'!$C65=0,0,SUM(AD66:AF66))</f>
        <v>0</v>
      </c>
      <c r="AH66" s="12">
        <f t="shared" si="14"/>
        <v>0</v>
      </c>
      <c r="AI66" s="12">
        <f t="shared" si="15"/>
        <v>0</v>
      </c>
      <c r="AJ66" s="12">
        <f>IF('Encargos e Benefícios'!$C65=0,0,$AF66+SUM(N66:P66)/$C66)</f>
        <v>0</v>
      </c>
      <c r="AK66" s="243">
        <f>IF('Encargos e Benefícios'!$C65=0,0,SUM(AH66:AJ66))</f>
        <v>0</v>
      </c>
      <c r="AL66" s="12">
        <f t="shared" si="16"/>
        <v>0</v>
      </c>
      <c r="AM66" s="12">
        <f t="shared" si="17"/>
        <v>0</v>
      </c>
      <c r="AN66" s="12">
        <f>IF('Encargos e Benefícios'!$C65=0,0,$AJ66+SUM(S66:U66)/$C66)</f>
        <v>0</v>
      </c>
      <c r="AO66" s="243">
        <f>IF('Encargos e Benefícios'!$C65=0,0,SUM(AL66:AN66))</f>
        <v>0</v>
      </c>
      <c r="AP66" s="61"/>
      <c r="AQ66" s="61"/>
    </row>
    <row r="67" spans="1:43" ht="12.75" hidden="1">
      <c r="A67" s="100">
        <v>61</v>
      </c>
      <c r="B67" s="13">
        <f>'Encargos e Benefícios'!B66</f>
        <v>0</v>
      </c>
      <c r="C67" s="10">
        <f>'Encargos e Benefícios'!C66</f>
        <v>0</v>
      </c>
      <c r="D67" s="70"/>
      <c r="E67" s="242"/>
      <c r="F67" s="240"/>
      <c r="G67" s="242"/>
      <c r="H67" s="266"/>
      <c r="I67" s="99"/>
      <c r="J67" s="99"/>
      <c r="K67" s="99">
        <f>'Encargos e Benefícios'!U66*0.05</f>
        <v>0</v>
      </c>
      <c r="L67" s="242"/>
      <c r="M67" s="266"/>
      <c r="N67" s="99"/>
      <c r="O67" s="99"/>
      <c r="P67" s="273"/>
      <c r="Q67" s="242"/>
      <c r="R67" s="266"/>
      <c r="S67" s="99">
        <v>0</v>
      </c>
      <c r="T67" s="99">
        <v>0</v>
      </c>
      <c r="U67" s="273">
        <v>0</v>
      </c>
      <c r="V67" s="12">
        <f>'Encargos e Benefícios'!D66</f>
        <v>0</v>
      </c>
      <c r="W67" s="12">
        <f>IF('Encargos e Benefícios'!C66=0,0,'Encargos e Benefícios'!O66/'Encargos e Benefícios'!C66)</f>
        <v>0</v>
      </c>
      <c r="X67" s="275">
        <f>IF('Encargos e Benefícios'!C66=0,0,'Encargos e Benefícios'!V66/'Encargos e Benefícios'!C66)</f>
        <v>0</v>
      </c>
      <c r="Y67" s="276">
        <f>IF('Encargos e Benefícios'!C66=0,0,'Encargos e Benefícios'!W66/'Encargos e Benefícios'!C66)</f>
        <v>0</v>
      </c>
      <c r="Z67" s="61"/>
      <c r="AA67" s="60"/>
      <c r="AB67" s="60"/>
      <c r="AC67" s="61"/>
      <c r="AD67" s="12">
        <f t="shared" si="12"/>
        <v>0</v>
      </c>
      <c r="AE67" s="12">
        <f t="shared" si="13"/>
        <v>0</v>
      </c>
      <c r="AF67" s="12">
        <f>IF('Encargos e Benefícios'!$C66=0,0,$X67+SUM(I67:K67)/$C67)</f>
        <v>0</v>
      </c>
      <c r="AG67" s="243">
        <f>IF('Encargos e Benefícios'!$C66=0,0,SUM(AD67:AF67))</f>
        <v>0</v>
      </c>
      <c r="AH67" s="12">
        <f t="shared" si="14"/>
        <v>0</v>
      </c>
      <c r="AI67" s="12">
        <f t="shared" si="15"/>
        <v>0</v>
      </c>
      <c r="AJ67" s="12">
        <f>IF('Encargos e Benefícios'!$C66=0,0,$AF67+SUM(N67:P67)/$C67)</f>
        <v>0</v>
      </c>
      <c r="AK67" s="243">
        <f>IF('Encargos e Benefícios'!$C66=0,0,SUM(AH67:AJ67))</f>
        <v>0</v>
      </c>
      <c r="AL67" s="12">
        <f t="shared" si="16"/>
        <v>0</v>
      </c>
      <c r="AM67" s="12">
        <f t="shared" si="17"/>
        <v>0</v>
      </c>
      <c r="AN67" s="12">
        <f>IF('Encargos e Benefícios'!$C66=0,0,$AJ67+SUM(S67:U67)/$C67)</f>
        <v>0</v>
      </c>
      <c r="AO67" s="243">
        <f>IF('Encargos e Benefícios'!$C66=0,0,SUM(AL67:AN67))</f>
        <v>0</v>
      </c>
      <c r="AP67" s="61"/>
      <c r="AQ67" s="61"/>
    </row>
    <row r="68" spans="1:43" ht="12.75" hidden="1">
      <c r="A68" s="100">
        <v>62</v>
      </c>
      <c r="B68" s="13">
        <f>'Encargos e Benefícios'!B67</f>
        <v>0</v>
      </c>
      <c r="C68" s="10">
        <f>'Encargos e Benefícios'!C67</f>
        <v>0</v>
      </c>
      <c r="D68" s="70"/>
      <c r="E68" s="242"/>
      <c r="F68" s="240"/>
      <c r="G68" s="242"/>
      <c r="H68" s="266"/>
      <c r="I68" s="99"/>
      <c r="J68" s="99"/>
      <c r="K68" s="99">
        <f>'Encargos e Benefícios'!U67*0.05</f>
        <v>0</v>
      </c>
      <c r="L68" s="242"/>
      <c r="M68" s="266"/>
      <c r="N68" s="99"/>
      <c r="O68" s="99"/>
      <c r="P68" s="273"/>
      <c r="Q68" s="242"/>
      <c r="R68" s="266"/>
      <c r="S68" s="99">
        <v>0</v>
      </c>
      <c r="T68" s="99">
        <v>0</v>
      </c>
      <c r="U68" s="273">
        <v>0</v>
      </c>
      <c r="V68" s="12">
        <f>'Encargos e Benefícios'!D67</f>
        <v>0</v>
      </c>
      <c r="W68" s="12">
        <f>IF('Encargos e Benefícios'!C67=0,0,'Encargos e Benefícios'!O67/'Encargos e Benefícios'!C67)</f>
        <v>0</v>
      </c>
      <c r="X68" s="275">
        <f>IF('Encargos e Benefícios'!C67=0,0,'Encargos e Benefícios'!V67/'Encargos e Benefícios'!C67)</f>
        <v>0</v>
      </c>
      <c r="Y68" s="276">
        <f>IF('Encargos e Benefícios'!C67=0,0,'Encargos e Benefícios'!W67/'Encargos e Benefícios'!C67)</f>
        <v>0</v>
      </c>
      <c r="Z68" s="61"/>
      <c r="AA68" s="60"/>
      <c r="AB68" s="60"/>
      <c r="AC68" s="61"/>
      <c r="AD68" s="12">
        <f t="shared" si="12"/>
        <v>0</v>
      </c>
      <c r="AE68" s="12">
        <f t="shared" si="13"/>
        <v>0</v>
      </c>
      <c r="AF68" s="12">
        <f>IF('Encargos e Benefícios'!$C67=0,0,$X68+SUM(I68:K68)/$C68)</f>
        <v>0</v>
      </c>
      <c r="AG68" s="243">
        <f>IF('Encargos e Benefícios'!$C67=0,0,SUM(AD68:AF68))</f>
        <v>0</v>
      </c>
      <c r="AH68" s="12">
        <f t="shared" si="14"/>
        <v>0</v>
      </c>
      <c r="AI68" s="12">
        <f t="shared" si="15"/>
        <v>0</v>
      </c>
      <c r="AJ68" s="12">
        <f>IF('Encargos e Benefícios'!$C67=0,0,$AF68+SUM(N68:P68)/$C68)</f>
        <v>0</v>
      </c>
      <c r="AK68" s="243">
        <f>IF('Encargos e Benefícios'!$C67=0,0,SUM(AH68:AJ68))</f>
        <v>0</v>
      </c>
      <c r="AL68" s="12">
        <f t="shared" si="16"/>
        <v>0</v>
      </c>
      <c r="AM68" s="12">
        <f t="shared" si="17"/>
        <v>0</v>
      </c>
      <c r="AN68" s="12">
        <f>IF('Encargos e Benefícios'!$C67=0,0,$AJ68+SUM(S68:U68)/$C68)</f>
        <v>0</v>
      </c>
      <c r="AO68" s="243">
        <f>IF('Encargos e Benefícios'!$C67=0,0,SUM(AL68:AN68))</f>
        <v>0</v>
      </c>
      <c r="AP68" s="61"/>
      <c r="AQ68" s="61"/>
    </row>
    <row r="69" spans="1:43" ht="12.75" hidden="1">
      <c r="A69" s="100">
        <v>63</v>
      </c>
      <c r="B69" s="13">
        <f>'Encargos e Benefícios'!B68</f>
        <v>0</v>
      </c>
      <c r="C69" s="10">
        <f>'Encargos e Benefícios'!C68</f>
        <v>0</v>
      </c>
      <c r="D69" s="70"/>
      <c r="E69" s="242"/>
      <c r="F69" s="240"/>
      <c r="G69" s="242"/>
      <c r="H69" s="266"/>
      <c r="I69" s="99"/>
      <c r="J69" s="99"/>
      <c r="K69" s="99">
        <f>'Encargos e Benefícios'!U68*0.05</f>
        <v>0</v>
      </c>
      <c r="L69" s="242"/>
      <c r="M69" s="266"/>
      <c r="N69" s="99"/>
      <c r="O69" s="99"/>
      <c r="P69" s="273"/>
      <c r="Q69" s="242"/>
      <c r="R69" s="266"/>
      <c r="S69" s="99">
        <v>0</v>
      </c>
      <c r="T69" s="99">
        <v>0</v>
      </c>
      <c r="U69" s="273">
        <v>0</v>
      </c>
      <c r="V69" s="12">
        <f>'Encargos e Benefícios'!D68</f>
        <v>0</v>
      </c>
      <c r="W69" s="12">
        <f>IF('Encargos e Benefícios'!C68=0,0,'Encargos e Benefícios'!O68/'Encargos e Benefícios'!C68)</f>
        <v>0</v>
      </c>
      <c r="X69" s="275">
        <f>IF('Encargos e Benefícios'!C68=0,0,'Encargos e Benefícios'!V68/'Encargos e Benefícios'!C68)</f>
        <v>0</v>
      </c>
      <c r="Y69" s="276">
        <f>IF('Encargos e Benefícios'!C68=0,0,'Encargos e Benefícios'!W68/'Encargos e Benefícios'!C68)</f>
        <v>0</v>
      </c>
      <c r="Z69" s="61"/>
      <c r="AA69" s="60"/>
      <c r="AB69" s="60"/>
      <c r="AC69" s="61"/>
      <c r="AD69" s="12">
        <f t="shared" si="12"/>
        <v>0</v>
      </c>
      <c r="AE69" s="12">
        <f t="shared" si="13"/>
        <v>0</v>
      </c>
      <c r="AF69" s="12">
        <f>IF('Encargos e Benefícios'!$C68=0,0,$X69+SUM(I69:K69)/$C69)</f>
        <v>0</v>
      </c>
      <c r="AG69" s="243">
        <f>IF('Encargos e Benefícios'!$C68=0,0,SUM(AD69:AF69))</f>
        <v>0</v>
      </c>
      <c r="AH69" s="12">
        <f t="shared" si="14"/>
        <v>0</v>
      </c>
      <c r="AI69" s="12">
        <f t="shared" si="15"/>
        <v>0</v>
      </c>
      <c r="AJ69" s="12">
        <f>IF('Encargos e Benefícios'!$C68=0,0,$AF69+SUM(N69:P69)/$C69)</f>
        <v>0</v>
      </c>
      <c r="AK69" s="243">
        <f>IF('Encargos e Benefícios'!$C68=0,0,SUM(AH69:AJ69))</f>
        <v>0</v>
      </c>
      <c r="AL69" s="12">
        <f t="shared" si="16"/>
        <v>0</v>
      </c>
      <c r="AM69" s="12">
        <f t="shared" si="17"/>
        <v>0</v>
      </c>
      <c r="AN69" s="12">
        <f>IF('Encargos e Benefícios'!$C68=0,0,$AJ69+SUM(S69:U69)/$C69)</f>
        <v>0</v>
      </c>
      <c r="AO69" s="243">
        <f>IF('Encargos e Benefícios'!$C68=0,0,SUM(AL69:AN69))</f>
        <v>0</v>
      </c>
      <c r="AP69" s="61"/>
      <c r="AQ69" s="61"/>
    </row>
    <row r="70" spans="1:43" ht="12.75" hidden="1">
      <c r="A70" s="100">
        <v>64</v>
      </c>
      <c r="B70" s="13">
        <f>'Encargos e Benefícios'!B69</f>
        <v>0</v>
      </c>
      <c r="C70" s="10">
        <f>'Encargos e Benefícios'!C69</f>
        <v>0</v>
      </c>
      <c r="D70" s="70"/>
      <c r="E70" s="242"/>
      <c r="F70" s="240"/>
      <c r="G70" s="242"/>
      <c r="H70" s="266"/>
      <c r="I70" s="99"/>
      <c r="J70" s="99"/>
      <c r="K70" s="99">
        <f>'Encargos e Benefícios'!U69*0.05</f>
        <v>0</v>
      </c>
      <c r="L70" s="242"/>
      <c r="M70" s="266"/>
      <c r="N70" s="99"/>
      <c r="O70" s="99"/>
      <c r="P70" s="273"/>
      <c r="Q70" s="242"/>
      <c r="R70" s="266"/>
      <c r="S70" s="99">
        <v>0</v>
      </c>
      <c r="T70" s="99">
        <v>0</v>
      </c>
      <c r="U70" s="273">
        <v>0</v>
      </c>
      <c r="V70" s="12">
        <f>'Encargos e Benefícios'!D69</f>
        <v>0</v>
      </c>
      <c r="W70" s="12">
        <f>IF('Encargos e Benefícios'!C69=0,0,'Encargos e Benefícios'!O69/'Encargos e Benefícios'!C69)</f>
        <v>0</v>
      </c>
      <c r="X70" s="275">
        <f>IF('Encargos e Benefícios'!C69=0,0,'Encargos e Benefícios'!V69/'Encargos e Benefícios'!C69)</f>
        <v>0</v>
      </c>
      <c r="Y70" s="276">
        <f>IF('Encargos e Benefícios'!C69=0,0,'Encargos e Benefícios'!W69/'Encargos e Benefícios'!C69)</f>
        <v>0</v>
      </c>
      <c r="Z70" s="61"/>
      <c r="AA70" s="60"/>
      <c r="AB70" s="60"/>
      <c r="AC70" s="61"/>
      <c r="AD70" s="12">
        <f t="shared" si="12"/>
        <v>0</v>
      </c>
      <c r="AE70" s="12">
        <f t="shared" si="13"/>
        <v>0</v>
      </c>
      <c r="AF70" s="12">
        <f>IF('Encargos e Benefícios'!$C69=0,0,$X70+SUM(I70:K70)/$C70)</f>
        <v>0</v>
      </c>
      <c r="AG70" s="243">
        <f>IF('Encargos e Benefícios'!$C69=0,0,SUM(AD70:AF70))</f>
        <v>0</v>
      </c>
      <c r="AH70" s="12">
        <f t="shared" si="14"/>
        <v>0</v>
      </c>
      <c r="AI70" s="12">
        <f t="shared" si="15"/>
        <v>0</v>
      </c>
      <c r="AJ70" s="12">
        <f>IF('Encargos e Benefícios'!$C69=0,0,$AF70+SUM(N70:P70)/$C70)</f>
        <v>0</v>
      </c>
      <c r="AK70" s="243">
        <f>IF('Encargos e Benefícios'!$C69=0,0,SUM(AH70:AJ70))</f>
        <v>0</v>
      </c>
      <c r="AL70" s="12">
        <f t="shared" si="16"/>
        <v>0</v>
      </c>
      <c r="AM70" s="12">
        <f t="shared" si="17"/>
        <v>0</v>
      </c>
      <c r="AN70" s="12">
        <f>IF('Encargos e Benefícios'!$C69=0,0,$AJ70+SUM(S70:U70)/$C70)</f>
        <v>0</v>
      </c>
      <c r="AO70" s="243">
        <f>IF('Encargos e Benefícios'!$C69=0,0,SUM(AL70:AN70))</f>
        <v>0</v>
      </c>
      <c r="AP70" s="61"/>
      <c r="AQ70" s="61"/>
    </row>
    <row r="71" spans="1:43" ht="12.75" hidden="1">
      <c r="A71" s="100">
        <v>65</v>
      </c>
      <c r="B71" s="13">
        <f>'Encargos e Benefícios'!B70</f>
        <v>0</v>
      </c>
      <c r="C71" s="10">
        <f>'Encargos e Benefícios'!C70</f>
        <v>0</v>
      </c>
      <c r="D71" s="70"/>
      <c r="E71" s="242"/>
      <c r="F71" s="240"/>
      <c r="G71" s="242"/>
      <c r="H71" s="266"/>
      <c r="I71" s="99"/>
      <c r="J71" s="99"/>
      <c r="K71" s="99">
        <f>'Encargos e Benefícios'!U70*0.05</f>
        <v>0</v>
      </c>
      <c r="L71" s="242"/>
      <c r="M71" s="266"/>
      <c r="N71" s="99"/>
      <c r="O71" s="99"/>
      <c r="P71" s="273"/>
      <c r="Q71" s="242"/>
      <c r="R71" s="266"/>
      <c r="S71" s="99">
        <v>0</v>
      </c>
      <c r="T71" s="99">
        <v>0</v>
      </c>
      <c r="U71" s="273">
        <v>0</v>
      </c>
      <c r="V71" s="12">
        <f>'Encargos e Benefícios'!D70</f>
        <v>0</v>
      </c>
      <c r="W71" s="12">
        <f>IF('Encargos e Benefícios'!C70=0,0,'Encargos e Benefícios'!O70/'Encargos e Benefícios'!C70)</f>
        <v>0</v>
      </c>
      <c r="X71" s="275">
        <f>IF('Encargos e Benefícios'!C70=0,0,'Encargos e Benefícios'!V70/'Encargos e Benefícios'!C70)</f>
        <v>0</v>
      </c>
      <c r="Y71" s="276">
        <f>IF('Encargos e Benefícios'!C70=0,0,'Encargos e Benefícios'!W70/'Encargos e Benefícios'!C70)</f>
        <v>0</v>
      </c>
      <c r="Z71" s="61"/>
      <c r="AA71" s="60"/>
      <c r="AB71" s="60"/>
      <c r="AC71" s="61"/>
      <c r="AD71" s="12">
        <f t="shared" si="12"/>
        <v>0</v>
      </c>
      <c r="AE71" s="12">
        <f t="shared" si="13"/>
        <v>0</v>
      </c>
      <c r="AF71" s="12">
        <f>IF('Encargos e Benefícios'!$C70=0,0,$X71+SUM(I71:K71)/$C71)</f>
        <v>0</v>
      </c>
      <c r="AG71" s="243">
        <f>IF('Encargos e Benefícios'!$C70=0,0,SUM(AD71:AF71))</f>
        <v>0</v>
      </c>
      <c r="AH71" s="12">
        <f t="shared" si="14"/>
        <v>0</v>
      </c>
      <c r="AI71" s="12">
        <f t="shared" si="15"/>
        <v>0</v>
      </c>
      <c r="AJ71" s="12">
        <f>IF('Encargos e Benefícios'!$C70=0,0,$AF71+SUM(N71:P71)/$C71)</f>
        <v>0</v>
      </c>
      <c r="AK71" s="243">
        <f>IF('Encargos e Benefícios'!$C70=0,0,SUM(AH71:AJ71))</f>
        <v>0</v>
      </c>
      <c r="AL71" s="12">
        <f t="shared" si="16"/>
        <v>0</v>
      </c>
      <c r="AM71" s="12">
        <f t="shared" si="17"/>
        <v>0</v>
      </c>
      <c r="AN71" s="12">
        <f>IF('Encargos e Benefícios'!$C70=0,0,$AJ71+SUM(S71:U71)/$C71)</f>
        <v>0</v>
      </c>
      <c r="AO71" s="243">
        <f>IF('Encargos e Benefícios'!$C70=0,0,SUM(AL71:AN71))</f>
        <v>0</v>
      </c>
      <c r="AP71" s="61"/>
      <c r="AQ71" s="61"/>
    </row>
    <row r="72" spans="1:43" ht="12.75" hidden="1">
      <c r="A72" s="100">
        <v>66</v>
      </c>
      <c r="B72" s="13">
        <f>'Encargos e Benefícios'!B71</f>
        <v>0</v>
      </c>
      <c r="C72" s="10">
        <f>'Encargos e Benefícios'!C71</f>
        <v>0</v>
      </c>
      <c r="D72" s="70"/>
      <c r="E72" s="242"/>
      <c r="F72" s="240"/>
      <c r="G72" s="242"/>
      <c r="H72" s="266"/>
      <c r="I72" s="99"/>
      <c r="J72" s="99"/>
      <c r="K72" s="99">
        <f>'Encargos e Benefícios'!U71*0.05</f>
        <v>0</v>
      </c>
      <c r="L72" s="242"/>
      <c r="M72" s="266"/>
      <c r="N72" s="99"/>
      <c r="O72" s="99"/>
      <c r="P72" s="273"/>
      <c r="Q72" s="242"/>
      <c r="R72" s="266"/>
      <c r="S72" s="99">
        <v>0</v>
      </c>
      <c r="T72" s="99">
        <v>0</v>
      </c>
      <c r="U72" s="273">
        <v>0</v>
      </c>
      <c r="V72" s="12">
        <f>'Encargos e Benefícios'!D71</f>
        <v>0</v>
      </c>
      <c r="W72" s="12">
        <f>IF('Encargos e Benefícios'!C71=0,0,'Encargos e Benefícios'!O71/'Encargos e Benefícios'!C71)</f>
        <v>0</v>
      </c>
      <c r="X72" s="275">
        <f>IF('Encargos e Benefícios'!C71=0,0,'Encargos e Benefícios'!V71/'Encargos e Benefícios'!C71)</f>
        <v>0</v>
      </c>
      <c r="Y72" s="276">
        <f>IF('Encargos e Benefícios'!C71=0,0,'Encargos e Benefícios'!W71/'Encargos e Benefícios'!C71)</f>
        <v>0</v>
      </c>
      <c r="Z72" s="61"/>
      <c r="AA72" s="60"/>
      <c r="AB72" s="60"/>
      <c r="AC72" s="61"/>
      <c r="AD72" s="12">
        <f t="shared" ref="AD72:AD106" si="18">V72*(1+H72)</f>
        <v>0</v>
      </c>
      <c r="AE72" s="12">
        <f t="shared" ref="AE72:AE106" si="19">$W72*(1+H72)</f>
        <v>0</v>
      </c>
      <c r="AF72" s="12">
        <f>IF('Encargos e Benefícios'!$C71=0,0,$X72+SUM(I72:K72)/$C72)</f>
        <v>0</v>
      </c>
      <c r="AG72" s="243">
        <f>IF('Encargos e Benefícios'!$C71=0,0,SUM(AD72:AF72))</f>
        <v>0</v>
      </c>
      <c r="AH72" s="12">
        <f t="shared" ref="AH72:AH106" si="20">AD72*(1+M72)</f>
        <v>0</v>
      </c>
      <c r="AI72" s="12">
        <f t="shared" ref="AI72:AI106" si="21">$AE72*(1+M72)</f>
        <v>0</v>
      </c>
      <c r="AJ72" s="12">
        <f>IF('Encargos e Benefícios'!$C71=0,0,$AF72+SUM(N72:P72)/$C72)</f>
        <v>0</v>
      </c>
      <c r="AK72" s="243">
        <f>IF('Encargos e Benefícios'!$C71=0,0,SUM(AH72:AJ72))</f>
        <v>0</v>
      </c>
      <c r="AL72" s="12">
        <f t="shared" ref="AL72:AL106" si="22">AH72*(1+R72)</f>
        <v>0</v>
      </c>
      <c r="AM72" s="12">
        <f t="shared" ref="AM72:AM106" si="23">$AI72*(1+R72)</f>
        <v>0</v>
      </c>
      <c r="AN72" s="12">
        <f>IF('Encargos e Benefícios'!$C71=0,0,$AJ72+SUM(S72:U72)/$C72)</f>
        <v>0</v>
      </c>
      <c r="AO72" s="243">
        <f>IF('Encargos e Benefícios'!$C71=0,0,SUM(AL72:AN72))</f>
        <v>0</v>
      </c>
      <c r="AP72" s="61"/>
      <c r="AQ72" s="61"/>
    </row>
    <row r="73" spans="1:43" ht="12.75" hidden="1">
      <c r="A73" s="100">
        <v>67</v>
      </c>
      <c r="B73" s="13">
        <f>'Encargos e Benefícios'!B72</f>
        <v>0</v>
      </c>
      <c r="C73" s="10">
        <f>'Encargos e Benefícios'!C72</f>
        <v>0</v>
      </c>
      <c r="D73" s="70"/>
      <c r="E73" s="242"/>
      <c r="F73" s="240"/>
      <c r="G73" s="242"/>
      <c r="H73" s="266"/>
      <c r="I73" s="99"/>
      <c r="J73" s="99"/>
      <c r="K73" s="99">
        <f>'Encargos e Benefícios'!U72*0.05</f>
        <v>0</v>
      </c>
      <c r="L73" s="242"/>
      <c r="M73" s="266"/>
      <c r="N73" s="99"/>
      <c r="O73" s="99"/>
      <c r="P73" s="273"/>
      <c r="Q73" s="242"/>
      <c r="R73" s="266"/>
      <c r="S73" s="99">
        <v>0</v>
      </c>
      <c r="T73" s="99">
        <v>0</v>
      </c>
      <c r="U73" s="273">
        <v>0</v>
      </c>
      <c r="V73" s="12">
        <f>'Encargos e Benefícios'!D72</f>
        <v>0</v>
      </c>
      <c r="W73" s="12">
        <f>IF('Encargos e Benefícios'!C72=0,0,'Encargos e Benefícios'!O72/'Encargos e Benefícios'!C72)</f>
        <v>0</v>
      </c>
      <c r="X73" s="275">
        <f>IF('Encargos e Benefícios'!C72=0,0,'Encargos e Benefícios'!V72/'Encargos e Benefícios'!C72)</f>
        <v>0</v>
      </c>
      <c r="Y73" s="276">
        <f>IF('Encargos e Benefícios'!C72=0,0,'Encargos e Benefícios'!W72/'Encargos e Benefícios'!C72)</f>
        <v>0</v>
      </c>
      <c r="Z73" s="61"/>
      <c r="AA73" s="60"/>
      <c r="AB73" s="60"/>
      <c r="AC73" s="61"/>
      <c r="AD73" s="12">
        <f t="shared" si="18"/>
        <v>0</v>
      </c>
      <c r="AE73" s="12">
        <f t="shared" si="19"/>
        <v>0</v>
      </c>
      <c r="AF73" s="12">
        <f>IF('Encargos e Benefícios'!$C72=0,0,$X73+SUM(I73:K73)/$C73)</f>
        <v>0</v>
      </c>
      <c r="AG73" s="243">
        <f>IF('Encargos e Benefícios'!$C72=0,0,SUM(AD73:AF73))</f>
        <v>0</v>
      </c>
      <c r="AH73" s="12">
        <f t="shared" si="20"/>
        <v>0</v>
      </c>
      <c r="AI73" s="12">
        <f t="shared" si="21"/>
        <v>0</v>
      </c>
      <c r="AJ73" s="12">
        <f>IF('Encargos e Benefícios'!$C72=0,0,$AF73+SUM(N73:P73)/$C73)</f>
        <v>0</v>
      </c>
      <c r="AK73" s="243">
        <f>IF('Encargos e Benefícios'!$C72=0,0,SUM(AH73:AJ73))</f>
        <v>0</v>
      </c>
      <c r="AL73" s="12">
        <f t="shared" si="22"/>
        <v>0</v>
      </c>
      <c r="AM73" s="12">
        <f t="shared" si="23"/>
        <v>0</v>
      </c>
      <c r="AN73" s="12">
        <f>IF('Encargos e Benefícios'!$C72=0,0,$AJ73+SUM(S73:U73)/$C73)</f>
        <v>0</v>
      </c>
      <c r="AO73" s="243">
        <f>IF('Encargos e Benefícios'!$C72=0,0,SUM(AL73:AN73))</f>
        <v>0</v>
      </c>
      <c r="AP73" s="61"/>
      <c r="AQ73" s="61"/>
    </row>
    <row r="74" spans="1:43" ht="12.75" hidden="1">
      <c r="A74" s="100">
        <v>68</v>
      </c>
      <c r="B74" s="13">
        <f>'Encargos e Benefícios'!B73</f>
        <v>0</v>
      </c>
      <c r="C74" s="10">
        <f>'Encargos e Benefícios'!C73</f>
        <v>0</v>
      </c>
      <c r="D74" s="70"/>
      <c r="E74" s="242"/>
      <c r="F74" s="240"/>
      <c r="G74" s="242"/>
      <c r="H74" s="266"/>
      <c r="I74" s="99"/>
      <c r="J74" s="99"/>
      <c r="K74" s="99">
        <f>'Encargos e Benefícios'!U73*0.05</f>
        <v>0</v>
      </c>
      <c r="L74" s="242"/>
      <c r="M74" s="266"/>
      <c r="N74" s="99"/>
      <c r="O74" s="99"/>
      <c r="P74" s="273"/>
      <c r="Q74" s="242"/>
      <c r="R74" s="266"/>
      <c r="S74" s="99">
        <v>0</v>
      </c>
      <c r="T74" s="99">
        <v>0</v>
      </c>
      <c r="U74" s="273">
        <v>0</v>
      </c>
      <c r="V74" s="12">
        <f>'Encargos e Benefícios'!D73</f>
        <v>0</v>
      </c>
      <c r="W74" s="12">
        <f>IF('Encargos e Benefícios'!C73=0,0,'Encargos e Benefícios'!O73/'Encargos e Benefícios'!C73)</f>
        <v>0</v>
      </c>
      <c r="X74" s="275">
        <f>IF('Encargos e Benefícios'!C73=0,0,'Encargos e Benefícios'!V73/'Encargos e Benefícios'!C73)</f>
        <v>0</v>
      </c>
      <c r="Y74" s="276">
        <f>IF('Encargos e Benefícios'!C73=0,0,'Encargos e Benefícios'!W73/'Encargos e Benefícios'!C73)</f>
        <v>0</v>
      </c>
      <c r="Z74" s="61"/>
      <c r="AA74" s="60"/>
      <c r="AB74" s="60"/>
      <c r="AC74" s="61"/>
      <c r="AD74" s="12">
        <f t="shared" si="18"/>
        <v>0</v>
      </c>
      <c r="AE74" s="12">
        <f t="shared" si="19"/>
        <v>0</v>
      </c>
      <c r="AF74" s="12">
        <f>IF('Encargos e Benefícios'!$C73=0,0,$X74+SUM(I74:K74)/$C74)</f>
        <v>0</v>
      </c>
      <c r="AG74" s="243">
        <f>IF('Encargos e Benefícios'!$C73=0,0,SUM(AD74:AF74))</f>
        <v>0</v>
      </c>
      <c r="AH74" s="12">
        <f t="shared" si="20"/>
        <v>0</v>
      </c>
      <c r="AI74" s="12">
        <f t="shared" si="21"/>
        <v>0</v>
      </c>
      <c r="AJ74" s="12">
        <f>IF('Encargos e Benefícios'!$C73=0,0,$AF74+SUM(N74:P74)/$C74)</f>
        <v>0</v>
      </c>
      <c r="AK74" s="243">
        <f>IF('Encargos e Benefícios'!$C73=0,0,SUM(AH74:AJ74))</f>
        <v>0</v>
      </c>
      <c r="AL74" s="12">
        <f t="shared" si="22"/>
        <v>0</v>
      </c>
      <c r="AM74" s="12">
        <f t="shared" si="23"/>
        <v>0</v>
      </c>
      <c r="AN74" s="12">
        <f>IF('Encargos e Benefícios'!$C73=0,0,$AJ74+SUM(S74:U74)/$C74)</f>
        <v>0</v>
      </c>
      <c r="AO74" s="243">
        <f>IF('Encargos e Benefícios'!$C73=0,0,SUM(AL74:AN74))</f>
        <v>0</v>
      </c>
      <c r="AP74" s="61"/>
      <c r="AQ74" s="61"/>
    </row>
    <row r="75" spans="1:43" ht="12.75" hidden="1">
      <c r="A75" s="100">
        <v>69</v>
      </c>
      <c r="B75" s="13">
        <f>'Encargos e Benefícios'!B74</f>
        <v>0</v>
      </c>
      <c r="C75" s="10">
        <f>'Encargos e Benefícios'!C74</f>
        <v>0</v>
      </c>
      <c r="D75" s="70"/>
      <c r="E75" s="242"/>
      <c r="F75" s="240"/>
      <c r="G75" s="242"/>
      <c r="H75" s="266"/>
      <c r="I75" s="99"/>
      <c r="J75" s="99"/>
      <c r="K75" s="99">
        <f>'Encargos e Benefícios'!U74*0.05</f>
        <v>0</v>
      </c>
      <c r="L75" s="242"/>
      <c r="M75" s="266"/>
      <c r="N75" s="99"/>
      <c r="O75" s="99"/>
      <c r="P75" s="273"/>
      <c r="Q75" s="242"/>
      <c r="R75" s="266"/>
      <c r="S75" s="99">
        <v>0</v>
      </c>
      <c r="T75" s="99">
        <v>0</v>
      </c>
      <c r="U75" s="273">
        <v>0</v>
      </c>
      <c r="V75" s="12">
        <f>'Encargos e Benefícios'!D74</f>
        <v>0</v>
      </c>
      <c r="W75" s="12">
        <f>IF('Encargos e Benefícios'!C74=0,0,'Encargos e Benefícios'!O74/'Encargos e Benefícios'!C74)</f>
        <v>0</v>
      </c>
      <c r="X75" s="275">
        <f>IF('Encargos e Benefícios'!C74=0,0,'Encargos e Benefícios'!V74/'Encargos e Benefícios'!C74)</f>
        <v>0</v>
      </c>
      <c r="Y75" s="276">
        <f>IF('Encargos e Benefícios'!C74=0,0,'Encargos e Benefícios'!W74/'Encargos e Benefícios'!C74)</f>
        <v>0</v>
      </c>
      <c r="Z75" s="61"/>
      <c r="AA75" s="60"/>
      <c r="AB75" s="60"/>
      <c r="AC75" s="61"/>
      <c r="AD75" s="12">
        <f t="shared" si="18"/>
        <v>0</v>
      </c>
      <c r="AE75" s="12">
        <f t="shared" si="19"/>
        <v>0</v>
      </c>
      <c r="AF75" s="12">
        <f>IF('Encargos e Benefícios'!$C74=0,0,$X75+SUM(I75:K75)/$C75)</f>
        <v>0</v>
      </c>
      <c r="AG75" s="243">
        <f>IF('Encargos e Benefícios'!$C74=0,0,SUM(AD75:AF75))</f>
        <v>0</v>
      </c>
      <c r="AH75" s="12">
        <f t="shared" si="20"/>
        <v>0</v>
      </c>
      <c r="AI75" s="12">
        <f t="shared" si="21"/>
        <v>0</v>
      </c>
      <c r="AJ75" s="12">
        <f>IF('Encargos e Benefícios'!$C74=0,0,$AF75+SUM(N75:P75)/$C75)</f>
        <v>0</v>
      </c>
      <c r="AK75" s="243">
        <f>IF('Encargos e Benefícios'!$C74=0,0,SUM(AH75:AJ75))</f>
        <v>0</v>
      </c>
      <c r="AL75" s="12">
        <f t="shared" si="22"/>
        <v>0</v>
      </c>
      <c r="AM75" s="12">
        <f t="shared" si="23"/>
        <v>0</v>
      </c>
      <c r="AN75" s="12">
        <f>IF('Encargos e Benefícios'!$C74=0,0,$AJ75+SUM(S75:U75)/$C75)</f>
        <v>0</v>
      </c>
      <c r="AO75" s="243">
        <f>IF('Encargos e Benefícios'!$C74=0,0,SUM(AL75:AN75))</f>
        <v>0</v>
      </c>
      <c r="AP75" s="61"/>
      <c r="AQ75" s="61"/>
    </row>
    <row r="76" spans="1:43" ht="12.75" hidden="1">
      <c r="A76" s="100">
        <v>70</v>
      </c>
      <c r="B76" s="13">
        <f>'Encargos e Benefícios'!B75</f>
        <v>0</v>
      </c>
      <c r="C76" s="10">
        <f>'Encargos e Benefícios'!C75</f>
        <v>0</v>
      </c>
      <c r="D76" s="70"/>
      <c r="E76" s="242"/>
      <c r="F76" s="240"/>
      <c r="G76" s="242"/>
      <c r="H76" s="266"/>
      <c r="I76" s="99"/>
      <c r="J76" s="99"/>
      <c r="K76" s="99">
        <f>'Encargos e Benefícios'!U75*0.05</f>
        <v>0</v>
      </c>
      <c r="L76" s="242"/>
      <c r="M76" s="266"/>
      <c r="N76" s="99"/>
      <c r="O76" s="99"/>
      <c r="P76" s="273"/>
      <c r="Q76" s="242"/>
      <c r="R76" s="266"/>
      <c r="S76" s="99">
        <v>0</v>
      </c>
      <c r="T76" s="99">
        <v>0</v>
      </c>
      <c r="U76" s="273">
        <v>0</v>
      </c>
      <c r="V76" s="12">
        <f>'Encargos e Benefícios'!D75</f>
        <v>0</v>
      </c>
      <c r="W76" s="12">
        <f>IF('Encargos e Benefícios'!C75=0,0,'Encargos e Benefícios'!O75/'Encargos e Benefícios'!C75)</f>
        <v>0</v>
      </c>
      <c r="X76" s="275">
        <f>IF('Encargos e Benefícios'!C75=0,0,'Encargos e Benefícios'!V75/'Encargos e Benefícios'!C75)</f>
        <v>0</v>
      </c>
      <c r="Y76" s="276">
        <f>IF('Encargos e Benefícios'!C75=0,0,'Encargos e Benefícios'!W75/'Encargos e Benefícios'!C75)</f>
        <v>0</v>
      </c>
      <c r="Z76" s="61"/>
      <c r="AA76" s="60"/>
      <c r="AB76" s="60"/>
      <c r="AC76" s="61"/>
      <c r="AD76" s="12">
        <f t="shared" si="18"/>
        <v>0</v>
      </c>
      <c r="AE76" s="12">
        <f t="shared" si="19"/>
        <v>0</v>
      </c>
      <c r="AF76" s="12">
        <f>IF('Encargos e Benefícios'!$C75=0,0,$X76+SUM(I76:K76)/$C76)</f>
        <v>0</v>
      </c>
      <c r="AG76" s="243">
        <f>IF('Encargos e Benefícios'!$C75=0,0,SUM(AD76:AF76))</f>
        <v>0</v>
      </c>
      <c r="AH76" s="12">
        <f t="shared" si="20"/>
        <v>0</v>
      </c>
      <c r="AI76" s="12">
        <f t="shared" si="21"/>
        <v>0</v>
      </c>
      <c r="AJ76" s="12">
        <f>IF('Encargos e Benefícios'!$C75=0,0,$AF76+SUM(N76:P76)/$C76)</f>
        <v>0</v>
      </c>
      <c r="AK76" s="243">
        <f>IF('Encargos e Benefícios'!$C75=0,0,SUM(AH76:AJ76))</f>
        <v>0</v>
      </c>
      <c r="AL76" s="12">
        <f t="shared" si="22"/>
        <v>0</v>
      </c>
      <c r="AM76" s="12">
        <f t="shared" si="23"/>
        <v>0</v>
      </c>
      <c r="AN76" s="12">
        <f>IF('Encargos e Benefícios'!$C75=0,0,$AJ76+SUM(S76:U76)/$C76)</f>
        <v>0</v>
      </c>
      <c r="AO76" s="243">
        <f>IF('Encargos e Benefícios'!$C75=0,0,SUM(AL76:AN76))</f>
        <v>0</v>
      </c>
      <c r="AP76" s="61"/>
      <c r="AQ76" s="61"/>
    </row>
    <row r="77" spans="1:43" ht="12.75" hidden="1">
      <c r="A77" s="100">
        <v>71</v>
      </c>
      <c r="B77" s="13">
        <f>'Encargos e Benefícios'!B76</f>
        <v>0</v>
      </c>
      <c r="C77" s="10">
        <f>'Encargos e Benefícios'!C76</f>
        <v>0</v>
      </c>
      <c r="D77" s="70"/>
      <c r="E77" s="242"/>
      <c r="F77" s="240"/>
      <c r="G77" s="242"/>
      <c r="H77" s="266"/>
      <c r="I77" s="99"/>
      <c r="J77" s="99"/>
      <c r="K77" s="99">
        <f>'Encargos e Benefícios'!U76*0.05</f>
        <v>0</v>
      </c>
      <c r="L77" s="242"/>
      <c r="M77" s="266"/>
      <c r="N77" s="99"/>
      <c r="O77" s="99"/>
      <c r="P77" s="273"/>
      <c r="Q77" s="242"/>
      <c r="R77" s="266"/>
      <c r="S77" s="99">
        <v>0</v>
      </c>
      <c r="T77" s="99">
        <v>0</v>
      </c>
      <c r="U77" s="273">
        <v>0</v>
      </c>
      <c r="V77" s="12">
        <f>'Encargos e Benefícios'!D76</f>
        <v>0</v>
      </c>
      <c r="W77" s="12">
        <f>IF('Encargos e Benefícios'!C76=0,0,'Encargos e Benefícios'!O76/'Encargos e Benefícios'!C76)</f>
        <v>0</v>
      </c>
      <c r="X77" s="275">
        <f>IF('Encargos e Benefícios'!C76=0,0,'Encargos e Benefícios'!V76/'Encargos e Benefícios'!C76)</f>
        <v>0</v>
      </c>
      <c r="Y77" s="276">
        <f>IF('Encargos e Benefícios'!C76=0,0,'Encargos e Benefícios'!W76/'Encargos e Benefícios'!C76)</f>
        <v>0</v>
      </c>
      <c r="Z77" s="61"/>
      <c r="AA77" s="60"/>
      <c r="AB77" s="60"/>
      <c r="AC77" s="61"/>
      <c r="AD77" s="12">
        <f t="shared" si="18"/>
        <v>0</v>
      </c>
      <c r="AE77" s="12">
        <f t="shared" si="19"/>
        <v>0</v>
      </c>
      <c r="AF77" s="12">
        <f>IF('Encargos e Benefícios'!$C76=0,0,$X77+SUM(I77:K77)/$C77)</f>
        <v>0</v>
      </c>
      <c r="AG77" s="243">
        <f>IF('Encargos e Benefícios'!$C76=0,0,SUM(AD77:AF77))</f>
        <v>0</v>
      </c>
      <c r="AH77" s="12">
        <f t="shared" si="20"/>
        <v>0</v>
      </c>
      <c r="AI77" s="12">
        <f t="shared" si="21"/>
        <v>0</v>
      </c>
      <c r="AJ77" s="12">
        <f>IF('Encargos e Benefícios'!$C76=0,0,$AF77+SUM(N77:P77)/$C77)</f>
        <v>0</v>
      </c>
      <c r="AK77" s="243">
        <f>IF('Encargos e Benefícios'!$C76=0,0,SUM(AH77:AJ77))</f>
        <v>0</v>
      </c>
      <c r="AL77" s="12">
        <f t="shared" si="22"/>
        <v>0</v>
      </c>
      <c r="AM77" s="12">
        <f t="shared" si="23"/>
        <v>0</v>
      </c>
      <c r="AN77" s="12">
        <f>IF('Encargos e Benefícios'!$C76=0,0,$AJ77+SUM(S77:U77)/$C77)</f>
        <v>0</v>
      </c>
      <c r="AO77" s="243">
        <f>IF('Encargos e Benefícios'!$C76=0,0,SUM(AL77:AN77))</f>
        <v>0</v>
      </c>
      <c r="AP77" s="61"/>
      <c r="AQ77" s="61"/>
    </row>
    <row r="78" spans="1:43" ht="12.75" hidden="1">
      <c r="A78" s="100">
        <v>72</v>
      </c>
      <c r="B78" s="13">
        <f>'Encargos e Benefícios'!B77</f>
        <v>0</v>
      </c>
      <c r="C78" s="10">
        <f>'Encargos e Benefícios'!C77</f>
        <v>0</v>
      </c>
      <c r="D78" s="70"/>
      <c r="E78" s="242"/>
      <c r="F78" s="240"/>
      <c r="G78" s="242"/>
      <c r="H78" s="266"/>
      <c r="I78" s="99"/>
      <c r="J78" s="99"/>
      <c r="K78" s="99">
        <f>'Encargos e Benefícios'!U77*0.05</f>
        <v>0</v>
      </c>
      <c r="L78" s="242"/>
      <c r="M78" s="266"/>
      <c r="N78" s="99"/>
      <c r="O78" s="99"/>
      <c r="P78" s="273"/>
      <c r="Q78" s="242"/>
      <c r="R78" s="266"/>
      <c r="S78" s="99">
        <v>0</v>
      </c>
      <c r="T78" s="99">
        <v>0</v>
      </c>
      <c r="U78" s="273">
        <v>0</v>
      </c>
      <c r="V78" s="12">
        <f>'Encargos e Benefícios'!D77</f>
        <v>0</v>
      </c>
      <c r="W78" s="12">
        <f>IF('Encargos e Benefícios'!C77=0,0,'Encargos e Benefícios'!O77/'Encargos e Benefícios'!C77)</f>
        <v>0</v>
      </c>
      <c r="X78" s="275">
        <f>IF('Encargos e Benefícios'!C77=0,0,'Encargos e Benefícios'!V77/'Encargos e Benefícios'!C77)</f>
        <v>0</v>
      </c>
      <c r="Y78" s="276">
        <f>IF('Encargos e Benefícios'!C77=0,0,'Encargos e Benefícios'!W77/'Encargos e Benefícios'!C77)</f>
        <v>0</v>
      </c>
      <c r="Z78" s="61"/>
      <c r="AA78" s="60"/>
      <c r="AB78" s="60"/>
      <c r="AC78" s="61"/>
      <c r="AD78" s="12">
        <f t="shared" si="18"/>
        <v>0</v>
      </c>
      <c r="AE78" s="12">
        <f t="shared" si="19"/>
        <v>0</v>
      </c>
      <c r="AF78" s="12">
        <f>IF('Encargos e Benefícios'!$C77=0,0,$X78+SUM(I78:K78)/$C78)</f>
        <v>0</v>
      </c>
      <c r="AG78" s="243">
        <f>IF('Encargos e Benefícios'!$C77=0,0,SUM(AD78:AF78))</f>
        <v>0</v>
      </c>
      <c r="AH78" s="12">
        <f t="shared" si="20"/>
        <v>0</v>
      </c>
      <c r="AI78" s="12">
        <f t="shared" si="21"/>
        <v>0</v>
      </c>
      <c r="AJ78" s="12">
        <f>IF('Encargos e Benefícios'!$C77=0,0,$AF78+SUM(N78:P78)/$C78)</f>
        <v>0</v>
      </c>
      <c r="AK78" s="243">
        <f>IF('Encargos e Benefícios'!$C77=0,0,SUM(AH78:AJ78))</f>
        <v>0</v>
      </c>
      <c r="AL78" s="12">
        <f t="shared" si="22"/>
        <v>0</v>
      </c>
      <c r="AM78" s="12">
        <f t="shared" si="23"/>
        <v>0</v>
      </c>
      <c r="AN78" s="12">
        <f>IF('Encargos e Benefícios'!$C77=0,0,$AJ78+SUM(S78:U78)/$C78)</f>
        <v>0</v>
      </c>
      <c r="AO78" s="243">
        <f>IF('Encargos e Benefícios'!$C77=0,0,SUM(AL78:AN78))</f>
        <v>0</v>
      </c>
      <c r="AP78" s="61"/>
      <c r="AQ78" s="61"/>
    </row>
    <row r="79" spans="1:43" ht="12.75" hidden="1">
      <c r="A79" s="100">
        <v>73</v>
      </c>
      <c r="B79" s="13">
        <f>'Encargos e Benefícios'!B78</f>
        <v>0</v>
      </c>
      <c r="C79" s="10">
        <f>'Encargos e Benefícios'!C78</f>
        <v>0</v>
      </c>
      <c r="D79" s="70"/>
      <c r="E79" s="242"/>
      <c r="F79" s="240"/>
      <c r="G79" s="242"/>
      <c r="H79" s="266"/>
      <c r="I79" s="99"/>
      <c r="J79" s="99"/>
      <c r="K79" s="99">
        <f>'Encargos e Benefícios'!U78*0.05</f>
        <v>0</v>
      </c>
      <c r="L79" s="242"/>
      <c r="M79" s="266"/>
      <c r="N79" s="99"/>
      <c r="O79" s="99"/>
      <c r="P79" s="273"/>
      <c r="Q79" s="242"/>
      <c r="R79" s="266"/>
      <c r="S79" s="99">
        <v>0</v>
      </c>
      <c r="T79" s="99">
        <v>0</v>
      </c>
      <c r="U79" s="273">
        <v>0</v>
      </c>
      <c r="V79" s="12">
        <f>'Encargos e Benefícios'!D78</f>
        <v>0</v>
      </c>
      <c r="W79" s="12">
        <f>IF('Encargos e Benefícios'!C78=0,0,'Encargos e Benefícios'!O78/'Encargos e Benefícios'!C78)</f>
        <v>0</v>
      </c>
      <c r="X79" s="275">
        <f>IF('Encargos e Benefícios'!C78=0,0,'Encargos e Benefícios'!V78/'Encargos e Benefícios'!C78)</f>
        <v>0</v>
      </c>
      <c r="Y79" s="276">
        <f>IF('Encargos e Benefícios'!C78=0,0,'Encargos e Benefícios'!W78/'Encargos e Benefícios'!C78)</f>
        <v>0</v>
      </c>
      <c r="Z79" s="61"/>
      <c r="AA79" s="60"/>
      <c r="AB79" s="60"/>
      <c r="AC79" s="61"/>
      <c r="AD79" s="12">
        <f t="shared" si="18"/>
        <v>0</v>
      </c>
      <c r="AE79" s="12">
        <f t="shared" si="19"/>
        <v>0</v>
      </c>
      <c r="AF79" s="12">
        <f>IF('Encargos e Benefícios'!$C78=0,0,$X79+SUM(I79:K79)/$C79)</f>
        <v>0</v>
      </c>
      <c r="AG79" s="243">
        <f>IF('Encargos e Benefícios'!$C78=0,0,SUM(AD79:AF79))</f>
        <v>0</v>
      </c>
      <c r="AH79" s="12">
        <f t="shared" si="20"/>
        <v>0</v>
      </c>
      <c r="AI79" s="12">
        <f t="shared" si="21"/>
        <v>0</v>
      </c>
      <c r="AJ79" s="12">
        <f>IF('Encargos e Benefícios'!$C78=0,0,$AF79+SUM(N79:P79)/$C79)</f>
        <v>0</v>
      </c>
      <c r="AK79" s="243">
        <f>IF('Encargos e Benefícios'!$C78=0,0,SUM(AH79:AJ79))</f>
        <v>0</v>
      </c>
      <c r="AL79" s="12">
        <f t="shared" si="22"/>
        <v>0</v>
      </c>
      <c r="AM79" s="12">
        <f t="shared" si="23"/>
        <v>0</v>
      </c>
      <c r="AN79" s="12">
        <f>IF('Encargos e Benefícios'!$C78=0,0,$AJ79+SUM(S79:U79)/$C79)</f>
        <v>0</v>
      </c>
      <c r="AO79" s="243">
        <f>IF('Encargos e Benefícios'!$C78=0,0,SUM(AL79:AN79))</f>
        <v>0</v>
      </c>
      <c r="AP79" s="61"/>
      <c r="AQ79" s="61"/>
    </row>
    <row r="80" spans="1:43" ht="12.75" hidden="1">
      <c r="A80" s="100">
        <v>74</v>
      </c>
      <c r="B80" s="13">
        <f>'Encargos e Benefícios'!B79</f>
        <v>0</v>
      </c>
      <c r="C80" s="10">
        <f>'Encargos e Benefícios'!C79</f>
        <v>0</v>
      </c>
      <c r="D80" s="70"/>
      <c r="E80" s="242"/>
      <c r="F80" s="240"/>
      <c r="G80" s="242"/>
      <c r="H80" s="266"/>
      <c r="I80" s="99"/>
      <c r="J80" s="99"/>
      <c r="K80" s="99">
        <f>'Encargos e Benefícios'!U79*0.05</f>
        <v>0</v>
      </c>
      <c r="L80" s="242"/>
      <c r="M80" s="266"/>
      <c r="N80" s="99"/>
      <c r="O80" s="99"/>
      <c r="P80" s="273"/>
      <c r="Q80" s="242"/>
      <c r="R80" s="266"/>
      <c r="S80" s="99">
        <v>0</v>
      </c>
      <c r="T80" s="99">
        <v>0</v>
      </c>
      <c r="U80" s="273">
        <v>0</v>
      </c>
      <c r="V80" s="12">
        <f>'Encargos e Benefícios'!D79</f>
        <v>0</v>
      </c>
      <c r="W80" s="12">
        <f>IF('Encargos e Benefícios'!C79=0,0,'Encargos e Benefícios'!O79/'Encargos e Benefícios'!C79)</f>
        <v>0</v>
      </c>
      <c r="X80" s="275">
        <f>IF('Encargos e Benefícios'!C79=0,0,'Encargos e Benefícios'!V79/'Encargos e Benefícios'!C79)</f>
        <v>0</v>
      </c>
      <c r="Y80" s="276">
        <f>IF('Encargos e Benefícios'!C79=0,0,'Encargos e Benefícios'!W79/'Encargos e Benefícios'!C79)</f>
        <v>0</v>
      </c>
      <c r="Z80" s="61"/>
      <c r="AA80" s="60"/>
      <c r="AB80" s="60"/>
      <c r="AC80" s="61"/>
      <c r="AD80" s="12">
        <f t="shared" si="18"/>
        <v>0</v>
      </c>
      <c r="AE80" s="12">
        <f t="shared" si="19"/>
        <v>0</v>
      </c>
      <c r="AF80" s="12">
        <f>IF('Encargos e Benefícios'!$C79=0,0,$X80+SUM(I80:K80)/$C80)</f>
        <v>0</v>
      </c>
      <c r="AG80" s="243">
        <f>IF('Encargos e Benefícios'!$C79=0,0,SUM(AD80:AF80))</f>
        <v>0</v>
      </c>
      <c r="AH80" s="12">
        <f t="shared" si="20"/>
        <v>0</v>
      </c>
      <c r="AI80" s="12">
        <f t="shared" si="21"/>
        <v>0</v>
      </c>
      <c r="AJ80" s="12">
        <f>IF('Encargos e Benefícios'!$C79=0,0,$AF80+SUM(N80:P80)/$C80)</f>
        <v>0</v>
      </c>
      <c r="AK80" s="243">
        <f>IF('Encargos e Benefícios'!$C79=0,0,SUM(AH80:AJ80))</f>
        <v>0</v>
      </c>
      <c r="AL80" s="12">
        <f t="shared" si="22"/>
        <v>0</v>
      </c>
      <c r="AM80" s="12">
        <f t="shared" si="23"/>
        <v>0</v>
      </c>
      <c r="AN80" s="12">
        <f>IF('Encargos e Benefícios'!$C79=0,0,$AJ80+SUM(S80:U80)/$C80)</f>
        <v>0</v>
      </c>
      <c r="AO80" s="243">
        <f>IF('Encargos e Benefícios'!$C79=0,0,SUM(AL80:AN80))</f>
        <v>0</v>
      </c>
      <c r="AP80" s="61"/>
      <c r="AQ80" s="61"/>
    </row>
    <row r="81" spans="1:43" ht="12.75" hidden="1">
      <c r="A81" s="100">
        <v>75</v>
      </c>
      <c r="B81" s="13">
        <f>'Encargos e Benefícios'!B80</f>
        <v>0</v>
      </c>
      <c r="C81" s="10">
        <f>'Encargos e Benefícios'!C80</f>
        <v>0</v>
      </c>
      <c r="D81" s="70"/>
      <c r="E81" s="242"/>
      <c r="F81" s="240"/>
      <c r="G81" s="242"/>
      <c r="H81" s="266"/>
      <c r="I81" s="99"/>
      <c r="J81" s="99"/>
      <c r="K81" s="99">
        <f>'Encargos e Benefícios'!U80*0.05</f>
        <v>0</v>
      </c>
      <c r="L81" s="242"/>
      <c r="M81" s="266"/>
      <c r="N81" s="99"/>
      <c r="O81" s="99"/>
      <c r="P81" s="273"/>
      <c r="Q81" s="242"/>
      <c r="R81" s="266"/>
      <c r="S81" s="99">
        <v>0</v>
      </c>
      <c r="T81" s="99">
        <v>0</v>
      </c>
      <c r="U81" s="273">
        <v>0</v>
      </c>
      <c r="V81" s="12">
        <f>'Encargos e Benefícios'!D80</f>
        <v>0</v>
      </c>
      <c r="W81" s="12">
        <f>IF('Encargos e Benefícios'!C80=0,0,'Encargos e Benefícios'!O80/'Encargos e Benefícios'!C80)</f>
        <v>0</v>
      </c>
      <c r="X81" s="275">
        <f>IF('Encargos e Benefícios'!C80=0,0,'Encargos e Benefícios'!V80/'Encargos e Benefícios'!C80)</f>
        <v>0</v>
      </c>
      <c r="Y81" s="276">
        <f>IF('Encargos e Benefícios'!C80=0,0,'Encargos e Benefícios'!W80/'Encargos e Benefícios'!C80)</f>
        <v>0</v>
      </c>
      <c r="Z81" s="61"/>
      <c r="AA81" s="60"/>
      <c r="AB81" s="60"/>
      <c r="AC81" s="61"/>
      <c r="AD81" s="12">
        <f t="shared" si="18"/>
        <v>0</v>
      </c>
      <c r="AE81" s="12">
        <f t="shared" si="19"/>
        <v>0</v>
      </c>
      <c r="AF81" s="12">
        <f>IF('Encargos e Benefícios'!$C80=0,0,$X81+SUM(I81:K81)/$C81)</f>
        <v>0</v>
      </c>
      <c r="AG81" s="243">
        <f>IF('Encargos e Benefícios'!$C80=0,0,SUM(AD81:AF81))</f>
        <v>0</v>
      </c>
      <c r="AH81" s="12">
        <f t="shared" si="20"/>
        <v>0</v>
      </c>
      <c r="AI81" s="12">
        <f t="shared" si="21"/>
        <v>0</v>
      </c>
      <c r="AJ81" s="12">
        <f>IF('Encargos e Benefícios'!$C80=0,0,$AF81+SUM(N81:P81)/$C81)</f>
        <v>0</v>
      </c>
      <c r="AK81" s="243">
        <f>IF('Encargos e Benefícios'!$C80=0,0,SUM(AH81:AJ81))</f>
        <v>0</v>
      </c>
      <c r="AL81" s="12">
        <f t="shared" si="22"/>
        <v>0</v>
      </c>
      <c r="AM81" s="12">
        <f t="shared" si="23"/>
        <v>0</v>
      </c>
      <c r="AN81" s="12">
        <f>IF('Encargos e Benefícios'!$C80=0,0,$AJ81+SUM(S81:U81)/$C81)</f>
        <v>0</v>
      </c>
      <c r="AO81" s="243">
        <f>IF('Encargos e Benefícios'!$C80=0,0,SUM(AL81:AN81))</f>
        <v>0</v>
      </c>
      <c r="AP81" s="61"/>
      <c r="AQ81" s="61"/>
    </row>
    <row r="82" spans="1:43" ht="12.75" hidden="1">
      <c r="A82" s="100">
        <v>76</v>
      </c>
      <c r="B82" s="13">
        <f>'Encargos e Benefícios'!B81</f>
        <v>0</v>
      </c>
      <c r="C82" s="10">
        <f>'Encargos e Benefícios'!C81</f>
        <v>0</v>
      </c>
      <c r="D82" s="70"/>
      <c r="E82" s="242"/>
      <c r="F82" s="240"/>
      <c r="G82" s="242"/>
      <c r="H82" s="266"/>
      <c r="I82" s="99"/>
      <c r="J82" s="99"/>
      <c r="K82" s="99">
        <f>'Encargos e Benefícios'!U81*0.05</f>
        <v>0</v>
      </c>
      <c r="L82" s="242"/>
      <c r="M82" s="266"/>
      <c r="N82" s="99"/>
      <c r="O82" s="99"/>
      <c r="P82" s="273"/>
      <c r="Q82" s="242"/>
      <c r="R82" s="266"/>
      <c r="S82" s="99">
        <v>0</v>
      </c>
      <c r="T82" s="99">
        <v>0</v>
      </c>
      <c r="U82" s="273">
        <v>0</v>
      </c>
      <c r="V82" s="12">
        <f>'Encargos e Benefícios'!D81</f>
        <v>0</v>
      </c>
      <c r="W82" s="12">
        <f>IF('Encargos e Benefícios'!C81=0,0,'Encargos e Benefícios'!O81/'Encargos e Benefícios'!C81)</f>
        <v>0</v>
      </c>
      <c r="X82" s="275">
        <f>IF('Encargos e Benefícios'!C81=0,0,'Encargos e Benefícios'!V81/'Encargos e Benefícios'!C81)</f>
        <v>0</v>
      </c>
      <c r="Y82" s="276">
        <f>IF('Encargos e Benefícios'!C81=0,0,'Encargos e Benefícios'!W81/'Encargos e Benefícios'!C81)</f>
        <v>0</v>
      </c>
      <c r="Z82" s="61"/>
      <c r="AA82" s="60"/>
      <c r="AB82" s="60"/>
      <c r="AC82" s="61"/>
      <c r="AD82" s="12">
        <f t="shared" si="18"/>
        <v>0</v>
      </c>
      <c r="AE82" s="12">
        <f t="shared" si="19"/>
        <v>0</v>
      </c>
      <c r="AF82" s="12">
        <f>IF('Encargos e Benefícios'!$C81=0,0,$X82+SUM(I82:K82)/$C82)</f>
        <v>0</v>
      </c>
      <c r="AG82" s="243">
        <f>IF('Encargos e Benefícios'!$C81=0,0,SUM(AD82:AF82))</f>
        <v>0</v>
      </c>
      <c r="AH82" s="12">
        <f t="shared" si="20"/>
        <v>0</v>
      </c>
      <c r="AI82" s="12">
        <f t="shared" si="21"/>
        <v>0</v>
      </c>
      <c r="AJ82" s="12">
        <f>IF('Encargos e Benefícios'!$C81=0,0,$AF82+SUM(N82:P82)/$C82)</f>
        <v>0</v>
      </c>
      <c r="AK82" s="243">
        <f>IF('Encargos e Benefícios'!$C81=0,0,SUM(AH82:AJ82))</f>
        <v>0</v>
      </c>
      <c r="AL82" s="12">
        <f t="shared" si="22"/>
        <v>0</v>
      </c>
      <c r="AM82" s="12">
        <f t="shared" si="23"/>
        <v>0</v>
      </c>
      <c r="AN82" s="12">
        <f>IF('Encargos e Benefícios'!$C81=0,0,$AJ82+SUM(S82:U82)/$C82)</f>
        <v>0</v>
      </c>
      <c r="AO82" s="243">
        <f>IF('Encargos e Benefícios'!$C81=0,0,SUM(AL82:AN82))</f>
        <v>0</v>
      </c>
      <c r="AP82" s="61"/>
      <c r="AQ82" s="61"/>
    </row>
    <row r="83" spans="1:43" ht="12.75" hidden="1">
      <c r="A83" s="100">
        <v>77</v>
      </c>
      <c r="B83" s="13">
        <f>'Encargos e Benefícios'!B82</f>
        <v>0</v>
      </c>
      <c r="C83" s="10">
        <f>'Encargos e Benefícios'!C82</f>
        <v>0</v>
      </c>
      <c r="D83" s="70"/>
      <c r="E83" s="242"/>
      <c r="F83" s="240"/>
      <c r="G83" s="242"/>
      <c r="H83" s="266"/>
      <c r="I83" s="99"/>
      <c r="J83" s="99"/>
      <c r="K83" s="99">
        <f>'Encargos e Benefícios'!U82*0.05</f>
        <v>0</v>
      </c>
      <c r="L83" s="242"/>
      <c r="M83" s="266"/>
      <c r="N83" s="99"/>
      <c r="O83" s="99"/>
      <c r="P83" s="273"/>
      <c r="Q83" s="242"/>
      <c r="R83" s="266"/>
      <c r="S83" s="99">
        <v>0</v>
      </c>
      <c r="T83" s="99">
        <v>0</v>
      </c>
      <c r="U83" s="273">
        <v>0</v>
      </c>
      <c r="V83" s="12">
        <f>'Encargos e Benefícios'!D82</f>
        <v>0</v>
      </c>
      <c r="W83" s="12">
        <f>IF('Encargos e Benefícios'!C82=0,0,'Encargos e Benefícios'!O82/'Encargos e Benefícios'!C82)</f>
        <v>0</v>
      </c>
      <c r="X83" s="275">
        <f>IF('Encargos e Benefícios'!C82=0,0,'Encargos e Benefícios'!V82/'Encargos e Benefícios'!C82)</f>
        <v>0</v>
      </c>
      <c r="Y83" s="276">
        <f>IF('Encargos e Benefícios'!C82=0,0,'Encargos e Benefícios'!W82/'Encargos e Benefícios'!C82)</f>
        <v>0</v>
      </c>
      <c r="Z83" s="61"/>
      <c r="AA83" s="60"/>
      <c r="AB83" s="60"/>
      <c r="AC83" s="61"/>
      <c r="AD83" s="12">
        <f t="shared" si="18"/>
        <v>0</v>
      </c>
      <c r="AE83" s="12">
        <f t="shared" si="19"/>
        <v>0</v>
      </c>
      <c r="AF83" s="12">
        <f>IF('Encargos e Benefícios'!$C82=0,0,$X83+SUM(I83:K83)/$C83)</f>
        <v>0</v>
      </c>
      <c r="AG83" s="243">
        <f>IF('Encargos e Benefícios'!$C82=0,0,SUM(AD83:AF83))</f>
        <v>0</v>
      </c>
      <c r="AH83" s="12">
        <f t="shared" si="20"/>
        <v>0</v>
      </c>
      <c r="AI83" s="12">
        <f t="shared" si="21"/>
        <v>0</v>
      </c>
      <c r="AJ83" s="12">
        <f>IF('Encargos e Benefícios'!$C82=0,0,$AF83+SUM(N83:P83)/$C83)</f>
        <v>0</v>
      </c>
      <c r="AK83" s="243">
        <f>IF('Encargos e Benefícios'!$C82=0,0,SUM(AH83:AJ83))</f>
        <v>0</v>
      </c>
      <c r="AL83" s="12">
        <f t="shared" si="22"/>
        <v>0</v>
      </c>
      <c r="AM83" s="12">
        <f t="shared" si="23"/>
        <v>0</v>
      </c>
      <c r="AN83" s="12">
        <f>IF('Encargos e Benefícios'!$C82=0,0,$AJ83+SUM(S83:U83)/$C83)</f>
        <v>0</v>
      </c>
      <c r="AO83" s="243">
        <f>IF('Encargos e Benefícios'!$C82=0,0,SUM(AL83:AN83))</f>
        <v>0</v>
      </c>
      <c r="AP83" s="61"/>
      <c r="AQ83" s="61"/>
    </row>
    <row r="84" spans="1:43" ht="12.75" hidden="1">
      <c r="A84" s="100">
        <v>78</v>
      </c>
      <c r="B84" s="13">
        <f>'Encargos e Benefícios'!B83</f>
        <v>0</v>
      </c>
      <c r="C84" s="10">
        <f>'Encargos e Benefícios'!C83</f>
        <v>0</v>
      </c>
      <c r="D84" s="70"/>
      <c r="E84" s="242"/>
      <c r="F84" s="240"/>
      <c r="G84" s="242"/>
      <c r="H84" s="266"/>
      <c r="I84" s="99"/>
      <c r="J84" s="99"/>
      <c r="K84" s="99">
        <f>'Encargos e Benefícios'!U83*0.05</f>
        <v>0</v>
      </c>
      <c r="L84" s="242"/>
      <c r="M84" s="266"/>
      <c r="N84" s="99"/>
      <c r="O84" s="99"/>
      <c r="P84" s="273"/>
      <c r="Q84" s="242"/>
      <c r="R84" s="266"/>
      <c r="S84" s="99">
        <v>0</v>
      </c>
      <c r="T84" s="99">
        <v>0</v>
      </c>
      <c r="U84" s="273">
        <v>0</v>
      </c>
      <c r="V84" s="12">
        <f>'Encargos e Benefícios'!D83</f>
        <v>0</v>
      </c>
      <c r="W84" s="12">
        <f>IF('Encargos e Benefícios'!C83=0,0,'Encargos e Benefícios'!O83/'Encargos e Benefícios'!C83)</f>
        <v>0</v>
      </c>
      <c r="X84" s="275">
        <f>IF('Encargos e Benefícios'!C83=0,0,'Encargos e Benefícios'!V83/'Encargos e Benefícios'!C83)</f>
        <v>0</v>
      </c>
      <c r="Y84" s="276">
        <f>IF('Encargos e Benefícios'!C83=0,0,'Encargos e Benefícios'!W83/'Encargos e Benefícios'!C83)</f>
        <v>0</v>
      </c>
      <c r="Z84" s="61"/>
      <c r="AA84" s="60"/>
      <c r="AB84" s="60"/>
      <c r="AC84" s="61"/>
      <c r="AD84" s="12">
        <f t="shared" si="18"/>
        <v>0</v>
      </c>
      <c r="AE84" s="12">
        <f t="shared" si="19"/>
        <v>0</v>
      </c>
      <c r="AF84" s="12">
        <f>IF('Encargos e Benefícios'!$C83=0,0,$X84+SUM(I84:K84)/$C84)</f>
        <v>0</v>
      </c>
      <c r="AG84" s="243">
        <f>IF('Encargos e Benefícios'!$C83=0,0,SUM(AD84:AF84))</f>
        <v>0</v>
      </c>
      <c r="AH84" s="12">
        <f t="shared" si="20"/>
        <v>0</v>
      </c>
      <c r="AI84" s="12">
        <f t="shared" si="21"/>
        <v>0</v>
      </c>
      <c r="AJ84" s="12">
        <f>IF('Encargos e Benefícios'!$C83=0,0,$AF84+SUM(N84:P84)/$C84)</f>
        <v>0</v>
      </c>
      <c r="AK84" s="243">
        <f>IF('Encargos e Benefícios'!$C83=0,0,SUM(AH84:AJ84))</f>
        <v>0</v>
      </c>
      <c r="AL84" s="12">
        <f t="shared" si="22"/>
        <v>0</v>
      </c>
      <c r="AM84" s="12">
        <f t="shared" si="23"/>
        <v>0</v>
      </c>
      <c r="AN84" s="12">
        <f>IF('Encargos e Benefícios'!$C83=0,0,$AJ84+SUM(S84:U84)/$C84)</f>
        <v>0</v>
      </c>
      <c r="AO84" s="243">
        <f>IF('Encargos e Benefícios'!$C83=0,0,SUM(AL84:AN84))</f>
        <v>0</v>
      </c>
      <c r="AP84" s="61"/>
      <c r="AQ84" s="61"/>
    </row>
    <row r="85" spans="1:43" ht="12.75" hidden="1">
      <c r="A85" s="100">
        <v>79</v>
      </c>
      <c r="B85" s="13">
        <f>'Encargos e Benefícios'!B84</f>
        <v>0</v>
      </c>
      <c r="C85" s="10">
        <f>'Encargos e Benefícios'!C84</f>
        <v>0</v>
      </c>
      <c r="D85" s="70"/>
      <c r="E85" s="242"/>
      <c r="F85" s="240"/>
      <c r="G85" s="242"/>
      <c r="H85" s="266"/>
      <c r="I85" s="99"/>
      <c r="J85" s="99"/>
      <c r="K85" s="99">
        <f>'Encargos e Benefícios'!U84*0.05</f>
        <v>0</v>
      </c>
      <c r="L85" s="242"/>
      <c r="M85" s="266"/>
      <c r="N85" s="99"/>
      <c r="O85" s="99"/>
      <c r="P85" s="273"/>
      <c r="Q85" s="242"/>
      <c r="R85" s="266"/>
      <c r="S85" s="99">
        <v>0</v>
      </c>
      <c r="T85" s="99">
        <v>0</v>
      </c>
      <c r="U85" s="273">
        <v>0</v>
      </c>
      <c r="V85" s="12">
        <f>'Encargos e Benefícios'!D84</f>
        <v>0</v>
      </c>
      <c r="W85" s="12">
        <f>IF('Encargos e Benefícios'!C84=0,0,'Encargos e Benefícios'!O84/'Encargos e Benefícios'!C84)</f>
        <v>0</v>
      </c>
      <c r="X85" s="275">
        <f>IF('Encargos e Benefícios'!C84=0,0,'Encargos e Benefícios'!V84/'Encargos e Benefícios'!C84)</f>
        <v>0</v>
      </c>
      <c r="Y85" s="276">
        <f>IF('Encargos e Benefícios'!C84=0,0,'Encargos e Benefícios'!W84/'Encargos e Benefícios'!C84)</f>
        <v>0</v>
      </c>
      <c r="Z85" s="61"/>
      <c r="AA85" s="60"/>
      <c r="AB85" s="60"/>
      <c r="AC85" s="61"/>
      <c r="AD85" s="12">
        <f t="shared" si="18"/>
        <v>0</v>
      </c>
      <c r="AE85" s="12">
        <f t="shared" si="19"/>
        <v>0</v>
      </c>
      <c r="AF85" s="12">
        <f>IF('Encargos e Benefícios'!$C84=0,0,$X85+SUM(I85:K85)/$C85)</f>
        <v>0</v>
      </c>
      <c r="AG85" s="243">
        <f>IF('Encargos e Benefícios'!$C84=0,0,SUM(AD85:AF85))</f>
        <v>0</v>
      </c>
      <c r="AH85" s="12">
        <f t="shared" si="20"/>
        <v>0</v>
      </c>
      <c r="AI85" s="12">
        <f t="shared" si="21"/>
        <v>0</v>
      </c>
      <c r="AJ85" s="12">
        <f>IF('Encargos e Benefícios'!$C84=0,0,$AF85+SUM(N85:P85)/$C85)</f>
        <v>0</v>
      </c>
      <c r="AK85" s="243">
        <f>IF('Encargos e Benefícios'!$C84=0,0,SUM(AH85:AJ85))</f>
        <v>0</v>
      </c>
      <c r="AL85" s="12">
        <f t="shared" si="22"/>
        <v>0</v>
      </c>
      <c r="AM85" s="12">
        <f t="shared" si="23"/>
        <v>0</v>
      </c>
      <c r="AN85" s="12">
        <f>IF('Encargos e Benefícios'!$C84=0,0,$AJ85+SUM(S85:U85)/$C85)</f>
        <v>0</v>
      </c>
      <c r="AO85" s="243">
        <f>IF('Encargos e Benefícios'!$C84=0,0,SUM(AL85:AN85))</f>
        <v>0</v>
      </c>
      <c r="AP85" s="61"/>
      <c r="AQ85" s="61"/>
    </row>
    <row r="86" spans="1:43" ht="12.75" hidden="1">
      <c r="A86" s="100">
        <v>80</v>
      </c>
      <c r="B86" s="13">
        <f>'Encargos e Benefícios'!B85</f>
        <v>0</v>
      </c>
      <c r="C86" s="10">
        <f>'Encargos e Benefícios'!C85</f>
        <v>0</v>
      </c>
      <c r="D86" s="70"/>
      <c r="E86" s="242"/>
      <c r="F86" s="240"/>
      <c r="G86" s="242"/>
      <c r="H86" s="266"/>
      <c r="I86" s="99"/>
      <c r="J86" s="99"/>
      <c r="K86" s="99">
        <f>'Encargos e Benefícios'!U85*0.05</f>
        <v>0</v>
      </c>
      <c r="L86" s="242"/>
      <c r="M86" s="266"/>
      <c r="N86" s="99"/>
      <c r="O86" s="99"/>
      <c r="P86" s="273"/>
      <c r="Q86" s="242"/>
      <c r="R86" s="266"/>
      <c r="S86" s="99">
        <v>0</v>
      </c>
      <c r="T86" s="99">
        <v>0</v>
      </c>
      <c r="U86" s="273">
        <v>0</v>
      </c>
      <c r="V86" s="12">
        <f>'Encargos e Benefícios'!D85</f>
        <v>0</v>
      </c>
      <c r="W86" s="12">
        <f>IF('Encargos e Benefícios'!C85=0,0,'Encargos e Benefícios'!O85/'Encargos e Benefícios'!C85)</f>
        <v>0</v>
      </c>
      <c r="X86" s="275">
        <f>IF('Encargos e Benefícios'!C85=0,0,'Encargos e Benefícios'!V85/'Encargos e Benefícios'!C85)</f>
        <v>0</v>
      </c>
      <c r="Y86" s="276">
        <f>IF('Encargos e Benefícios'!C85=0,0,'Encargos e Benefícios'!W85/'Encargos e Benefícios'!C85)</f>
        <v>0</v>
      </c>
      <c r="Z86" s="61"/>
      <c r="AA86" s="60"/>
      <c r="AB86" s="60"/>
      <c r="AC86" s="61"/>
      <c r="AD86" s="12">
        <f t="shared" si="18"/>
        <v>0</v>
      </c>
      <c r="AE86" s="12">
        <f t="shared" si="19"/>
        <v>0</v>
      </c>
      <c r="AF86" s="12">
        <f>IF('Encargos e Benefícios'!$C85=0,0,$X86+SUM(I86:K86)/$C86)</f>
        <v>0</v>
      </c>
      <c r="AG86" s="243">
        <f>IF('Encargos e Benefícios'!$C85=0,0,SUM(AD86:AF86))</f>
        <v>0</v>
      </c>
      <c r="AH86" s="12">
        <f t="shared" si="20"/>
        <v>0</v>
      </c>
      <c r="AI86" s="12">
        <f t="shared" si="21"/>
        <v>0</v>
      </c>
      <c r="AJ86" s="12">
        <f>IF('Encargos e Benefícios'!$C85=0,0,$AF86+SUM(N86:P86)/$C86)</f>
        <v>0</v>
      </c>
      <c r="AK86" s="243">
        <f>IF('Encargos e Benefícios'!$C85=0,0,SUM(AH86:AJ86))</f>
        <v>0</v>
      </c>
      <c r="AL86" s="12">
        <f t="shared" si="22"/>
        <v>0</v>
      </c>
      <c r="AM86" s="12">
        <f t="shared" si="23"/>
        <v>0</v>
      </c>
      <c r="AN86" s="12">
        <f>IF('Encargos e Benefícios'!$C85=0,0,$AJ86+SUM(S86:U86)/$C86)</f>
        <v>0</v>
      </c>
      <c r="AO86" s="243">
        <f>IF('Encargos e Benefícios'!$C85=0,0,SUM(AL86:AN86))</f>
        <v>0</v>
      </c>
      <c r="AP86" s="61"/>
      <c r="AQ86" s="61"/>
    </row>
    <row r="87" spans="1:43" ht="12.75" hidden="1">
      <c r="A87" s="100">
        <v>81</v>
      </c>
      <c r="B87" s="13">
        <f>'Encargos e Benefícios'!B86</f>
        <v>0</v>
      </c>
      <c r="C87" s="10">
        <f>'Encargos e Benefícios'!C86</f>
        <v>0</v>
      </c>
      <c r="D87" s="70"/>
      <c r="E87" s="242"/>
      <c r="F87" s="240"/>
      <c r="G87" s="242"/>
      <c r="H87" s="266"/>
      <c r="I87" s="99"/>
      <c r="J87" s="99"/>
      <c r="K87" s="99">
        <f>'Encargos e Benefícios'!U86*0.05</f>
        <v>0</v>
      </c>
      <c r="L87" s="242"/>
      <c r="M87" s="266"/>
      <c r="N87" s="99"/>
      <c r="O87" s="99"/>
      <c r="P87" s="273"/>
      <c r="Q87" s="242"/>
      <c r="R87" s="266"/>
      <c r="S87" s="99">
        <v>0</v>
      </c>
      <c r="T87" s="99">
        <v>0</v>
      </c>
      <c r="U87" s="273">
        <v>0</v>
      </c>
      <c r="V87" s="12">
        <f>'Encargos e Benefícios'!D86</f>
        <v>0</v>
      </c>
      <c r="W87" s="12">
        <f>IF('Encargos e Benefícios'!C86=0,0,'Encargos e Benefícios'!O86/'Encargos e Benefícios'!C86)</f>
        <v>0</v>
      </c>
      <c r="X87" s="275">
        <f>IF('Encargos e Benefícios'!C86=0,0,'Encargos e Benefícios'!V86/'Encargos e Benefícios'!C86)</f>
        <v>0</v>
      </c>
      <c r="Y87" s="276">
        <f>IF('Encargos e Benefícios'!C86=0,0,'Encargos e Benefícios'!W86/'Encargos e Benefícios'!C86)</f>
        <v>0</v>
      </c>
      <c r="Z87" s="61"/>
      <c r="AA87" s="60"/>
      <c r="AB87" s="60"/>
      <c r="AC87" s="61"/>
      <c r="AD87" s="12">
        <f t="shared" si="18"/>
        <v>0</v>
      </c>
      <c r="AE87" s="12">
        <f t="shared" si="19"/>
        <v>0</v>
      </c>
      <c r="AF87" s="12">
        <f>IF('Encargos e Benefícios'!$C86=0,0,$X87+SUM(I87:K87)/$C87)</f>
        <v>0</v>
      </c>
      <c r="AG87" s="243">
        <f>IF('Encargos e Benefícios'!$C86=0,0,SUM(AD87:AF87))</f>
        <v>0</v>
      </c>
      <c r="AH87" s="12">
        <f t="shared" si="20"/>
        <v>0</v>
      </c>
      <c r="AI87" s="12">
        <f t="shared" si="21"/>
        <v>0</v>
      </c>
      <c r="AJ87" s="12">
        <f>IF('Encargos e Benefícios'!$C86=0,0,$AF87+SUM(N87:P87)/$C87)</f>
        <v>0</v>
      </c>
      <c r="AK87" s="243">
        <f>IF('Encargos e Benefícios'!$C86=0,0,SUM(AH87:AJ87))</f>
        <v>0</v>
      </c>
      <c r="AL87" s="12">
        <f t="shared" si="22"/>
        <v>0</v>
      </c>
      <c r="AM87" s="12">
        <f t="shared" si="23"/>
        <v>0</v>
      </c>
      <c r="AN87" s="12">
        <f>IF('Encargos e Benefícios'!$C86=0,0,$AJ87+SUM(S87:U87)/$C87)</f>
        <v>0</v>
      </c>
      <c r="AO87" s="243">
        <f>IF('Encargos e Benefícios'!$C86=0,0,SUM(AL87:AN87))</f>
        <v>0</v>
      </c>
      <c r="AP87" s="61"/>
      <c r="AQ87" s="61"/>
    </row>
    <row r="88" spans="1:43" ht="12.75" hidden="1">
      <c r="A88" s="100">
        <v>82</v>
      </c>
      <c r="B88" s="13">
        <f>'Encargos e Benefícios'!B87</f>
        <v>0</v>
      </c>
      <c r="C88" s="10">
        <f>'Encargos e Benefícios'!C87</f>
        <v>0</v>
      </c>
      <c r="D88" s="70"/>
      <c r="E88" s="242"/>
      <c r="F88" s="240"/>
      <c r="G88" s="242"/>
      <c r="H88" s="266"/>
      <c r="I88" s="99"/>
      <c r="J88" s="99"/>
      <c r="K88" s="99">
        <f>'Encargos e Benefícios'!U87*0.05</f>
        <v>0</v>
      </c>
      <c r="L88" s="242"/>
      <c r="M88" s="266"/>
      <c r="N88" s="99"/>
      <c r="O88" s="99"/>
      <c r="P88" s="273"/>
      <c r="Q88" s="242"/>
      <c r="R88" s="266"/>
      <c r="S88" s="99">
        <v>0</v>
      </c>
      <c r="T88" s="99">
        <v>0</v>
      </c>
      <c r="U88" s="273">
        <v>0</v>
      </c>
      <c r="V88" s="12">
        <f>'Encargos e Benefícios'!D87</f>
        <v>0</v>
      </c>
      <c r="W88" s="12">
        <f>IF('Encargos e Benefícios'!C87=0,0,'Encargos e Benefícios'!O87/'Encargos e Benefícios'!C87)</f>
        <v>0</v>
      </c>
      <c r="X88" s="275">
        <f>IF('Encargos e Benefícios'!C87=0,0,'Encargos e Benefícios'!V87/'Encargos e Benefícios'!C87)</f>
        <v>0</v>
      </c>
      <c r="Y88" s="276">
        <f>IF('Encargos e Benefícios'!C87=0,0,'Encargos e Benefícios'!W87/'Encargos e Benefícios'!C87)</f>
        <v>0</v>
      </c>
      <c r="Z88" s="61"/>
      <c r="AA88" s="60"/>
      <c r="AB88" s="60"/>
      <c r="AC88" s="61"/>
      <c r="AD88" s="12">
        <f t="shared" si="18"/>
        <v>0</v>
      </c>
      <c r="AE88" s="12">
        <f t="shared" si="19"/>
        <v>0</v>
      </c>
      <c r="AF88" s="12">
        <f>IF('Encargos e Benefícios'!$C87=0,0,$X88+SUM(I88:K88)/$C88)</f>
        <v>0</v>
      </c>
      <c r="AG88" s="243">
        <f>IF('Encargos e Benefícios'!$C87=0,0,SUM(AD88:AF88))</f>
        <v>0</v>
      </c>
      <c r="AH88" s="12">
        <f t="shared" si="20"/>
        <v>0</v>
      </c>
      <c r="AI88" s="12">
        <f t="shared" si="21"/>
        <v>0</v>
      </c>
      <c r="AJ88" s="12">
        <f>IF('Encargos e Benefícios'!$C87=0,0,$AF88+SUM(N88:P88)/$C88)</f>
        <v>0</v>
      </c>
      <c r="AK88" s="243">
        <f>IF('Encargos e Benefícios'!$C87=0,0,SUM(AH88:AJ88))</f>
        <v>0</v>
      </c>
      <c r="AL88" s="12">
        <f t="shared" si="22"/>
        <v>0</v>
      </c>
      <c r="AM88" s="12">
        <f t="shared" si="23"/>
        <v>0</v>
      </c>
      <c r="AN88" s="12">
        <f>IF('Encargos e Benefícios'!$C87=0,0,$AJ88+SUM(S88:U88)/$C88)</f>
        <v>0</v>
      </c>
      <c r="AO88" s="243">
        <f>IF('Encargos e Benefícios'!$C87=0,0,SUM(AL88:AN88))</f>
        <v>0</v>
      </c>
      <c r="AP88" s="61"/>
      <c r="AQ88" s="61"/>
    </row>
    <row r="89" spans="1:43" ht="12.75" hidden="1">
      <c r="A89" s="100">
        <v>83</v>
      </c>
      <c r="B89" s="13">
        <f>'Encargos e Benefícios'!B88</f>
        <v>0</v>
      </c>
      <c r="C89" s="10">
        <f>'Encargos e Benefícios'!C88</f>
        <v>0</v>
      </c>
      <c r="D89" s="70"/>
      <c r="E89" s="242"/>
      <c r="F89" s="240"/>
      <c r="G89" s="242"/>
      <c r="H89" s="266"/>
      <c r="I89" s="99"/>
      <c r="J89" s="99"/>
      <c r="K89" s="99">
        <f>'Encargos e Benefícios'!U88*0.05</f>
        <v>0</v>
      </c>
      <c r="L89" s="242"/>
      <c r="M89" s="266"/>
      <c r="N89" s="99"/>
      <c r="O89" s="99"/>
      <c r="P89" s="273"/>
      <c r="Q89" s="242"/>
      <c r="R89" s="266"/>
      <c r="S89" s="99">
        <v>0</v>
      </c>
      <c r="T89" s="99">
        <v>0</v>
      </c>
      <c r="U89" s="273">
        <v>0</v>
      </c>
      <c r="V89" s="12">
        <f>'Encargos e Benefícios'!D88</f>
        <v>0</v>
      </c>
      <c r="W89" s="12">
        <f>IF('Encargos e Benefícios'!C88=0,0,'Encargos e Benefícios'!O88/'Encargos e Benefícios'!C88)</f>
        <v>0</v>
      </c>
      <c r="X89" s="275">
        <f>IF('Encargos e Benefícios'!C88=0,0,'Encargos e Benefícios'!V88/'Encargos e Benefícios'!C88)</f>
        <v>0</v>
      </c>
      <c r="Y89" s="276">
        <f>IF('Encargos e Benefícios'!C88=0,0,'Encargos e Benefícios'!W88/'Encargos e Benefícios'!C88)</f>
        <v>0</v>
      </c>
      <c r="Z89" s="61"/>
      <c r="AA89" s="60"/>
      <c r="AB89" s="60"/>
      <c r="AC89" s="61"/>
      <c r="AD89" s="12">
        <f t="shared" si="18"/>
        <v>0</v>
      </c>
      <c r="AE89" s="12">
        <f t="shared" si="19"/>
        <v>0</v>
      </c>
      <c r="AF89" s="12">
        <f>IF('Encargos e Benefícios'!$C88=0,0,$X89+SUM(I89:K89)/$C89)</f>
        <v>0</v>
      </c>
      <c r="AG89" s="243">
        <f>IF('Encargos e Benefícios'!$C88=0,0,SUM(AD89:AF89))</f>
        <v>0</v>
      </c>
      <c r="AH89" s="12">
        <f t="shared" si="20"/>
        <v>0</v>
      </c>
      <c r="AI89" s="12">
        <f t="shared" si="21"/>
        <v>0</v>
      </c>
      <c r="AJ89" s="12">
        <f>IF('Encargos e Benefícios'!$C88=0,0,$AF89+SUM(N89:P89)/$C89)</f>
        <v>0</v>
      </c>
      <c r="AK89" s="243">
        <f>IF('Encargos e Benefícios'!$C88=0,0,SUM(AH89:AJ89))</f>
        <v>0</v>
      </c>
      <c r="AL89" s="12">
        <f t="shared" si="22"/>
        <v>0</v>
      </c>
      <c r="AM89" s="12">
        <f t="shared" si="23"/>
        <v>0</v>
      </c>
      <c r="AN89" s="12">
        <f>IF('Encargos e Benefícios'!$C88=0,0,$AJ89+SUM(S89:U89)/$C89)</f>
        <v>0</v>
      </c>
      <c r="AO89" s="243">
        <f>IF('Encargos e Benefícios'!$C88=0,0,SUM(AL89:AN89))</f>
        <v>0</v>
      </c>
      <c r="AP89" s="61"/>
      <c r="AQ89" s="61"/>
    </row>
    <row r="90" spans="1:43" ht="12.75" hidden="1">
      <c r="A90" s="100">
        <v>84</v>
      </c>
      <c r="B90" s="13">
        <f>'Encargos e Benefícios'!B89</f>
        <v>0</v>
      </c>
      <c r="C90" s="10">
        <f>'Encargos e Benefícios'!C89</f>
        <v>0</v>
      </c>
      <c r="D90" s="70"/>
      <c r="E90" s="242"/>
      <c r="F90" s="240"/>
      <c r="G90" s="242"/>
      <c r="H90" s="266"/>
      <c r="I90" s="99"/>
      <c r="J90" s="99"/>
      <c r="K90" s="99">
        <f>'Encargos e Benefícios'!U89*0.05</f>
        <v>0</v>
      </c>
      <c r="L90" s="242"/>
      <c r="M90" s="266"/>
      <c r="N90" s="99"/>
      <c r="O90" s="99"/>
      <c r="P90" s="273"/>
      <c r="Q90" s="242"/>
      <c r="R90" s="266"/>
      <c r="S90" s="99">
        <v>0</v>
      </c>
      <c r="T90" s="99">
        <v>0</v>
      </c>
      <c r="U90" s="273">
        <v>0</v>
      </c>
      <c r="V90" s="12">
        <f>'Encargos e Benefícios'!D89</f>
        <v>0</v>
      </c>
      <c r="W90" s="12">
        <f>IF('Encargos e Benefícios'!C89=0,0,'Encargos e Benefícios'!O89/'Encargos e Benefícios'!C89)</f>
        <v>0</v>
      </c>
      <c r="X90" s="275">
        <f>IF('Encargos e Benefícios'!C89=0,0,'Encargos e Benefícios'!V89/'Encargos e Benefícios'!C89)</f>
        <v>0</v>
      </c>
      <c r="Y90" s="276">
        <f>IF('Encargos e Benefícios'!C89=0,0,'Encargos e Benefícios'!W89/'Encargos e Benefícios'!C89)</f>
        <v>0</v>
      </c>
      <c r="Z90" s="61"/>
      <c r="AA90" s="60"/>
      <c r="AB90" s="60"/>
      <c r="AC90" s="61"/>
      <c r="AD90" s="12">
        <f t="shared" si="18"/>
        <v>0</v>
      </c>
      <c r="AE90" s="12">
        <f t="shared" si="19"/>
        <v>0</v>
      </c>
      <c r="AF90" s="12">
        <f>IF('Encargos e Benefícios'!$C89=0,0,$X90+SUM(I90:K90)/$C90)</f>
        <v>0</v>
      </c>
      <c r="AG90" s="243">
        <f>IF('Encargos e Benefícios'!$C89=0,0,SUM(AD90:AF90))</f>
        <v>0</v>
      </c>
      <c r="AH90" s="12">
        <f t="shared" si="20"/>
        <v>0</v>
      </c>
      <c r="AI90" s="12">
        <f t="shared" si="21"/>
        <v>0</v>
      </c>
      <c r="AJ90" s="12">
        <f>IF('Encargos e Benefícios'!$C89=0,0,$AF90+SUM(N90:P90)/$C90)</f>
        <v>0</v>
      </c>
      <c r="AK90" s="243">
        <f>IF('Encargos e Benefícios'!$C89=0,0,SUM(AH90:AJ90))</f>
        <v>0</v>
      </c>
      <c r="AL90" s="12">
        <f t="shared" si="22"/>
        <v>0</v>
      </c>
      <c r="AM90" s="12">
        <f t="shared" si="23"/>
        <v>0</v>
      </c>
      <c r="AN90" s="12">
        <f>IF('Encargos e Benefícios'!$C89=0,0,$AJ90+SUM(S90:U90)/$C90)</f>
        <v>0</v>
      </c>
      <c r="AO90" s="243">
        <f>IF('Encargos e Benefícios'!$C89=0,0,SUM(AL90:AN90))</f>
        <v>0</v>
      </c>
      <c r="AP90" s="61"/>
      <c r="AQ90" s="61"/>
    </row>
    <row r="91" spans="1:43" ht="12.75" hidden="1">
      <c r="A91" s="100">
        <v>85</v>
      </c>
      <c r="B91" s="13">
        <f>'Encargos e Benefícios'!B90</f>
        <v>0</v>
      </c>
      <c r="C91" s="10">
        <f>'Encargos e Benefícios'!C90</f>
        <v>0</v>
      </c>
      <c r="D91" s="70"/>
      <c r="E91" s="242"/>
      <c r="F91" s="240"/>
      <c r="G91" s="242"/>
      <c r="H91" s="266"/>
      <c r="I91" s="99"/>
      <c r="J91" s="99"/>
      <c r="K91" s="99">
        <f>'Encargos e Benefícios'!U90*0.05</f>
        <v>0</v>
      </c>
      <c r="L91" s="242"/>
      <c r="M91" s="266"/>
      <c r="N91" s="99"/>
      <c r="O91" s="99"/>
      <c r="P91" s="273"/>
      <c r="Q91" s="242"/>
      <c r="R91" s="266"/>
      <c r="S91" s="99">
        <v>0</v>
      </c>
      <c r="T91" s="99">
        <v>0</v>
      </c>
      <c r="U91" s="273">
        <v>0</v>
      </c>
      <c r="V91" s="12">
        <f>'Encargos e Benefícios'!D90</f>
        <v>0</v>
      </c>
      <c r="W91" s="12">
        <f>IF('Encargos e Benefícios'!C90=0,0,'Encargos e Benefícios'!O90/'Encargos e Benefícios'!C90)</f>
        <v>0</v>
      </c>
      <c r="X91" s="275">
        <f>IF('Encargos e Benefícios'!C90=0,0,'Encargos e Benefícios'!V90/'Encargos e Benefícios'!C90)</f>
        <v>0</v>
      </c>
      <c r="Y91" s="276">
        <f>IF('Encargos e Benefícios'!C90=0,0,'Encargos e Benefícios'!W90/'Encargos e Benefícios'!C90)</f>
        <v>0</v>
      </c>
      <c r="Z91" s="61"/>
      <c r="AA91" s="60"/>
      <c r="AB91" s="60"/>
      <c r="AC91" s="61"/>
      <c r="AD91" s="12">
        <f t="shared" si="18"/>
        <v>0</v>
      </c>
      <c r="AE91" s="12">
        <f t="shared" si="19"/>
        <v>0</v>
      </c>
      <c r="AF91" s="12">
        <f>IF('Encargos e Benefícios'!$C90=0,0,$X91+SUM(I91:K91)/$C91)</f>
        <v>0</v>
      </c>
      <c r="AG91" s="243">
        <f>IF('Encargos e Benefícios'!$C90=0,0,SUM(AD91:AF91))</f>
        <v>0</v>
      </c>
      <c r="AH91" s="12">
        <f t="shared" si="20"/>
        <v>0</v>
      </c>
      <c r="AI91" s="12">
        <f t="shared" si="21"/>
        <v>0</v>
      </c>
      <c r="AJ91" s="12">
        <f>IF('Encargos e Benefícios'!$C90=0,0,$AF91+SUM(N91:P91)/$C91)</f>
        <v>0</v>
      </c>
      <c r="AK91" s="243">
        <f>IF('Encargos e Benefícios'!$C90=0,0,SUM(AH91:AJ91))</f>
        <v>0</v>
      </c>
      <c r="AL91" s="12">
        <f t="shared" si="22"/>
        <v>0</v>
      </c>
      <c r="AM91" s="12">
        <f t="shared" si="23"/>
        <v>0</v>
      </c>
      <c r="AN91" s="12">
        <f>IF('Encargos e Benefícios'!$C90=0,0,$AJ91+SUM(S91:U91)/$C91)</f>
        <v>0</v>
      </c>
      <c r="AO91" s="243">
        <f>IF('Encargos e Benefícios'!$C90=0,0,SUM(AL91:AN91))</f>
        <v>0</v>
      </c>
      <c r="AP91" s="61"/>
      <c r="AQ91" s="61"/>
    </row>
    <row r="92" spans="1:43" ht="12.75" hidden="1">
      <c r="A92" s="100">
        <v>86</v>
      </c>
      <c r="B92" s="13">
        <f>'Encargos e Benefícios'!B91</f>
        <v>0</v>
      </c>
      <c r="C92" s="10">
        <f>'Encargos e Benefícios'!C91</f>
        <v>0</v>
      </c>
      <c r="D92" s="70"/>
      <c r="E92" s="242"/>
      <c r="F92" s="240"/>
      <c r="G92" s="242"/>
      <c r="H92" s="266"/>
      <c r="I92" s="99"/>
      <c r="J92" s="99"/>
      <c r="K92" s="99">
        <f>'Encargos e Benefícios'!U91*0.05</f>
        <v>0</v>
      </c>
      <c r="L92" s="242"/>
      <c r="M92" s="266"/>
      <c r="N92" s="99"/>
      <c r="O92" s="99"/>
      <c r="P92" s="273"/>
      <c r="Q92" s="242"/>
      <c r="R92" s="266"/>
      <c r="S92" s="99">
        <v>0</v>
      </c>
      <c r="T92" s="99">
        <v>0</v>
      </c>
      <c r="U92" s="273">
        <v>0</v>
      </c>
      <c r="V92" s="12">
        <f>'Encargos e Benefícios'!D91</f>
        <v>0</v>
      </c>
      <c r="W92" s="12">
        <f>IF('Encargos e Benefícios'!C91=0,0,'Encargos e Benefícios'!O91/'Encargos e Benefícios'!C91)</f>
        <v>0</v>
      </c>
      <c r="X92" s="275">
        <f>IF('Encargos e Benefícios'!C91=0,0,'Encargos e Benefícios'!V91/'Encargos e Benefícios'!C91)</f>
        <v>0</v>
      </c>
      <c r="Y92" s="276">
        <f>IF('Encargos e Benefícios'!C91=0,0,'Encargos e Benefícios'!W91/'Encargos e Benefícios'!C91)</f>
        <v>0</v>
      </c>
      <c r="Z92" s="61"/>
      <c r="AA92" s="60"/>
      <c r="AB92" s="60"/>
      <c r="AC92" s="61"/>
      <c r="AD92" s="12">
        <f t="shared" si="18"/>
        <v>0</v>
      </c>
      <c r="AE92" s="12">
        <f t="shared" si="19"/>
        <v>0</v>
      </c>
      <c r="AF92" s="12">
        <f>IF('Encargos e Benefícios'!$C91=0,0,$X92+SUM(I92:K92)/$C92)</f>
        <v>0</v>
      </c>
      <c r="AG92" s="243">
        <f>IF('Encargos e Benefícios'!$C91=0,0,SUM(AD92:AF92))</f>
        <v>0</v>
      </c>
      <c r="AH92" s="12">
        <f t="shared" si="20"/>
        <v>0</v>
      </c>
      <c r="AI92" s="12">
        <f t="shared" si="21"/>
        <v>0</v>
      </c>
      <c r="AJ92" s="12">
        <f>IF('Encargos e Benefícios'!$C91=0,0,$AF92+SUM(N92:P92)/$C92)</f>
        <v>0</v>
      </c>
      <c r="AK92" s="243">
        <f>IF('Encargos e Benefícios'!$C91=0,0,SUM(AH92:AJ92))</f>
        <v>0</v>
      </c>
      <c r="AL92" s="12">
        <f t="shared" si="22"/>
        <v>0</v>
      </c>
      <c r="AM92" s="12">
        <f t="shared" si="23"/>
        <v>0</v>
      </c>
      <c r="AN92" s="12">
        <f>IF('Encargos e Benefícios'!$C91=0,0,$AJ92+SUM(S92:U92)/$C92)</f>
        <v>0</v>
      </c>
      <c r="AO92" s="243">
        <f>IF('Encargos e Benefícios'!$C91=0,0,SUM(AL92:AN92))</f>
        <v>0</v>
      </c>
      <c r="AP92" s="61"/>
      <c r="AQ92" s="61"/>
    </row>
    <row r="93" spans="1:43" ht="12.75" hidden="1">
      <c r="A93" s="100">
        <v>87</v>
      </c>
      <c r="B93" s="13">
        <f>'Encargos e Benefícios'!B92</f>
        <v>0</v>
      </c>
      <c r="C93" s="10">
        <f>'Encargos e Benefícios'!C92</f>
        <v>0</v>
      </c>
      <c r="D93" s="70"/>
      <c r="E93" s="242"/>
      <c r="F93" s="240"/>
      <c r="G93" s="242"/>
      <c r="H93" s="266"/>
      <c r="I93" s="99"/>
      <c r="J93" s="99"/>
      <c r="K93" s="99">
        <f>'Encargos e Benefícios'!U92*0.05</f>
        <v>0</v>
      </c>
      <c r="L93" s="242"/>
      <c r="M93" s="266"/>
      <c r="N93" s="99"/>
      <c r="O93" s="99"/>
      <c r="P93" s="273"/>
      <c r="Q93" s="242"/>
      <c r="R93" s="266"/>
      <c r="S93" s="99">
        <v>0</v>
      </c>
      <c r="T93" s="99">
        <v>0</v>
      </c>
      <c r="U93" s="273">
        <v>0</v>
      </c>
      <c r="V93" s="12">
        <f>'Encargos e Benefícios'!D92</f>
        <v>0</v>
      </c>
      <c r="W93" s="12">
        <f>IF('Encargos e Benefícios'!C92=0,0,'Encargos e Benefícios'!O92/'Encargos e Benefícios'!C92)</f>
        <v>0</v>
      </c>
      <c r="X93" s="275">
        <f>IF('Encargos e Benefícios'!C92=0,0,'Encargos e Benefícios'!V92/'Encargos e Benefícios'!C92)</f>
        <v>0</v>
      </c>
      <c r="Y93" s="276">
        <f>IF('Encargos e Benefícios'!C92=0,0,'Encargos e Benefícios'!W92/'Encargos e Benefícios'!C92)</f>
        <v>0</v>
      </c>
      <c r="Z93" s="61"/>
      <c r="AA93" s="60"/>
      <c r="AB93" s="60"/>
      <c r="AC93" s="61"/>
      <c r="AD93" s="12">
        <f t="shared" si="18"/>
        <v>0</v>
      </c>
      <c r="AE93" s="12">
        <f t="shared" si="19"/>
        <v>0</v>
      </c>
      <c r="AF93" s="12">
        <f>IF('Encargos e Benefícios'!$C92=0,0,$X93+SUM(I93:K93)/$C93)</f>
        <v>0</v>
      </c>
      <c r="AG93" s="243">
        <f>IF('Encargos e Benefícios'!$C92=0,0,SUM(AD93:AF93))</f>
        <v>0</v>
      </c>
      <c r="AH93" s="12">
        <f t="shared" si="20"/>
        <v>0</v>
      </c>
      <c r="AI93" s="12">
        <f t="shared" si="21"/>
        <v>0</v>
      </c>
      <c r="AJ93" s="12">
        <f>IF('Encargos e Benefícios'!$C92=0,0,$AF93+SUM(N93:P93)/$C93)</f>
        <v>0</v>
      </c>
      <c r="AK93" s="243">
        <f>IF('Encargos e Benefícios'!$C92=0,0,SUM(AH93:AJ93))</f>
        <v>0</v>
      </c>
      <c r="AL93" s="12">
        <f t="shared" si="22"/>
        <v>0</v>
      </c>
      <c r="AM93" s="12">
        <f t="shared" si="23"/>
        <v>0</v>
      </c>
      <c r="AN93" s="12">
        <f>IF('Encargos e Benefícios'!$C92=0,0,$AJ93+SUM(S93:U93)/$C93)</f>
        <v>0</v>
      </c>
      <c r="AO93" s="243">
        <f>IF('Encargos e Benefícios'!$C92=0,0,SUM(AL93:AN93))</f>
        <v>0</v>
      </c>
      <c r="AP93" s="61"/>
      <c r="AQ93" s="61"/>
    </row>
    <row r="94" spans="1:43" ht="12.75" hidden="1">
      <c r="A94" s="100">
        <v>88</v>
      </c>
      <c r="B94" s="13">
        <f>'Encargos e Benefícios'!B93</f>
        <v>0</v>
      </c>
      <c r="C94" s="10">
        <f>'Encargos e Benefícios'!C93</f>
        <v>0</v>
      </c>
      <c r="D94" s="70"/>
      <c r="E94" s="242"/>
      <c r="F94" s="240"/>
      <c r="G94" s="242"/>
      <c r="H94" s="266"/>
      <c r="I94" s="99"/>
      <c r="J94" s="99"/>
      <c r="K94" s="99">
        <f>'Encargos e Benefícios'!U93*0.05</f>
        <v>0</v>
      </c>
      <c r="L94" s="242"/>
      <c r="M94" s="266"/>
      <c r="N94" s="99"/>
      <c r="O94" s="99"/>
      <c r="P94" s="273"/>
      <c r="Q94" s="242"/>
      <c r="R94" s="266"/>
      <c r="S94" s="99">
        <v>0</v>
      </c>
      <c r="T94" s="99">
        <v>0</v>
      </c>
      <c r="U94" s="273">
        <v>0</v>
      </c>
      <c r="V94" s="12">
        <f>'Encargos e Benefícios'!D93</f>
        <v>0</v>
      </c>
      <c r="W94" s="12">
        <f>IF('Encargos e Benefícios'!C93=0,0,'Encargos e Benefícios'!O93/'Encargos e Benefícios'!C93)</f>
        <v>0</v>
      </c>
      <c r="X94" s="275">
        <f>IF('Encargos e Benefícios'!C93=0,0,'Encargos e Benefícios'!V93/'Encargos e Benefícios'!C93)</f>
        <v>0</v>
      </c>
      <c r="Y94" s="276">
        <f>IF('Encargos e Benefícios'!C93=0,0,'Encargos e Benefícios'!W93/'Encargos e Benefícios'!C93)</f>
        <v>0</v>
      </c>
      <c r="Z94" s="61"/>
      <c r="AA94" s="60"/>
      <c r="AB94" s="60"/>
      <c r="AC94" s="61"/>
      <c r="AD94" s="12">
        <f t="shared" si="18"/>
        <v>0</v>
      </c>
      <c r="AE94" s="12">
        <f t="shared" si="19"/>
        <v>0</v>
      </c>
      <c r="AF94" s="12">
        <f>IF('Encargos e Benefícios'!$C93=0,0,$X94+SUM(I94:K94)/$C94)</f>
        <v>0</v>
      </c>
      <c r="AG94" s="243">
        <f>IF('Encargos e Benefícios'!$C93=0,0,SUM(AD94:AF94))</f>
        <v>0</v>
      </c>
      <c r="AH94" s="12">
        <f t="shared" si="20"/>
        <v>0</v>
      </c>
      <c r="AI94" s="12">
        <f t="shared" si="21"/>
        <v>0</v>
      </c>
      <c r="AJ94" s="12">
        <f>IF('Encargos e Benefícios'!$C93=0,0,$AF94+SUM(N94:P94)/$C94)</f>
        <v>0</v>
      </c>
      <c r="AK94" s="243">
        <f>IF('Encargos e Benefícios'!$C93=0,0,SUM(AH94:AJ94))</f>
        <v>0</v>
      </c>
      <c r="AL94" s="12">
        <f t="shared" si="22"/>
        <v>0</v>
      </c>
      <c r="AM94" s="12">
        <f t="shared" si="23"/>
        <v>0</v>
      </c>
      <c r="AN94" s="12">
        <f>IF('Encargos e Benefícios'!$C93=0,0,$AJ94+SUM(S94:U94)/$C94)</f>
        <v>0</v>
      </c>
      <c r="AO94" s="243">
        <f>IF('Encargos e Benefícios'!$C93=0,0,SUM(AL94:AN94))</f>
        <v>0</v>
      </c>
      <c r="AP94" s="61"/>
      <c r="AQ94" s="61"/>
    </row>
    <row r="95" spans="1:43" ht="12.75" hidden="1">
      <c r="A95" s="100">
        <v>89</v>
      </c>
      <c r="B95" s="13">
        <f>'Encargos e Benefícios'!B94</f>
        <v>0</v>
      </c>
      <c r="C95" s="10">
        <f>'Encargos e Benefícios'!C94</f>
        <v>0</v>
      </c>
      <c r="D95" s="70"/>
      <c r="E95" s="242"/>
      <c r="F95" s="240"/>
      <c r="G95" s="242"/>
      <c r="H95" s="266"/>
      <c r="I95" s="99"/>
      <c r="J95" s="99"/>
      <c r="K95" s="99">
        <f>'Encargos e Benefícios'!U94*0.05</f>
        <v>0</v>
      </c>
      <c r="L95" s="242"/>
      <c r="M95" s="266"/>
      <c r="N95" s="99"/>
      <c r="O95" s="99"/>
      <c r="P95" s="273"/>
      <c r="Q95" s="242"/>
      <c r="R95" s="266"/>
      <c r="S95" s="99">
        <v>0</v>
      </c>
      <c r="T95" s="99">
        <v>0</v>
      </c>
      <c r="U95" s="273">
        <v>0</v>
      </c>
      <c r="V95" s="12">
        <f>'Encargos e Benefícios'!D94</f>
        <v>0</v>
      </c>
      <c r="W95" s="12">
        <f>IF('Encargos e Benefícios'!C94=0,0,'Encargos e Benefícios'!O94/'Encargos e Benefícios'!C94)</f>
        <v>0</v>
      </c>
      <c r="X95" s="275">
        <f>IF('Encargos e Benefícios'!C94=0,0,'Encargos e Benefícios'!V94/'Encargos e Benefícios'!C94)</f>
        <v>0</v>
      </c>
      <c r="Y95" s="276">
        <f>IF('Encargos e Benefícios'!C94=0,0,'Encargos e Benefícios'!W94/'Encargos e Benefícios'!C94)</f>
        <v>0</v>
      </c>
      <c r="Z95" s="61"/>
      <c r="AA95" s="60"/>
      <c r="AB95" s="60"/>
      <c r="AC95" s="61"/>
      <c r="AD95" s="12">
        <f t="shared" si="18"/>
        <v>0</v>
      </c>
      <c r="AE95" s="12">
        <f t="shared" si="19"/>
        <v>0</v>
      </c>
      <c r="AF95" s="12">
        <f>IF('Encargos e Benefícios'!$C94=0,0,$X95+SUM(I95:K95)/$C95)</f>
        <v>0</v>
      </c>
      <c r="AG95" s="243">
        <f>IF('Encargos e Benefícios'!$C94=0,0,SUM(AD95:AF95))</f>
        <v>0</v>
      </c>
      <c r="AH95" s="12">
        <f t="shared" si="20"/>
        <v>0</v>
      </c>
      <c r="AI95" s="12">
        <f t="shared" si="21"/>
        <v>0</v>
      </c>
      <c r="AJ95" s="12">
        <f>IF('Encargos e Benefícios'!$C94=0,0,$AF95+SUM(N95:P95)/$C95)</f>
        <v>0</v>
      </c>
      <c r="AK95" s="243">
        <f>IF('Encargos e Benefícios'!$C94=0,0,SUM(AH95:AJ95))</f>
        <v>0</v>
      </c>
      <c r="AL95" s="12">
        <f t="shared" si="22"/>
        <v>0</v>
      </c>
      <c r="AM95" s="12">
        <f t="shared" si="23"/>
        <v>0</v>
      </c>
      <c r="AN95" s="12">
        <f>IF('Encargos e Benefícios'!$C94=0,0,$AJ95+SUM(S95:U95)/$C95)</f>
        <v>0</v>
      </c>
      <c r="AO95" s="243">
        <f>IF('Encargos e Benefícios'!$C94=0,0,SUM(AL95:AN95))</f>
        <v>0</v>
      </c>
      <c r="AP95" s="61"/>
      <c r="AQ95" s="61"/>
    </row>
    <row r="96" spans="1:43" ht="12.75" hidden="1">
      <c r="A96" s="100">
        <v>90</v>
      </c>
      <c r="B96" s="13">
        <f>'Encargos e Benefícios'!B95</f>
        <v>0</v>
      </c>
      <c r="C96" s="10">
        <f>'Encargos e Benefícios'!C95</f>
        <v>0</v>
      </c>
      <c r="D96" s="70"/>
      <c r="E96" s="242"/>
      <c r="F96" s="240"/>
      <c r="G96" s="242"/>
      <c r="H96" s="266"/>
      <c r="I96" s="99"/>
      <c r="J96" s="99"/>
      <c r="K96" s="99">
        <f>'Encargos e Benefícios'!U95*0.05</f>
        <v>0</v>
      </c>
      <c r="L96" s="242"/>
      <c r="M96" s="266"/>
      <c r="N96" s="99"/>
      <c r="O96" s="99"/>
      <c r="P96" s="273"/>
      <c r="Q96" s="242"/>
      <c r="R96" s="266"/>
      <c r="S96" s="99">
        <v>0</v>
      </c>
      <c r="T96" s="99">
        <v>0</v>
      </c>
      <c r="U96" s="273">
        <v>0</v>
      </c>
      <c r="V96" s="12">
        <f>'Encargos e Benefícios'!D95</f>
        <v>0</v>
      </c>
      <c r="W96" s="12">
        <f>IF('Encargos e Benefícios'!C95=0,0,'Encargos e Benefícios'!O95/'Encargos e Benefícios'!C95)</f>
        <v>0</v>
      </c>
      <c r="X96" s="275">
        <f>IF('Encargos e Benefícios'!C95=0,0,'Encargos e Benefícios'!V95/'Encargos e Benefícios'!C95)</f>
        <v>0</v>
      </c>
      <c r="Y96" s="276">
        <f>IF('Encargos e Benefícios'!C95=0,0,'Encargos e Benefícios'!W95/'Encargos e Benefícios'!C95)</f>
        <v>0</v>
      </c>
      <c r="Z96" s="61"/>
      <c r="AA96" s="60"/>
      <c r="AB96" s="60"/>
      <c r="AC96" s="61"/>
      <c r="AD96" s="12">
        <f t="shared" si="18"/>
        <v>0</v>
      </c>
      <c r="AE96" s="12">
        <f t="shared" si="19"/>
        <v>0</v>
      </c>
      <c r="AF96" s="12">
        <f>IF('Encargos e Benefícios'!$C95=0,0,$X96+SUM(I96:K96)/$C96)</f>
        <v>0</v>
      </c>
      <c r="AG96" s="243">
        <f>IF('Encargos e Benefícios'!$C95=0,0,SUM(AD96:AF96))</f>
        <v>0</v>
      </c>
      <c r="AH96" s="12">
        <f t="shared" si="20"/>
        <v>0</v>
      </c>
      <c r="AI96" s="12">
        <f t="shared" si="21"/>
        <v>0</v>
      </c>
      <c r="AJ96" s="12">
        <f>IF('Encargos e Benefícios'!$C95=0,0,$AF96+SUM(N96:P96)/$C96)</f>
        <v>0</v>
      </c>
      <c r="AK96" s="243">
        <f>IF('Encargos e Benefícios'!$C95=0,0,SUM(AH96:AJ96))</f>
        <v>0</v>
      </c>
      <c r="AL96" s="12">
        <f t="shared" si="22"/>
        <v>0</v>
      </c>
      <c r="AM96" s="12">
        <f t="shared" si="23"/>
        <v>0</v>
      </c>
      <c r="AN96" s="12">
        <f>IF('Encargos e Benefícios'!$C95=0,0,$AJ96+SUM(S96:U96)/$C96)</f>
        <v>0</v>
      </c>
      <c r="AO96" s="243">
        <f>IF('Encargos e Benefícios'!$C95=0,0,SUM(AL96:AN96))</f>
        <v>0</v>
      </c>
      <c r="AP96" s="61"/>
      <c r="AQ96" s="61"/>
    </row>
    <row r="97" spans="1:43" ht="12.75" hidden="1">
      <c r="A97" s="100">
        <v>91</v>
      </c>
      <c r="B97" s="13">
        <f>'Encargos e Benefícios'!B96</f>
        <v>0</v>
      </c>
      <c r="C97" s="10">
        <f>'Encargos e Benefícios'!C96</f>
        <v>0</v>
      </c>
      <c r="D97" s="70"/>
      <c r="E97" s="242"/>
      <c r="F97" s="240"/>
      <c r="G97" s="242"/>
      <c r="H97" s="266"/>
      <c r="I97" s="99"/>
      <c r="J97" s="99"/>
      <c r="K97" s="99">
        <f>'Encargos e Benefícios'!U96*0.05</f>
        <v>0</v>
      </c>
      <c r="L97" s="242"/>
      <c r="M97" s="266"/>
      <c r="N97" s="99"/>
      <c r="O97" s="99"/>
      <c r="P97" s="273"/>
      <c r="Q97" s="242"/>
      <c r="R97" s="266"/>
      <c r="S97" s="99">
        <v>0</v>
      </c>
      <c r="T97" s="99">
        <v>0</v>
      </c>
      <c r="U97" s="273">
        <v>0</v>
      </c>
      <c r="V97" s="12">
        <f>'Encargos e Benefícios'!D96</f>
        <v>0</v>
      </c>
      <c r="W97" s="12">
        <f>IF('Encargos e Benefícios'!C96=0,0,'Encargos e Benefícios'!O96/'Encargos e Benefícios'!C96)</f>
        <v>0</v>
      </c>
      <c r="X97" s="275">
        <f>IF('Encargos e Benefícios'!C96=0,0,'Encargos e Benefícios'!V96/'Encargos e Benefícios'!C96)</f>
        <v>0</v>
      </c>
      <c r="Y97" s="276">
        <f>IF('Encargos e Benefícios'!C96=0,0,'Encargos e Benefícios'!W96/'Encargos e Benefícios'!C96)</f>
        <v>0</v>
      </c>
      <c r="Z97" s="61"/>
      <c r="AA97" s="60"/>
      <c r="AB97" s="60"/>
      <c r="AC97" s="61"/>
      <c r="AD97" s="12">
        <f t="shared" si="18"/>
        <v>0</v>
      </c>
      <c r="AE97" s="12">
        <f t="shared" si="19"/>
        <v>0</v>
      </c>
      <c r="AF97" s="12">
        <f>IF('Encargos e Benefícios'!$C96=0,0,$X97+SUM(I97:K97)/$C97)</f>
        <v>0</v>
      </c>
      <c r="AG97" s="243">
        <f>IF('Encargos e Benefícios'!$C96=0,0,SUM(AD97:AF97))</f>
        <v>0</v>
      </c>
      <c r="AH97" s="12">
        <f t="shared" si="20"/>
        <v>0</v>
      </c>
      <c r="AI97" s="12">
        <f t="shared" si="21"/>
        <v>0</v>
      </c>
      <c r="AJ97" s="12">
        <f>IF('Encargos e Benefícios'!$C96=0,0,$AF97+SUM(N97:P97)/$C97)</f>
        <v>0</v>
      </c>
      <c r="AK97" s="243">
        <f>IF('Encargos e Benefícios'!$C96=0,0,SUM(AH97:AJ97))</f>
        <v>0</v>
      </c>
      <c r="AL97" s="12">
        <f t="shared" si="22"/>
        <v>0</v>
      </c>
      <c r="AM97" s="12">
        <f t="shared" si="23"/>
        <v>0</v>
      </c>
      <c r="AN97" s="12">
        <f>IF('Encargos e Benefícios'!$C96=0,0,$AJ97+SUM(S97:U97)/$C97)</f>
        <v>0</v>
      </c>
      <c r="AO97" s="243">
        <f>IF('Encargos e Benefícios'!$C96=0,0,SUM(AL97:AN97))</f>
        <v>0</v>
      </c>
      <c r="AP97" s="61"/>
      <c r="AQ97" s="61"/>
    </row>
    <row r="98" spans="1:43" ht="12.75" hidden="1">
      <c r="A98" s="100">
        <v>92</v>
      </c>
      <c r="B98" s="13">
        <f>'Encargos e Benefícios'!B97</f>
        <v>0</v>
      </c>
      <c r="C98" s="10">
        <f>'Encargos e Benefícios'!C97</f>
        <v>0</v>
      </c>
      <c r="D98" s="70"/>
      <c r="E98" s="242"/>
      <c r="F98" s="240"/>
      <c r="G98" s="242"/>
      <c r="H98" s="266"/>
      <c r="I98" s="99"/>
      <c r="J98" s="99"/>
      <c r="K98" s="99">
        <f>'Encargos e Benefícios'!U97*0.05</f>
        <v>0</v>
      </c>
      <c r="L98" s="242"/>
      <c r="M98" s="266"/>
      <c r="N98" s="99"/>
      <c r="O98" s="99"/>
      <c r="P98" s="273"/>
      <c r="Q98" s="242"/>
      <c r="R98" s="266"/>
      <c r="S98" s="99">
        <v>0</v>
      </c>
      <c r="T98" s="99">
        <v>0</v>
      </c>
      <c r="U98" s="273">
        <v>0</v>
      </c>
      <c r="V98" s="12">
        <f>'Encargos e Benefícios'!D97</f>
        <v>0</v>
      </c>
      <c r="W98" s="12">
        <f>IF('Encargos e Benefícios'!C97=0,0,'Encargos e Benefícios'!O97/'Encargos e Benefícios'!C97)</f>
        <v>0</v>
      </c>
      <c r="X98" s="275">
        <f>IF('Encargos e Benefícios'!C97=0,0,'Encargos e Benefícios'!V97/'Encargos e Benefícios'!C97)</f>
        <v>0</v>
      </c>
      <c r="Y98" s="276">
        <f>IF('Encargos e Benefícios'!C97=0,0,'Encargos e Benefícios'!W97/'Encargos e Benefícios'!C97)</f>
        <v>0</v>
      </c>
      <c r="Z98" s="61"/>
      <c r="AA98" s="60"/>
      <c r="AB98" s="60"/>
      <c r="AC98" s="61"/>
      <c r="AD98" s="12">
        <f t="shared" si="18"/>
        <v>0</v>
      </c>
      <c r="AE98" s="12">
        <f t="shared" si="19"/>
        <v>0</v>
      </c>
      <c r="AF98" s="12">
        <f>IF('Encargos e Benefícios'!$C97=0,0,$X98+SUM(I98:K98)/$C98)</f>
        <v>0</v>
      </c>
      <c r="AG98" s="243">
        <f>IF('Encargos e Benefícios'!$C97=0,0,SUM(AD98:AF98))</f>
        <v>0</v>
      </c>
      <c r="AH98" s="12">
        <f t="shared" si="20"/>
        <v>0</v>
      </c>
      <c r="AI98" s="12">
        <f t="shared" si="21"/>
        <v>0</v>
      </c>
      <c r="AJ98" s="12">
        <f>IF('Encargos e Benefícios'!$C97=0,0,$AF98+SUM(N98:P98)/$C98)</f>
        <v>0</v>
      </c>
      <c r="AK98" s="243">
        <f>IF('Encargos e Benefícios'!$C97=0,0,SUM(AH98:AJ98))</f>
        <v>0</v>
      </c>
      <c r="AL98" s="12">
        <f t="shared" si="22"/>
        <v>0</v>
      </c>
      <c r="AM98" s="12">
        <f t="shared" si="23"/>
        <v>0</v>
      </c>
      <c r="AN98" s="12">
        <f>IF('Encargos e Benefícios'!$C97=0,0,$AJ98+SUM(S98:U98)/$C98)</f>
        <v>0</v>
      </c>
      <c r="AO98" s="243">
        <f>IF('Encargos e Benefícios'!$C97=0,0,SUM(AL98:AN98))</f>
        <v>0</v>
      </c>
      <c r="AP98" s="61"/>
      <c r="AQ98" s="61"/>
    </row>
    <row r="99" spans="1:43" ht="12.75" hidden="1">
      <c r="A99" s="100">
        <v>93</v>
      </c>
      <c r="B99" s="13">
        <f>'Encargos e Benefícios'!B98</f>
        <v>0</v>
      </c>
      <c r="C99" s="10">
        <f>'Encargos e Benefícios'!C98</f>
        <v>0</v>
      </c>
      <c r="D99" s="70"/>
      <c r="E99" s="242"/>
      <c r="F99" s="240"/>
      <c r="G99" s="242"/>
      <c r="H99" s="266"/>
      <c r="I99" s="99"/>
      <c r="J99" s="99"/>
      <c r="K99" s="99">
        <f>'Encargos e Benefícios'!U98*0.05</f>
        <v>0</v>
      </c>
      <c r="L99" s="242"/>
      <c r="M99" s="266"/>
      <c r="N99" s="99"/>
      <c r="O99" s="99"/>
      <c r="P99" s="273"/>
      <c r="Q99" s="242"/>
      <c r="R99" s="266"/>
      <c r="S99" s="99">
        <v>0</v>
      </c>
      <c r="T99" s="99">
        <v>0</v>
      </c>
      <c r="U99" s="273">
        <v>0</v>
      </c>
      <c r="V99" s="12">
        <f>'Encargos e Benefícios'!D98</f>
        <v>0</v>
      </c>
      <c r="W99" s="12">
        <f>IF('Encargos e Benefícios'!C98=0,0,'Encargos e Benefícios'!O98/'Encargos e Benefícios'!C98)</f>
        <v>0</v>
      </c>
      <c r="X99" s="275">
        <f>IF('Encargos e Benefícios'!C98=0,0,'Encargos e Benefícios'!V98/'Encargos e Benefícios'!C98)</f>
        <v>0</v>
      </c>
      <c r="Y99" s="276">
        <f>IF('Encargos e Benefícios'!C98=0,0,'Encargos e Benefícios'!W98/'Encargos e Benefícios'!C98)</f>
        <v>0</v>
      </c>
      <c r="Z99" s="61"/>
      <c r="AA99" s="60"/>
      <c r="AB99" s="60"/>
      <c r="AC99" s="61"/>
      <c r="AD99" s="12">
        <f t="shared" si="18"/>
        <v>0</v>
      </c>
      <c r="AE99" s="12">
        <f t="shared" si="19"/>
        <v>0</v>
      </c>
      <c r="AF99" s="12">
        <f>IF('Encargos e Benefícios'!$C98=0,0,$X99+SUM(I99:K99)/$C99)</f>
        <v>0</v>
      </c>
      <c r="AG99" s="243">
        <f>IF('Encargos e Benefícios'!$C98=0,0,SUM(AD99:AF99))</f>
        <v>0</v>
      </c>
      <c r="AH99" s="12">
        <f t="shared" si="20"/>
        <v>0</v>
      </c>
      <c r="AI99" s="12">
        <f t="shared" si="21"/>
        <v>0</v>
      </c>
      <c r="AJ99" s="12">
        <f>IF('Encargos e Benefícios'!$C98=0,0,$AF99+SUM(N99:P99)/$C99)</f>
        <v>0</v>
      </c>
      <c r="AK99" s="243">
        <f>IF('Encargos e Benefícios'!$C98=0,0,SUM(AH99:AJ99))</f>
        <v>0</v>
      </c>
      <c r="AL99" s="12">
        <f t="shared" si="22"/>
        <v>0</v>
      </c>
      <c r="AM99" s="12">
        <f t="shared" si="23"/>
        <v>0</v>
      </c>
      <c r="AN99" s="12">
        <f>IF('Encargos e Benefícios'!$C98=0,0,$AJ99+SUM(S99:U99)/$C99)</f>
        <v>0</v>
      </c>
      <c r="AO99" s="243">
        <f>IF('Encargos e Benefícios'!$C98=0,0,SUM(AL99:AN99))</f>
        <v>0</v>
      </c>
      <c r="AP99" s="61"/>
      <c r="AQ99" s="61"/>
    </row>
    <row r="100" spans="1:43" ht="12.75" hidden="1">
      <c r="A100" s="100">
        <v>94</v>
      </c>
      <c r="B100" s="13">
        <f>'Encargos e Benefícios'!B99</f>
        <v>0</v>
      </c>
      <c r="C100" s="10">
        <f>'Encargos e Benefícios'!C99</f>
        <v>0</v>
      </c>
      <c r="D100" s="70"/>
      <c r="E100" s="242"/>
      <c r="F100" s="240"/>
      <c r="G100" s="242"/>
      <c r="H100" s="266"/>
      <c r="I100" s="99"/>
      <c r="J100" s="99"/>
      <c r="K100" s="99">
        <f>'Encargos e Benefícios'!U99*0.05</f>
        <v>0</v>
      </c>
      <c r="L100" s="242"/>
      <c r="M100" s="266"/>
      <c r="N100" s="99"/>
      <c r="O100" s="99"/>
      <c r="P100" s="273"/>
      <c r="Q100" s="242"/>
      <c r="R100" s="266"/>
      <c r="S100" s="99">
        <v>0</v>
      </c>
      <c r="T100" s="99">
        <v>0</v>
      </c>
      <c r="U100" s="273">
        <v>0</v>
      </c>
      <c r="V100" s="12">
        <f>'Encargos e Benefícios'!D99</f>
        <v>0</v>
      </c>
      <c r="W100" s="12">
        <f>IF('Encargos e Benefícios'!C99=0,0,'Encargos e Benefícios'!O99/'Encargos e Benefícios'!C99)</f>
        <v>0</v>
      </c>
      <c r="X100" s="275">
        <f>IF('Encargos e Benefícios'!C99=0,0,'Encargos e Benefícios'!V99/'Encargos e Benefícios'!C99)</f>
        <v>0</v>
      </c>
      <c r="Y100" s="276">
        <f>IF('Encargos e Benefícios'!C99=0,0,'Encargos e Benefícios'!W99/'Encargos e Benefícios'!C99)</f>
        <v>0</v>
      </c>
      <c r="Z100" s="61"/>
      <c r="AA100" s="60"/>
      <c r="AB100" s="60"/>
      <c r="AC100" s="61"/>
      <c r="AD100" s="12">
        <f t="shared" si="18"/>
        <v>0</v>
      </c>
      <c r="AE100" s="12">
        <f t="shared" si="19"/>
        <v>0</v>
      </c>
      <c r="AF100" s="12">
        <f>IF('Encargos e Benefícios'!$C99=0,0,$X100+SUM(I100:K100)/$C100)</f>
        <v>0</v>
      </c>
      <c r="AG100" s="243">
        <f>IF('Encargos e Benefícios'!$C99=0,0,SUM(AD100:AF100))</f>
        <v>0</v>
      </c>
      <c r="AH100" s="12">
        <f t="shared" si="20"/>
        <v>0</v>
      </c>
      <c r="AI100" s="12">
        <f t="shared" si="21"/>
        <v>0</v>
      </c>
      <c r="AJ100" s="12">
        <f>IF('Encargos e Benefícios'!$C99=0,0,$AF100+SUM(N100:P100)/$C100)</f>
        <v>0</v>
      </c>
      <c r="AK100" s="243">
        <f>IF('Encargos e Benefícios'!$C99=0,0,SUM(AH100:AJ100))</f>
        <v>0</v>
      </c>
      <c r="AL100" s="12">
        <f t="shared" si="22"/>
        <v>0</v>
      </c>
      <c r="AM100" s="12">
        <f t="shared" si="23"/>
        <v>0</v>
      </c>
      <c r="AN100" s="12">
        <f>IF('Encargos e Benefícios'!$C99=0,0,$AJ100+SUM(S100:U100)/$C100)</f>
        <v>0</v>
      </c>
      <c r="AO100" s="243">
        <f>IF('Encargos e Benefícios'!$C99=0,0,SUM(AL100:AN100))</f>
        <v>0</v>
      </c>
      <c r="AP100" s="61"/>
      <c r="AQ100" s="61"/>
    </row>
    <row r="101" spans="1:43" ht="12.75" hidden="1">
      <c r="A101" s="100">
        <v>95</v>
      </c>
      <c r="B101" s="13">
        <f>'Encargos e Benefícios'!B100</f>
        <v>0</v>
      </c>
      <c r="C101" s="10">
        <f>'Encargos e Benefícios'!C100</f>
        <v>0</v>
      </c>
      <c r="D101" s="70"/>
      <c r="E101" s="242"/>
      <c r="F101" s="240"/>
      <c r="G101" s="242"/>
      <c r="H101" s="266"/>
      <c r="I101" s="99"/>
      <c r="J101" s="99"/>
      <c r="K101" s="99">
        <f>'Encargos e Benefícios'!U100*0.05</f>
        <v>0</v>
      </c>
      <c r="L101" s="242"/>
      <c r="M101" s="266"/>
      <c r="N101" s="99"/>
      <c r="O101" s="99"/>
      <c r="P101" s="273"/>
      <c r="Q101" s="242"/>
      <c r="R101" s="266"/>
      <c r="S101" s="99">
        <v>0</v>
      </c>
      <c r="T101" s="99">
        <v>0</v>
      </c>
      <c r="U101" s="273">
        <v>0</v>
      </c>
      <c r="V101" s="12">
        <f>'Encargos e Benefícios'!D100</f>
        <v>0</v>
      </c>
      <c r="W101" s="12">
        <f>IF('Encargos e Benefícios'!C100=0,0,'Encargos e Benefícios'!O100/'Encargos e Benefícios'!C100)</f>
        <v>0</v>
      </c>
      <c r="X101" s="275">
        <f>IF('Encargos e Benefícios'!C100=0,0,'Encargos e Benefícios'!V100/'Encargos e Benefícios'!C100)</f>
        <v>0</v>
      </c>
      <c r="Y101" s="276">
        <f>IF('Encargos e Benefícios'!C100=0,0,'Encargos e Benefícios'!W100/'Encargos e Benefícios'!C100)</f>
        <v>0</v>
      </c>
      <c r="Z101" s="61"/>
      <c r="AA101" s="60"/>
      <c r="AB101" s="60"/>
      <c r="AC101" s="61"/>
      <c r="AD101" s="12">
        <f t="shared" si="18"/>
        <v>0</v>
      </c>
      <c r="AE101" s="12">
        <f t="shared" si="19"/>
        <v>0</v>
      </c>
      <c r="AF101" s="12">
        <f>IF('Encargos e Benefícios'!$C100=0,0,$X101+SUM(I101:K101)/$C101)</f>
        <v>0</v>
      </c>
      <c r="AG101" s="243">
        <f>IF('Encargos e Benefícios'!$C100=0,0,SUM(AD101:AF101))</f>
        <v>0</v>
      </c>
      <c r="AH101" s="12">
        <f t="shared" si="20"/>
        <v>0</v>
      </c>
      <c r="AI101" s="12">
        <f t="shared" si="21"/>
        <v>0</v>
      </c>
      <c r="AJ101" s="12">
        <f>IF('Encargos e Benefícios'!$C100=0,0,$AF101+SUM(N101:P101)/$C101)</f>
        <v>0</v>
      </c>
      <c r="AK101" s="243">
        <f>IF('Encargos e Benefícios'!$C100=0,0,SUM(AH101:AJ101))</f>
        <v>0</v>
      </c>
      <c r="AL101" s="12">
        <f t="shared" si="22"/>
        <v>0</v>
      </c>
      <c r="AM101" s="12">
        <f t="shared" si="23"/>
        <v>0</v>
      </c>
      <c r="AN101" s="12">
        <f>IF('Encargos e Benefícios'!$C100=0,0,$AJ101+SUM(S101:U101)/$C101)</f>
        <v>0</v>
      </c>
      <c r="AO101" s="243">
        <f>IF('Encargos e Benefícios'!$C100=0,0,SUM(AL101:AN101))</f>
        <v>0</v>
      </c>
      <c r="AP101" s="61"/>
      <c r="AQ101" s="61"/>
    </row>
    <row r="102" spans="1:43" ht="12.75" hidden="1">
      <c r="A102" s="100">
        <v>96</v>
      </c>
      <c r="B102" s="13">
        <f>'Encargos e Benefícios'!B101</f>
        <v>0</v>
      </c>
      <c r="C102" s="10">
        <f>'Encargos e Benefícios'!C101</f>
        <v>0</v>
      </c>
      <c r="D102" s="70"/>
      <c r="E102" s="242"/>
      <c r="F102" s="240"/>
      <c r="G102" s="242"/>
      <c r="H102" s="266"/>
      <c r="I102" s="99"/>
      <c r="J102" s="99"/>
      <c r="K102" s="99">
        <f>'Encargos e Benefícios'!U101*0.05</f>
        <v>0</v>
      </c>
      <c r="L102" s="242"/>
      <c r="M102" s="266"/>
      <c r="N102" s="99"/>
      <c r="O102" s="99"/>
      <c r="P102" s="273"/>
      <c r="Q102" s="242"/>
      <c r="R102" s="266"/>
      <c r="S102" s="99">
        <v>0</v>
      </c>
      <c r="T102" s="99">
        <v>0</v>
      </c>
      <c r="U102" s="273">
        <v>0</v>
      </c>
      <c r="V102" s="12">
        <f>'Encargos e Benefícios'!D101</f>
        <v>0</v>
      </c>
      <c r="W102" s="12">
        <f>IF('Encargos e Benefícios'!C101=0,0,'Encargos e Benefícios'!O101/'Encargos e Benefícios'!C101)</f>
        <v>0</v>
      </c>
      <c r="X102" s="275">
        <f>IF('Encargos e Benefícios'!C101=0,0,'Encargos e Benefícios'!V101/'Encargos e Benefícios'!C101)</f>
        <v>0</v>
      </c>
      <c r="Y102" s="276">
        <f>IF('Encargos e Benefícios'!C101=0,0,'Encargos e Benefícios'!W101/'Encargos e Benefícios'!C101)</f>
        <v>0</v>
      </c>
      <c r="Z102" s="61"/>
      <c r="AA102" s="60"/>
      <c r="AB102" s="60"/>
      <c r="AC102" s="61"/>
      <c r="AD102" s="12">
        <f t="shared" si="18"/>
        <v>0</v>
      </c>
      <c r="AE102" s="12">
        <f t="shared" si="19"/>
        <v>0</v>
      </c>
      <c r="AF102" s="12">
        <f>IF('Encargos e Benefícios'!$C101=0,0,$X102+SUM(I102:K102)/$C102)</f>
        <v>0</v>
      </c>
      <c r="AG102" s="243">
        <f>IF('Encargos e Benefícios'!$C101=0,0,SUM(AD102:AF102))</f>
        <v>0</v>
      </c>
      <c r="AH102" s="12">
        <f t="shared" si="20"/>
        <v>0</v>
      </c>
      <c r="AI102" s="12">
        <f t="shared" si="21"/>
        <v>0</v>
      </c>
      <c r="AJ102" s="12">
        <f>IF('Encargos e Benefícios'!$C101=0,0,$AF102+SUM(N102:P102)/$C102)</f>
        <v>0</v>
      </c>
      <c r="AK102" s="243">
        <f>IF('Encargos e Benefícios'!$C101=0,0,SUM(AH102:AJ102))</f>
        <v>0</v>
      </c>
      <c r="AL102" s="12">
        <f t="shared" si="22"/>
        <v>0</v>
      </c>
      <c r="AM102" s="12">
        <f t="shared" si="23"/>
        <v>0</v>
      </c>
      <c r="AN102" s="12">
        <f>IF('Encargos e Benefícios'!$C101=0,0,$AJ102+SUM(S102:U102)/$C102)</f>
        <v>0</v>
      </c>
      <c r="AO102" s="243">
        <f>IF('Encargos e Benefícios'!$C101=0,0,SUM(AL102:AN102))</f>
        <v>0</v>
      </c>
      <c r="AP102" s="61"/>
      <c r="AQ102" s="61"/>
    </row>
    <row r="103" spans="1:43" ht="12.75" hidden="1">
      <c r="A103" s="100">
        <v>97</v>
      </c>
      <c r="B103" s="13">
        <f>'Encargos e Benefícios'!B102</f>
        <v>0</v>
      </c>
      <c r="C103" s="10">
        <f>'Encargos e Benefícios'!C102</f>
        <v>0</v>
      </c>
      <c r="D103" s="70"/>
      <c r="E103" s="242"/>
      <c r="F103" s="240"/>
      <c r="G103" s="242"/>
      <c r="H103" s="266"/>
      <c r="I103" s="99"/>
      <c r="J103" s="99"/>
      <c r="K103" s="99">
        <f>'Encargos e Benefícios'!U102*0.05</f>
        <v>0</v>
      </c>
      <c r="L103" s="242"/>
      <c r="M103" s="266"/>
      <c r="N103" s="99"/>
      <c r="O103" s="99"/>
      <c r="P103" s="273"/>
      <c r="Q103" s="242"/>
      <c r="R103" s="266"/>
      <c r="S103" s="99">
        <v>0</v>
      </c>
      <c r="T103" s="99">
        <v>0</v>
      </c>
      <c r="U103" s="273">
        <v>0</v>
      </c>
      <c r="V103" s="12">
        <f>'Encargos e Benefícios'!D102</f>
        <v>0</v>
      </c>
      <c r="W103" s="12">
        <f>IF('Encargos e Benefícios'!C102=0,0,'Encargos e Benefícios'!O102/'Encargos e Benefícios'!C102)</f>
        <v>0</v>
      </c>
      <c r="X103" s="275">
        <f>IF('Encargos e Benefícios'!C102=0,0,'Encargos e Benefícios'!V102/'Encargos e Benefícios'!C102)</f>
        <v>0</v>
      </c>
      <c r="Y103" s="276">
        <f>IF('Encargos e Benefícios'!C102=0,0,'Encargos e Benefícios'!W102/'Encargos e Benefícios'!C102)</f>
        <v>0</v>
      </c>
      <c r="Z103" s="61"/>
      <c r="AA103" s="60"/>
      <c r="AB103" s="60"/>
      <c r="AC103" s="61"/>
      <c r="AD103" s="12">
        <f t="shared" si="18"/>
        <v>0</v>
      </c>
      <c r="AE103" s="12">
        <f t="shared" si="19"/>
        <v>0</v>
      </c>
      <c r="AF103" s="12">
        <f>IF('Encargos e Benefícios'!$C102=0,0,$X103+SUM(I103:K103)/$C103)</f>
        <v>0</v>
      </c>
      <c r="AG103" s="243">
        <f>IF('Encargos e Benefícios'!$C102=0,0,SUM(AD103:AF103))</f>
        <v>0</v>
      </c>
      <c r="AH103" s="12">
        <f t="shared" si="20"/>
        <v>0</v>
      </c>
      <c r="AI103" s="12">
        <f t="shared" si="21"/>
        <v>0</v>
      </c>
      <c r="AJ103" s="12">
        <f>IF('Encargos e Benefícios'!$C102=0,0,$AF103+SUM(N103:P103)/$C103)</f>
        <v>0</v>
      </c>
      <c r="AK103" s="243">
        <f>IF('Encargos e Benefícios'!$C102=0,0,SUM(AH103:AJ103))</f>
        <v>0</v>
      </c>
      <c r="AL103" s="12">
        <f t="shared" si="22"/>
        <v>0</v>
      </c>
      <c r="AM103" s="12">
        <f t="shared" si="23"/>
        <v>0</v>
      </c>
      <c r="AN103" s="12">
        <f>IF('Encargos e Benefícios'!$C102=0,0,$AJ103+SUM(S103:U103)/$C103)</f>
        <v>0</v>
      </c>
      <c r="AO103" s="243">
        <f>IF('Encargos e Benefícios'!$C102=0,0,SUM(AL103:AN103))</f>
        <v>0</v>
      </c>
      <c r="AP103" s="61"/>
      <c r="AQ103" s="61"/>
    </row>
    <row r="104" spans="1:43" ht="12.75" hidden="1">
      <c r="A104" s="100">
        <v>98</v>
      </c>
      <c r="B104" s="13">
        <f>'Encargos e Benefícios'!B103</f>
        <v>0</v>
      </c>
      <c r="C104" s="10">
        <f>'Encargos e Benefícios'!C103</f>
        <v>0</v>
      </c>
      <c r="D104" s="70"/>
      <c r="E104" s="242"/>
      <c r="F104" s="240"/>
      <c r="G104" s="242"/>
      <c r="H104" s="266"/>
      <c r="I104" s="99"/>
      <c r="J104" s="99"/>
      <c r="K104" s="99">
        <f>'Encargos e Benefícios'!U103*0.05</f>
        <v>0</v>
      </c>
      <c r="L104" s="242"/>
      <c r="M104" s="266"/>
      <c r="N104" s="99"/>
      <c r="O104" s="99"/>
      <c r="P104" s="273"/>
      <c r="Q104" s="242"/>
      <c r="R104" s="266"/>
      <c r="S104" s="99">
        <v>0</v>
      </c>
      <c r="T104" s="99">
        <v>0</v>
      </c>
      <c r="U104" s="273">
        <v>0</v>
      </c>
      <c r="V104" s="12">
        <f>'Encargos e Benefícios'!D103</f>
        <v>0</v>
      </c>
      <c r="W104" s="12">
        <f>IF('Encargos e Benefícios'!C103=0,0,'Encargos e Benefícios'!O103/'Encargos e Benefícios'!C103)</f>
        <v>0</v>
      </c>
      <c r="X104" s="275">
        <f>IF('Encargos e Benefícios'!C103=0,0,'Encargos e Benefícios'!V103/'Encargos e Benefícios'!C103)</f>
        <v>0</v>
      </c>
      <c r="Y104" s="276">
        <f>IF('Encargos e Benefícios'!C103=0,0,'Encargos e Benefícios'!W103/'Encargos e Benefícios'!C103)</f>
        <v>0</v>
      </c>
      <c r="Z104" s="61"/>
      <c r="AA104" s="60"/>
      <c r="AB104" s="60"/>
      <c r="AC104" s="61"/>
      <c r="AD104" s="12">
        <f t="shared" si="18"/>
        <v>0</v>
      </c>
      <c r="AE104" s="12">
        <f t="shared" si="19"/>
        <v>0</v>
      </c>
      <c r="AF104" s="12">
        <f>IF('Encargos e Benefícios'!$C103=0,0,$X104+SUM(I104:K104)/$C104)</f>
        <v>0</v>
      </c>
      <c r="AG104" s="243">
        <f>IF('Encargos e Benefícios'!$C103=0,0,SUM(AD104:AF104))</f>
        <v>0</v>
      </c>
      <c r="AH104" s="12">
        <f t="shared" si="20"/>
        <v>0</v>
      </c>
      <c r="AI104" s="12">
        <f t="shared" si="21"/>
        <v>0</v>
      </c>
      <c r="AJ104" s="12">
        <f>IF('Encargos e Benefícios'!$C103=0,0,$AF104+SUM(N104:P104)/$C104)</f>
        <v>0</v>
      </c>
      <c r="AK104" s="243">
        <f>IF('Encargos e Benefícios'!$C103=0,0,SUM(AH104:AJ104))</f>
        <v>0</v>
      </c>
      <c r="AL104" s="12">
        <f t="shared" si="22"/>
        <v>0</v>
      </c>
      <c r="AM104" s="12">
        <f t="shared" si="23"/>
        <v>0</v>
      </c>
      <c r="AN104" s="12">
        <f>IF('Encargos e Benefícios'!$C103=0,0,$AJ104+SUM(S104:U104)/$C104)</f>
        <v>0</v>
      </c>
      <c r="AO104" s="243">
        <f>IF('Encargos e Benefícios'!$C103=0,0,SUM(AL104:AN104))</f>
        <v>0</v>
      </c>
      <c r="AP104" s="61"/>
      <c r="AQ104" s="61"/>
    </row>
    <row r="105" spans="1:43" ht="12.75" hidden="1">
      <c r="A105" s="100">
        <v>99</v>
      </c>
      <c r="B105" s="13">
        <f>'Encargos e Benefícios'!B104</f>
        <v>0</v>
      </c>
      <c r="C105" s="10">
        <f>'Encargos e Benefícios'!C104</f>
        <v>0</v>
      </c>
      <c r="D105" s="70"/>
      <c r="E105" s="242"/>
      <c r="F105" s="240"/>
      <c r="G105" s="242"/>
      <c r="H105" s="266"/>
      <c r="I105" s="99"/>
      <c r="J105" s="99"/>
      <c r="K105" s="99">
        <f>'Encargos e Benefícios'!U104*0.05</f>
        <v>0</v>
      </c>
      <c r="L105" s="242"/>
      <c r="M105" s="266"/>
      <c r="N105" s="99"/>
      <c r="O105" s="99"/>
      <c r="P105" s="273"/>
      <c r="Q105" s="242"/>
      <c r="R105" s="266"/>
      <c r="S105" s="99">
        <v>0</v>
      </c>
      <c r="T105" s="99">
        <v>0</v>
      </c>
      <c r="U105" s="273">
        <v>0</v>
      </c>
      <c r="V105" s="12">
        <f>'Encargos e Benefícios'!D104</f>
        <v>0</v>
      </c>
      <c r="W105" s="12">
        <f>IF('Encargos e Benefícios'!C104=0,0,'Encargos e Benefícios'!O104/'Encargos e Benefícios'!C104)</f>
        <v>0</v>
      </c>
      <c r="X105" s="275">
        <f>IF('Encargos e Benefícios'!C104=0,0,'Encargos e Benefícios'!V104/'Encargos e Benefícios'!C104)</f>
        <v>0</v>
      </c>
      <c r="Y105" s="276">
        <f>IF('Encargos e Benefícios'!C104=0,0,'Encargos e Benefícios'!W104/'Encargos e Benefícios'!C104)</f>
        <v>0</v>
      </c>
      <c r="Z105" s="61"/>
      <c r="AA105" s="60"/>
      <c r="AB105" s="60"/>
      <c r="AC105" s="61"/>
      <c r="AD105" s="12">
        <f t="shared" si="18"/>
        <v>0</v>
      </c>
      <c r="AE105" s="12">
        <f t="shared" si="19"/>
        <v>0</v>
      </c>
      <c r="AF105" s="12">
        <f>IF('Encargos e Benefícios'!$C104=0,0,$X105+SUM(I105:K105)/$C105)</f>
        <v>0</v>
      </c>
      <c r="AG105" s="243">
        <f>IF('Encargos e Benefícios'!$C104=0,0,SUM(AD105:AF105))</f>
        <v>0</v>
      </c>
      <c r="AH105" s="12">
        <f t="shared" si="20"/>
        <v>0</v>
      </c>
      <c r="AI105" s="12">
        <f t="shared" si="21"/>
        <v>0</v>
      </c>
      <c r="AJ105" s="12">
        <f>IF('Encargos e Benefícios'!$C104=0,0,$AF105+SUM(N105:P105)/$C105)</f>
        <v>0</v>
      </c>
      <c r="AK105" s="243">
        <f>IF('Encargos e Benefícios'!$C104=0,0,SUM(AH105:AJ105))</f>
        <v>0</v>
      </c>
      <c r="AL105" s="12">
        <f t="shared" si="22"/>
        <v>0</v>
      </c>
      <c r="AM105" s="12">
        <f t="shared" si="23"/>
        <v>0</v>
      </c>
      <c r="AN105" s="12">
        <f>IF('Encargos e Benefícios'!$C104=0,0,$AJ105+SUM(S105:U105)/$C105)</f>
        <v>0</v>
      </c>
      <c r="AO105" s="243">
        <f>IF('Encargos e Benefícios'!$C104=0,0,SUM(AL105:AN105))</f>
        <v>0</v>
      </c>
      <c r="AP105" s="61"/>
      <c r="AQ105" s="61"/>
    </row>
    <row r="106" spans="1:43" ht="13.5" hidden="1" customHeight="1" thickBot="1">
      <c r="A106" s="100">
        <v>100</v>
      </c>
      <c r="B106" s="13">
        <f>'Encargos e Benefícios'!B105</f>
        <v>0</v>
      </c>
      <c r="C106" s="10">
        <f>'Encargos e Benefícios'!C105</f>
        <v>0</v>
      </c>
      <c r="D106" s="70"/>
      <c r="E106" s="242"/>
      <c r="F106" s="240"/>
      <c r="G106" s="262"/>
      <c r="H106" s="267"/>
      <c r="I106" s="99"/>
      <c r="J106" s="99"/>
      <c r="K106" s="99">
        <f>'Encargos e Benefícios'!U105*0.05</f>
        <v>0</v>
      </c>
      <c r="L106" s="262"/>
      <c r="M106" s="267"/>
      <c r="N106" s="99"/>
      <c r="O106" s="99"/>
      <c r="P106" s="273"/>
      <c r="Q106" s="262"/>
      <c r="R106" s="267"/>
      <c r="S106" s="99">
        <v>0</v>
      </c>
      <c r="T106" s="99">
        <v>0</v>
      </c>
      <c r="U106" s="274">
        <v>0</v>
      </c>
      <c r="V106" s="12">
        <f>'Encargos e Benefícios'!D105</f>
        <v>0</v>
      </c>
      <c r="W106" s="12">
        <f>IF('Encargos e Benefícios'!C105=0,0,'Encargos e Benefícios'!O105/'Encargos e Benefícios'!C105)</f>
        <v>0</v>
      </c>
      <c r="X106" s="275">
        <f>IF('Encargos e Benefícios'!C105=0,0,'Encargos e Benefícios'!V105/'Encargos e Benefícios'!C105)</f>
        <v>0</v>
      </c>
      <c r="Y106" s="276">
        <f>IF('Encargos e Benefícios'!C105=0,0,'Encargos e Benefícios'!W105/'Encargos e Benefícios'!C105)</f>
        <v>0</v>
      </c>
      <c r="Z106" s="61"/>
      <c r="AA106" s="60"/>
      <c r="AB106" s="60"/>
      <c r="AC106" s="61"/>
      <c r="AD106" s="12">
        <f t="shared" si="18"/>
        <v>0</v>
      </c>
      <c r="AE106" s="12">
        <f t="shared" si="19"/>
        <v>0</v>
      </c>
      <c r="AF106" s="12">
        <f>IF('Encargos e Benefícios'!$C105=0,0,$X106+SUM(I106:K106)/$C106)</f>
        <v>0</v>
      </c>
      <c r="AG106" s="243">
        <f>IF('Encargos e Benefícios'!$C105=0,0,SUM(AD106:AF106))</f>
        <v>0</v>
      </c>
      <c r="AH106" s="12">
        <f t="shared" si="20"/>
        <v>0</v>
      </c>
      <c r="AI106" s="12">
        <f t="shared" si="21"/>
        <v>0</v>
      </c>
      <c r="AJ106" s="12">
        <f>IF('Encargos e Benefícios'!$C105=0,0,$AF106+SUM(N106:P106)/$C106)</f>
        <v>0</v>
      </c>
      <c r="AK106" s="243">
        <f>IF('Encargos e Benefícios'!$C105=0,0,SUM(AH106:AJ106))</f>
        <v>0</v>
      </c>
      <c r="AL106" s="12">
        <f t="shared" si="22"/>
        <v>0</v>
      </c>
      <c r="AM106" s="12">
        <f t="shared" si="23"/>
        <v>0</v>
      </c>
      <c r="AN106" s="12">
        <f>IF('Encargos e Benefícios'!$C105=0,0,$AJ106+SUM(S106:U106)/$C106)</f>
        <v>0</v>
      </c>
      <c r="AO106" s="243">
        <f>IF('Encargos e Benefícios'!$C105=0,0,SUM(AL106:AN106))</f>
        <v>0</v>
      </c>
      <c r="AP106" s="61"/>
      <c r="AQ106" s="61"/>
    </row>
    <row r="107" spans="1:43" ht="13.5" thickBot="1">
      <c r="A107" s="62"/>
      <c r="B107" s="62"/>
      <c r="C107" s="63">
        <f>SUM(C7:C106)</f>
        <v>366</v>
      </c>
      <c r="D107" s="71"/>
      <c r="E107" s="237"/>
      <c r="F107" s="16"/>
      <c r="G107" s="238"/>
      <c r="H107" s="238"/>
      <c r="I107" s="238"/>
      <c r="J107" s="238"/>
      <c r="K107" s="238">
        <f>SUM(K7:K106)</f>
        <v>0</v>
      </c>
      <c r="L107" s="238"/>
      <c r="M107" s="238"/>
      <c r="N107" s="238"/>
      <c r="O107" s="238"/>
      <c r="P107" s="238"/>
      <c r="Q107" s="238"/>
      <c r="R107" s="238"/>
      <c r="S107" s="238"/>
      <c r="T107" s="238"/>
      <c r="U107" s="238"/>
      <c r="V107" s="16">
        <f t="shared" ref="V107:AB107" si="24">SUM(V7:V106)</f>
        <v>64986.884499999993</v>
      </c>
      <c r="W107" s="16">
        <f t="shared" si="24"/>
        <v>27024.04469411352</v>
      </c>
      <c r="X107" s="16">
        <f t="shared" si="24"/>
        <v>13011.618449999998</v>
      </c>
      <c r="Y107" s="16">
        <f t="shared" si="24"/>
        <v>105022.54764411351</v>
      </c>
      <c r="Z107" s="16">
        <f t="shared" si="24"/>
        <v>70149.160000000018</v>
      </c>
      <c r="AA107" s="16">
        <f t="shared" si="24"/>
        <v>55378.140000000014</v>
      </c>
      <c r="AB107" s="16">
        <f t="shared" si="24"/>
        <v>89270.139999999985</v>
      </c>
      <c r="AC107" s="247"/>
      <c r="AD107" s="16">
        <f>SUM(AD7:AD106)</f>
        <v>64986.884499999993</v>
      </c>
      <c r="AE107" s="16">
        <f>SUM(AE7:AE106)</f>
        <v>27024.04469411352</v>
      </c>
      <c r="AF107" s="16">
        <f>SUM(AF7:AF106)</f>
        <v>13011.618449999998</v>
      </c>
      <c r="AG107" s="291">
        <f>SUBTOTAL(9,AG7:AG106)</f>
        <v>105022.54764411351</v>
      </c>
      <c r="AH107" s="16">
        <f>SUM(AH7:AH106)</f>
        <v>64986.884499999993</v>
      </c>
      <c r="AI107" s="16">
        <f>SUM(AI7:AI106)</f>
        <v>27024.04469411352</v>
      </c>
      <c r="AJ107" s="16">
        <f>SUM(AJ7:AJ106)</f>
        <v>13011.618449999998</v>
      </c>
      <c r="AK107" s="291">
        <f>SUBTOTAL(9,AK7:AK106)</f>
        <v>105022.54764411351</v>
      </c>
      <c r="AL107" s="16">
        <f>SUM(AL7:AL106)</f>
        <v>64986.884499999993</v>
      </c>
      <c r="AM107" s="16">
        <f>SUM(AM7:AM106)</f>
        <v>27024.04469411352</v>
      </c>
      <c r="AN107" s="16">
        <f>SUM(AN7:AN106)</f>
        <v>13011.618449999998</v>
      </c>
      <c r="AO107" s="291">
        <f>SUBTOTAL(9,AO7:AO106)</f>
        <v>105022.54764411351</v>
      </c>
      <c r="AP107" s="247"/>
      <c r="AQ107" s="247"/>
    </row>
    <row r="108" spans="1:43" ht="12.75">
      <c r="A108" s="244"/>
      <c r="B108" s="244"/>
      <c r="C108" s="245"/>
      <c r="D108" s="246"/>
      <c r="E108" s="247"/>
      <c r="F108" s="247"/>
      <c r="G108" s="248"/>
      <c r="H108" s="248"/>
      <c r="I108" s="248"/>
      <c r="J108" s="248"/>
      <c r="K108" s="248"/>
      <c r="L108" s="247"/>
      <c r="M108" s="247"/>
      <c r="N108" s="247"/>
      <c r="O108" s="247"/>
      <c r="P108" s="247"/>
      <c r="Q108" s="24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row>
    <row r="109" spans="1:43" ht="15.75" customHeight="1" thickBot="1">
      <c r="A109" s="377" t="s">
        <v>317</v>
      </c>
      <c r="B109" s="377"/>
      <c r="C109" s="377"/>
      <c r="D109" s="377"/>
      <c r="E109" s="377"/>
      <c r="F109" s="377"/>
      <c r="G109" s="377"/>
      <c r="H109" s="377"/>
      <c r="I109" s="377"/>
      <c r="J109" s="377"/>
      <c r="K109" s="377"/>
      <c r="L109" s="377"/>
      <c r="M109" s="377"/>
      <c r="N109" s="377"/>
      <c r="O109" s="377"/>
      <c r="P109" s="377"/>
      <c r="Q109" s="371"/>
      <c r="R109" s="371"/>
      <c r="S109" s="371"/>
      <c r="T109" s="371"/>
      <c r="U109" s="371"/>
      <c r="V109" s="371"/>
      <c r="W109" s="371"/>
      <c r="X109" s="371"/>
      <c r="Y109" s="371"/>
      <c r="Z109" s="269"/>
      <c r="AA109" s="269"/>
      <c r="AB109" s="269"/>
      <c r="AC109" s="269"/>
      <c r="AD109" s="269"/>
      <c r="AE109" s="269"/>
      <c r="AF109" s="269"/>
      <c r="AG109" s="269"/>
      <c r="AH109" s="269"/>
      <c r="AI109" s="269"/>
      <c r="AJ109" s="269"/>
      <c r="AK109" s="269"/>
      <c r="AL109" s="269"/>
      <c r="AM109" s="269"/>
      <c r="AN109" s="269"/>
      <c r="AO109" s="269"/>
      <c r="AP109" s="269"/>
      <c r="AQ109" s="269"/>
    </row>
    <row r="110" spans="1:43" ht="27" customHeight="1">
      <c r="A110" s="380" t="s">
        <v>148</v>
      </c>
      <c r="B110" s="380" t="s">
        <v>1</v>
      </c>
      <c r="C110" s="380" t="s">
        <v>145</v>
      </c>
      <c r="D110" s="382" t="s">
        <v>19</v>
      </c>
      <c r="E110" s="381" t="s">
        <v>318</v>
      </c>
      <c r="F110" s="382" t="s">
        <v>319</v>
      </c>
      <c r="G110" s="381" t="s">
        <v>373</v>
      </c>
      <c r="H110" s="380"/>
      <c r="I110" s="380"/>
      <c r="J110" s="380"/>
      <c r="K110" s="382"/>
      <c r="L110" s="381" t="s">
        <v>372</v>
      </c>
      <c r="M110" s="380"/>
      <c r="N110" s="380"/>
      <c r="O110" s="380"/>
      <c r="P110" s="380"/>
      <c r="Q110" s="381" t="s">
        <v>378</v>
      </c>
      <c r="R110" s="380"/>
      <c r="S110" s="380"/>
      <c r="T110" s="380"/>
      <c r="U110" s="380"/>
      <c r="V110" s="381" t="s">
        <v>322</v>
      </c>
      <c r="W110" s="380"/>
      <c r="X110" s="380"/>
      <c r="Y110" s="380"/>
      <c r="AD110" s="381" t="s">
        <v>382</v>
      </c>
      <c r="AE110" s="380"/>
      <c r="AF110" s="380"/>
      <c r="AG110" s="380"/>
      <c r="AH110" s="381" t="s">
        <v>380</v>
      </c>
      <c r="AI110" s="380"/>
      <c r="AJ110" s="380"/>
      <c r="AK110" s="380"/>
      <c r="AL110" s="381" t="s">
        <v>381</v>
      </c>
      <c r="AM110" s="380"/>
      <c r="AN110" s="380"/>
      <c r="AO110" s="380"/>
    </row>
    <row r="111" spans="1:43" ht="27" customHeight="1">
      <c r="A111" s="409"/>
      <c r="B111" s="409"/>
      <c r="C111" s="409"/>
      <c r="D111" s="410"/>
      <c r="E111" s="408"/>
      <c r="F111" s="410"/>
      <c r="G111" s="408" t="s">
        <v>320</v>
      </c>
      <c r="H111" s="412" t="s">
        <v>339</v>
      </c>
      <c r="I111" s="409" t="s">
        <v>338</v>
      </c>
      <c r="J111" s="409"/>
      <c r="K111" s="410"/>
      <c r="L111" s="408" t="s">
        <v>320</v>
      </c>
      <c r="M111" s="412" t="s">
        <v>339</v>
      </c>
      <c r="N111" s="409" t="s">
        <v>338</v>
      </c>
      <c r="O111" s="409"/>
      <c r="P111" s="409"/>
      <c r="Q111" s="408" t="s">
        <v>320</v>
      </c>
      <c r="R111" s="412" t="s">
        <v>339</v>
      </c>
      <c r="S111" s="409" t="s">
        <v>338</v>
      </c>
      <c r="T111" s="409"/>
      <c r="U111" s="409"/>
      <c r="V111" s="408" t="s">
        <v>296</v>
      </c>
      <c r="W111" s="409" t="s">
        <v>21</v>
      </c>
      <c r="X111" s="409" t="s">
        <v>31</v>
      </c>
      <c r="Y111" s="409" t="s">
        <v>321</v>
      </c>
      <c r="AD111" s="408" t="s">
        <v>296</v>
      </c>
      <c r="AE111" s="409" t="s">
        <v>21</v>
      </c>
      <c r="AF111" s="409" t="s">
        <v>31</v>
      </c>
      <c r="AG111" s="409" t="s">
        <v>379</v>
      </c>
      <c r="AH111" s="408" t="s">
        <v>296</v>
      </c>
      <c r="AI111" s="409" t="s">
        <v>21</v>
      </c>
      <c r="AJ111" s="409" t="s">
        <v>31</v>
      </c>
      <c r="AK111" s="409" t="s">
        <v>379</v>
      </c>
      <c r="AL111" s="408" t="s">
        <v>296</v>
      </c>
      <c r="AM111" s="409" t="s">
        <v>21</v>
      </c>
      <c r="AN111" s="409" t="s">
        <v>31</v>
      </c>
      <c r="AO111" s="409" t="s">
        <v>379</v>
      </c>
    </row>
    <row r="112" spans="1:43" ht="39.75" customHeight="1" thickBot="1">
      <c r="A112" s="385"/>
      <c r="B112" s="385"/>
      <c r="C112" s="385"/>
      <c r="D112" s="386"/>
      <c r="E112" s="383"/>
      <c r="F112" s="386"/>
      <c r="G112" s="383"/>
      <c r="H112" s="413"/>
      <c r="I112" s="164" t="s">
        <v>278</v>
      </c>
      <c r="J112" s="164" t="s">
        <v>64</v>
      </c>
      <c r="K112" s="164"/>
      <c r="L112" s="383"/>
      <c r="M112" s="413"/>
      <c r="N112" s="164" t="s">
        <v>278</v>
      </c>
      <c r="O112" s="164" t="s">
        <v>64</v>
      </c>
      <c r="P112" s="164"/>
      <c r="Q112" s="383"/>
      <c r="R112" s="413"/>
      <c r="S112" s="164"/>
      <c r="T112" s="164"/>
      <c r="U112" s="164"/>
      <c r="V112" s="383"/>
      <c r="W112" s="385"/>
      <c r="X112" s="385"/>
      <c r="Y112" s="385"/>
      <c r="AD112" s="383"/>
      <c r="AE112" s="385"/>
      <c r="AF112" s="385"/>
      <c r="AG112" s="385"/>
      <c r="AH112" s="383"/>
      <c r="AI112" s="385"/>
      <c r="AJ112" s="385"/>
      <c r="AK112" s="385"/>
      <c r="AL112" s="383"/>
      <c r="AM112" s="385"/>
      <c r="AN112" s="385"/>
      <c r="AO112" s="385"/>
    </row>
    <row r="113" spans="1:43" ht="15.75" customHeight="1" thickBot="1">
      <c r="A113" s="100">
        <v>1</v>
      </c>
      <c r="B113" s="13" t="str">
        <f>'Encargos e Benefícios'!B112</f>
        <v>Estagiário I (Nível Médio)</v>
      </c>
      <c r="C113" s="10">
        <f>'Encargos e Benefícios'!C112</f>
        <v>2</v>
      </c>
      <c r="D113" s="70"/>
      <c r="E113" s="242">
        <v>1</v>
      </c>
      <c r="F113" s="240">
        <v>7</v>
      </c>
      <c r="G113" s="270"/>
      <c r="H113" s="266"/>
      <c r="I113" s="99">
        <f>'Encargos e Benefícios'!G112*0.1</f>
        <v>40</v>
      </c>
      <c r="J113" s="99"/>
      <c r="K113" s="273"/>
      <c r="L113" s="270"/>
      <c r="M113" s="266"/>
      <c r="N113" s="99"/>
      <c r="O113" s="99"/>
      <c r="P113" s="272"/>
      <c r="Q113" s="270"/>
      <c r="R113" s="266"/>
      <c r="S113" s="99">
        <v>0</v>
      </c>
      <c r="T113" s="99">
        <v>0</v>
      </c>
      <c r="U113" s="99">
        <v>0</v>
      </c>
      <c r="V113" s="12">
        <f>'Encargos e Benefícios'!D112</f>
        <v>468</v>
      </c>
      <c r="W113" s="12">
        <f>IF('Encargos e Benefícios'!C112=0,0,'Encargos e Benefícios'!F112/'Encargos e Benefícios'!C112)</f>
        <v>38.998440000000002</v>
      </c>
      <c r="X113" s="12">
        <f>IF('Encargos e Benefícios'!C112=0,0,'Encargos e Benefícios'!L112/'Encargos e Benefícios'!C112)</f>
        <v>203</v>
      </c>
      <c r="Y113" s="12">
        <f>IF('Encargos e Benefícios'!C112=0,0,'Encargos e Benefícios'!M112/'Encargos e Benefícios'!C112)</f>
        <v>709.99843999999996</v>
      </c>
      <c r="AD113" s="300">
        <f>V113*(1+H113)</f>
        <v>468</v>
      </c>
      <c r="AE113" s="12">
        <f>$W113*(1+H113)</f>
        <v>38.998440000000002</v>
      </c>
      <c r="AF113" s="12">
        <f>IF('Encargos e Benefícios'!$C112=0,0,$X113+SUM(I113:K113)/$C113)</f>
        <v>223</v>
      </c>
      <c r="AG113" s="300">
        <f>IF('Encargos e Benefícios'!$C112=0,0,SUM(AD113:AF113))</f>
        <v>729.99844000000007</v>
      </c>
      <c r="AH113" s="299">
        <f>AD113*(1+M113)</f>
        <v>468</v>
      </c>
      <c r="AI113" s="12">
        <f>$AE113*(1+M113)</f>
        <v>38.998440000000002</v>
      </c>
      <c r="AJ113" s="12">
        <f>IF('Encargos e Benefícios'!$C112=0,0,$AF113+SUM(N113:P113)/$C113)</f>
        <v>223</v>
      </c>
      <c r="AK113" s="300">
        <f>IF('Encargos e Benefícios'!$C112=0,0,SUM(AH113:AJ113))</f>
        <v>729.99844000000007</v>
      </c>
      <c r="AL113" s="299">
        <f>AH113*(1+R113)</f>
        <v>468</v>
      </c>
      <c r="AM113" s="12">
        <f>$AI113*(1+R113)</f>
        <v>38.998440000000002</v>
      </c>
      <c r="AN113" s="12">
        <f>IF('Encargos e Benefícios'!$C112=0,0,$AJ113+SUM(S113:U113)/$C113)</f>
        <v>223</v>
      </c>
      <c r="AO113" s="300">
        <f>IF('Encargos e Benefícios'!$C112=0,0,SUM(AL113:AN113))</f>
        <v>729.99844000000007</v>
      </c>
    </row>
    <row r="114" spans="1:43" ht="15.75" hidden="1" customHeight="1">
      <c r="A114" s="100">
        <v>2</v>
      </c>
      <c r="B114" s="13">
        <f>'Encargos e Benefícios'!B113</f>
        <v>0</v>
      </c>
      <c r="C114" s="10">
        <f>'Encargos e Benefícios'!C113</f>
        <v>0</v>
      </c>
      <c r="D114" s="70"/>
      <c r="E114" s="242"/>
      <c r="F114" s="240"/>
      <c r="G114" s="270"/>
      <c r="H114" s="266"/>
      <c r="I114" s="99">
        <f>'Encargos e Benefícios'!G113*0.1</f>
        <v>0</v>
      </c>
      <c r="J114" s="99"/>
      <c r="K114" s="273"/>
      <c r="L114" s="270"/>
      <c r="M114" s="266"/>
      <c r="N114" s="99"/>
      <c r="O114" s="99"/>
      <c r="P114" s="273"/>
      <c r="Q114" s="270"/>
      <c r="R114" s="266"/>
      <c r="S114" s="99">
        <v>0</v>
      </c>
      <c r="T114" s="99">
        <v>0</v>
      </c>
      <c r="U114" s="99">
        <v>0</v>
      </c>
      <c r="V114" s="12">
        <f>'Encargos e Benefícios'!D113</f>
        <v>0</v>
      </c>
      <c r="W114" s="12">
        <f>IF('Encargos e Benefícios'!C113=0,0,'Encargos e Benefícios'!F113/'Encargos e Benefícios'!C113)</f>
        <v>0</v>
      </c>
      <c r="X114" s="12">
        <f>IF('Encargos e Benefícios'!C113=0,0,'Encargos e Benefícios'!L113/'Encargos e Benefícios'!C113)</f>
        <v>0</v>
      </c>
      <c r="Y114" s="12">
        <f>IF('Encargos e Benefícios'!C113=0,0,'Encargos e Benefícios'!M113/'Encargos e Benefícios'!C113)</f>
        <v>0</v>
      </c>
      <c r="AD114" s="12">
        <f t="shared" ref="AD114:AD122" si="25">V114*(1+H114)</f>
        <v>0</v>
      </c>
      <c r="AE114" s="12">
        <f t="shared" ref="AE114:AE122" si="26">$W114*(1+H114)</f>
        <v>0</v>
      </c>
      <c r="AF114" s="12">
        <f>IF('Encargos e Benefícios'!$C113=0,0,$X114+SUM(I114:K114)/$C114)</f>
        <v>0</v>
      </c>
      <c r="AG114" s="12">
        <f>IF('Encargos e Benefícios'!$C113=0,0,SUM(AD114:AF114))</f>
        <v>0</v>
      </c>
      <c r="AH114" s="299">
        <f t="shared" ref="AH114:AH122" si="27">AD114*(1+M114)</f>
        <v>0</v>
      </c>
      <c r="AI114" s="12">
        <f t="shared" ref="AI114:AI122" si="28">$AE114*(1+M114)</f>
        <v>0</v>
      </c>
      <c r="AJ114" s="12">
        <f>IF('Encargos e Benefícios'!$C113=0,0,$AF114+SUM(N114:P114)/$C114)</f>
        <v>0</v>
      </c>
      <c r="AK114" s="12">
        <f>IF('Encargos e Benefícios'!$C113=0,0,SUM(AH114:AJ114))</f>
        <v>0</v>
      </c>
      <c r="AL114" s="299">
        <f t="shared" ref="AL114:AL122" si="29">AH114*(1+R114)</f>
        <v>0</v>
      </c>
      <c r="AM114" s="12">
        <f t="shared" ref="AM114:AM122" si="30">$AI114*(1+R114)</f>
        <v>0</v>
      </c>
      <c r="AN114" s="12">
        <f>IF('Encargos e Benefícios'!$C113=0,0,$AJ114+SUM(S114:U114)/$C114)</f>
        <v>0</v>
      </c>
      <c r="AO114" s="12">
        <f>IF('Encargos e Benefícios'!$C113=0,0,SUM(AL114:AN114))</f>
        <v>0</v>
      </c>
    </row>
    <row r="115" spans="1:43" ht="15.75" hidden="1" customHeight="1" thickBot="1">
      <c r="A115" s="100">
        <v>3</v>
      </c>
      <c r="B115" s="13">
        <f>'Encargos e Benefícios'!B114</f>
        <v>0</v>
      </c>
      <c r="C115" s="10">
        <f>'Encargos e Benefícios'!C114</f>
        <v>0</v>
      </c>
      <c r="D115" s="70"/>
      <c r="E115" s="242"/>
      <c r="F115" s="240"/>
      <c r="G115" s="270"/>
      <c r="H115" s="266"/>
      <c r="I115" s="99">
        <f>'Encargos e Benefícios'!G114*0.1</f>
        <v>0</v>
      </c>
      <c r="J115" s="99"/>
      <c r="K115" s="273"/>
      <c r="L115" s="270"/>
      <c r="M115" s="266"/>
      <c r="N115" s="99"/>
      <c r="O115" s="99"/>
      <c r="P115" s="273"/>
      <c r="Q115" s="270"/>
      <c r="R115" s="266"/>
      <c r="S115" s="99">
        <v>0</v>
      </c>
      <c r="T115" s="99">
        <v>0</v>
      </c>
      <c r="U115" s="99">
        <v>0</v>
      </c>
      <c r="V115" s="12">
        <f>'Encargos e Benefícios'!D114</f>
        <v>0</v>
      </c>
      <c r="W115" s="12">
        <f>IF('Encargos e Benefícios'!C114=0,0,'Encargos e Benefícios'!F114/'Encargos e Benefícios'!C114)</f>
        <v>0</v>
      </c>
      <c r="X115" s="12">
        <f>IF('Encargos e Benefícios'!C114=0,0,'Encargos e Benefícios'!L114/'Encargos e Benefícios'!C114)</f>
        <v>0</v>
      </c>
      <c r="Y115" s="12">
        <f>IF('Encargos e Benefícios'!C114=0,0,'Encargos e Benefícios'!M114/'Encargos e Benefícios'!C114)</f>
        <v>0</v>
      </c>
      <c r="AD115" s="12">
        <f t="shared" si="25"/>
        <v>0</v>
      </c>
      <c r="AE115" s="12">
        <f t="shared" si="26"/>
        <v>0</v>
      </c>
      <c r="AF115" s="12">
        <f>IF('Encargos e Benefícios'!$C114=0,0,$X115+SUM(I115:K115)/$C115)</f>
        <v>0</v>
      </c>
      <c r="AG115" s="12">
        <f>IF('Encargos e Benefícios'!$C114=0,0,SUM(AD115:AF115))</f>
        <v>0</v>
      </c>
      <c r="AH115" s="299">
        <f t="shared" si="27"/>
        <v>0</v>
      </c>
      <c r="AI115" s="12">
        <f t="shared" si="28"/>
        <v>0</v>
      </c>
      <c r="AJ115" s="12">
        <f>IF('Encargos e Benefícios'!$C114=0,0,$AF115+SUM(N115:P115)/$C115)</f>
        <v>0</v>
      </c>
      <c r="AK115" s="12">
        <f>IF('Encargos e Benefícios'!$C114=0,0,SUM(AH115:AJ115))</f>
        <v>0</v>
      </c>
      <c r="AL115" s="299">
        <f t="shared" si="29"/>
        <v>0</v>
      </c>
      <c r="AM115" s="12">
        <f t="shared" si="30"/>
        <v>0</v>
      </c>
      <c r="AN115" s="12">
        <f>IF('Encargos e Benefícios'!$C114=0,0,$AJ115+SUM(S115:U115)/$C115)</f>
        <v>0</v>
      </c>
      <c r="AO115" s="12">
        <f>IF('Encargos e Benefícios'!$C114=0,0,SUM(AL115:AN115))</f>
        <v>0</v>
      </c>
    </row>
    <row r="116" spans="1:43" ht="15.75" hidden="1" customHeight="1">
      <c r="A116" s="100">
        <v>4</v>
      </c>
      <c r="B116" s="13">
        <f>'Encargos e Benefícios'!B115</f>
        <v>0</v>
      </c>
      <c r="C116" s="10">
        <f>'Encargos e Benefícios'!C115</f>
        <v>0</v>
      </c>
      <c r="D116" s="70"/>
      <c r="E116" s="242"/>
      <c r="F116" s="240"/>
      <c r="G116" s="270"/>
      <c r="H116" s="266"/>
      <c r="I116" s="99"/>
      <c r="J116" s="99"/>
      <c r="K116" s="273"/>
      <c r="L116" s="270"/>
      <c r="M116" s="266"/>
      <c r="N116" s="99"/>
      <c r="O116" s="99">
        <f t="shared" ref="O116:O122" si="31">(4.4*5%)*C116</f>
        <v>0</v>
      </c>
      <c r="P116" s="273"/>
      <c r="Q116" s="270"/>
      <c r="R116" s="266"/>
      <c r="S116" s="99">
        <v>0</v>
      </c>
      <c r="T116" s="99">
        <v>0</v>
      </c>
      <c r="U116" s="99">
        <v>0</v>
      </c>
      <c r="V116" s="12">
        <f>'Encargos e Benefícios'!D115</f>
        <v>0</v>
      </c>
      <c r="W116" s="12">
        <f>IF('Encargos e Benefícios'!C115=0,0,'Encargos e Benefícios'!F115/'Encargos e Benefícios'!C115)</f>
        <v>0</v>
      </c>
      <c r="X116" s="12">
        <f>IF('Encargos e Benefícios'!C115=0,0,'Encargos e Benefícios'!L115/'Encargos e Benefícios'!C115)</f>
        <v>0</v>
      </c>
      <c r="Y116" s="12">
        <f>IF('Encargos e Benefícios'!C115=0,0,'Encargos e Benefícios'!M115/'Encargos e Benefícios'!C115)</f>
        <v>0</v>
      </c>
      <c r="Z116" s="12"/>
      <c r="AD116" s="12">
        <f t="shared" si="25"/>
        <v>0</v>
      </c>
      <c r="AE116" s="12">
        <f t="shared" si="26"/>
        <v>0</v>
      </c>
      <c r="AF116" s="12">
        <f>IF('Encargos e Benefícios'!$C115=0,0,$X116+SUM(I116:K116)/$C116)</f>
        <v>0</v>
      </c>
      <c r="AG116" s="12">
        <f>IF('Encargos e Benefícios'!$C115=0,0,SUM(AD116:AF116))</f>
        <v>0</v>
      </c>
      <c r="AH116" s="299">
        <f t="shared" si="27"/>
        <v>0</v>
      </c>
      <c r="AI116" s="12">
        <f t="shared" si="28"/>
        <v>0</v>
      </c>
      <c r="AJ116" s="12">
        <f>IF('Encargos e Benefícios'!$C115=0,0,$AF116+SUM(N116:P116)/$C116)</f>
        <v>0</v>
      </c>
      <c r="AK116" s="12">
        <f>IF('Encargos e Benefícios'!$C115=0,0,SUM(AH116:AJ116))</f>
        <v>0</v>
      </c>
      <c r="AL116" s="299">
        <f t="shared" si="29"/>
        <v>0</v>
      </c>
      <c r="AM116" s="12">
        <f t="shared" si="30"/>
        <v>0</v>
      </c>
      <c r="AN116" s="12">
        <f>IF('Encargos e Benefícios'!$C115=0,0,$AJ116+SUM(S116:U116)/$C116)</f>
        <v>0</v>
      </c>
      <c r="AO116" s="12">
        <f>IF('Encargos e Benefícios'!$C115=0,0,SUM(AL116:AN116))</f>
        <v>0</v>
      </c>
    </row>
    <row r="117" spans="1:43" ht="15.75" hidden="1" customHeight="1">
      <c r="A117" s="100">
        <v>5</v>
      </c>
      <c r="B117" s="13">
        <f>'Encargos e Benefícios'!B116</f>
        <v>0</v>
      </c>
      <c r="C117" s="10">
        <f>'Encargos e Benefícios'!C116</f>
        <v>0</v>
      </c>
      <c r="D117" s="70"/>
      <c r="E117" s="242"/>
      <c r="F117" s="240"/>
      <c r="G117" s="270"/>
      <c r="H117" s="266"/>
      <c r="I117" s="99"/>
      <c r="J117" s="99"/>
      <c r="K117" s="273"/>
      <c r="L117" s="270"/>
      <c r="M117" s="266"/>
      <c r="N117" s="99"/>
      <c r="O117" s="99">
        <f t="shared" si="31"/>
        <v>0</v>
      </c>
      <c r="P117" s="273"/>
      <c r="Q117" s="270"/>
      <c r="R117" s="266"/>
      <c r="S117" s="99">
        <v>0</v>
      </c>
      <c r="T117" s="99">
        <v>0</v>
      </c>
      <c r="U117" s="99">
        <v>0</v>
      </c>
      <c r="V117" s="12">
        <f>'Encargos e Benefícios'!D116</f>
        <v>0</v>
      </c>
      <c r="W117" s="12">
        <f>IF('Encargos e Benefícios'!C116=0,0,'Encargos e Benefícios'!F116/'Encargos e Benefícios'!C116)</f>
        <v>0</v>
      </c>
      <c r="X117" s="12">
        <f>IF('Encargos e Benefícios'!C116=0,0,'Encargos e Benefícios'!L116/'Encargos e Benefícios'!C116)</f>
        <v>0</v>
      </c>
      <c r="Y117" s="12">
        <f>IF('Encargos e Benefícios'!C116=0,0,'Encargos e Benefícios'!M116/'Encargos e Benefícios'!C116)</f>
        <v>0</v>
      </c>
      <c r="Z117" s="12"/>
      <c r="AD117" s="12">
        <f t="shared" si="25"/>
        <v>0</v>
      </c>
      <c r="AE117" s="12">
        <f t="shared" si="26"/>
        <v>0</v>
      </c>
      <c r="AF117" s="12">
        <f>IF('Encargos e Benefícios'!$C116=0,0,$X117+SUM(I117:K117)/$C117)</f>
        <v>0</v>
      </c>
      <c r="AG117" s="12">
        <f>IF('Encargos e Benefícios'!$C116=0,0,SUM(AD117:AF117))</f>
        <v>0</v>
      </c>
      <c r="AH117" s="299">
        <f t="shared" si="27"/>
        <v>0</v>
      </c>
      <c r="AI117" s="12">
        <f t="shared" si="28"/>
        <v>0</v>
      </c>
      <c r="AJ117" s="12">
        <f>IF('Encargos e Benefícios'!$C116=0,0,$AF117+SUM(N117:P117)/$C117)</f>
        <v>0</v>
      </c>
      <c r="AK117" s="12">
        <f>IF('Encargos e Benefícios'!$C116=0,0,SUM(AH117:AJ117))</f>
        <v>0</v>
      </c>
      <c r="AL117" s="299">
        <f t="shared" si="29"/>
        <v>0</v>
      </c>
      <c r="AM117" s="12">
        <f t="shared" si="30"/>
        <v>0</v>
      </c>
      <c r="AN117" s="12">
        <f>IF('Encargos e Benefícios'!$C116=0,0,$AJ117+SUM(S117:U117)/$C117)</f>
        <v>0</v>
      </c>
      <c r="AO117" s="12">
        <f>IF('Encargos e Benefícios'!$C116=0,0,SUM(AL117:AN117))</f>
        <v>0</v>
      </c>
    </row>
    <row r="118" spans="1:43" ht="15.75" hidden="1" customHeight="1">
      <c r="A118" s="100">
        <v>6</v>
      </c>
      <c r="B118" s="13">
        <f>'Encargos e Benefícios'!B117</f>
        <v>0</v>
      </c>
      <c r="C118" s="10">
        <f>'Encargos e Benefícios'!C117</f>
        <v>0</v>
      </c>
      <c r="D118" s="70"/>
      <c r="E118" s="242"/>
      <c r="F118" s="240"/>
      <c r="G118" s="270"/>
      <c r="H118" s="266"/>
      <c r="I118" s="99"/>
      <c r="J118" s="99"/>
      <c r="K118" s="273"/>
      <c r="L118" s="270"/>
      <c r="M118" s="266"/>
      <c r="N118" s="99"/>
      <c r="O118" s="99">
        <f t="shared" si="31"/>
        <v>0</v>
      </c>
      <c r="P118" s="273"/>
      <c r="Q118" s="270"/>
      <c r="R118" s="266"/>
      <c r="S118" s="99">
        <v>0</v>
      </c>
      <c r="T118" s="99">
        <v>0</v>
      </c>
      <c r="U118" s="99">
        <v>0</v>
      </c>
      <c r="V118" s="12">
        <f>'Encargos e Benefícios'!D117</f>
        <v>0</v>
      </c>
      <c r="W118" s="12">
        <f>IF('Encargos e Benefícios'!C117=0,0,'Encargos e Benefícios'!F117/'Encargos e Benefícios'!C117)</f>
        <v>0</v>
      </c>
      <c r="X118" s="12">
        <f>IF('Encargos e Benefícios'!C117=0,0,'Encargos e Benefícios'!L117/'Encargos e Benefícios'!C117)</f>
        <v>0</v>
      </c>
      <c r="Y118" s="12">
        <f>IF('Encargos e Benefícios'!C117=0,0,'Encargos e Benefícios'!M117/'Encargos e Benefícios'!C117)</f>
        <v>0</v>
      </c>
      <c r="Z118" s="12"/>
      <c r="AD118" s="12">
        <f t="shared" si="25"/>
        <v>0</v>
      </c>
      <c r="AE118" s="12">
        <f t="shared" si="26"/>
        <v>0</v>
      </c>
      <c r="AF118" s="12">
        <f>IF('Encargos e Benefícios'!$C117=0,0,$X118+SUM(I118:K118)/$C118)</f>
        <v>0</v>
      </c>
      <c r="AG118" s="12">
        <f>IF('Encargos e Benefícios'!$C117=0,0,SUM(AD118:AF118))</f>
        <v>0</v>
      </c>
      <c r="AH118" s="299">
        <f t="shared" si="27"/>
        <v>0</v>
      </c>
      <c r="AI118" s="12">
        <f t="shared" si="28"/>
        <v>0</v>
      </c>
      <c r="AJ118" s="12">
        <f>IF('Encargos e Benefícios'!$C117=0,0,$AF118+SUM(N118:P118)/$C118)</f>
        <v>0</v>
      </c>
      <c r="AK118" s="12">
        <f>IF('Encargos e Benefícios'!$C117=0,0,SUM(AH118:AJ118))</f>
        <v>0</v>
      </c>
      <c r="AL118" s="299">
        <f t="shared" si="29"/>
        <v>0</v>
      </c>
      <c r="AM118" s="12">
        <f t="shared" si="30"/>
        <v>0</v>
      </c>
      <c r="AN118" s="12">
        <f>IF('Encargos e Benefícios'!$C117=0,0,$AJ118+SUM(S118:U118)/$C118)</f>
        <v>0</v>
      </c>
      <c r="AO118" s="12">
        <f>IF('Encargos e Benefícios'!$C117=0,0,SUM(AL118:AN118))</f>
        <v>0</v>
      </c>
    </row>
    <row r="119" spans="1:43" ht="15.75" hidden="1" customHeight="1">
      <c r="A119" s="100">
        <v>7</v>
      </c>
      <c r="B119" s="13">
        <f>'Encargos e Benefícios'!B118</f>
        <v>0</v>
      </c>
      <c r="C119" s="10">
        <f>'Encargos e Benefícios'!C118</f>
        <v>0</v>
      </c>
      <c r="D119" s="70"/>
      <c r="E119" s="242"/>
      <c r="F119" s="240"/>
      <c r="G119" s="270"/>
      <c r="H119" s="266"/>
      <c r="I119" s="99"/>
      <c r="J119" s="99"/>
      <c r="K119" s="273"/>
      <c r="L119" s="270"/>
      <c r="M119" s="266"/>
      <c r="N119" s="99"/>
      <c r="O119" s="99">
        <f t="shared" si="31"/>
        <v>0</v>
      </c>
      <c r="P119" s="273"/>
      <c r="Q119" s="270"/>
      <c r="R119" s="266"/>
      <c r="S119" s="99">
        <v>0</v>
      </c>
      <c r="T119" s="99">
        <v>0</v>
      </c>
      <c r="U119" s="99">
        <v>0</v>
      </c>
      <c r="V119" s="12">
        <f>'Encargos e Benefícios'!D118</f>
        <v>0</v>
      </c>
      <c r="W119" s="12">
        <f>IF('Encargos e Benefícios'!C118=0,0,'Encargos e Benefícios'!F118/'Encargos e Benefícios'!C118)</f>
        <v>0</v>
      </c>
      <c r="X119" s="12">
        <f>IF('Encargos e Benefícios'!C118=0,0,'Encargos e Benefícios'!L118/'Encargos e Benefícios'!C118)</f>
        <v>0</v>
      </c>
      <c r="Y119" s="12">
        <f>IF('Encargos e Benefícios'!C118=0,0,'Encargos e Benefícios'!M118/'Encargos e Benefícios'!C118)</f>
        <v>0</v>
      </c>
      <c r="Z119" s="12"/>
      <c r="AD119" s="12">
        <f t="shared" si="25"/>
        <v>0</v>
      </c>
      <c r="AE119" s="12">
        <f t="shared" si="26"/>
        <v>0</v>
      </c>
      <c r="AF119" s="12">
        <f>IF('Encargos e Benefícios'!$C118=0,0,$X119+SUM(I119:K119)/$C119)</f>
        <v>0</v>
      </c>
      <c r="AG119" s="12">
        <f>IF('Encargos e Benefícios'!$C118=0,0,SUM(AD119:AF119))</f>
        <v>0</v>
      </c>
      <c r="AH119" s="299">
        <f t="shared" si="27"/>
        <v>0</v>
      </c>
      <c r="AI119" s="12">
        <f t="shared" si="28"/>
        <v>0</v>
      </c>
      <c r="AJ119" s="12">
        <f>IF('Encargos e Benefícios'!$C118=0,0,$AF119+SUM(N119:P119)/$C119)</f>
        <v>0</v>
      </c>
      <c r="AK119" s="12">
        <f>IF('Encargos e Benefícios'!$C118=0,0,SUM(AH119:AJ119))</f>
        <v>0</v>
      </c>
      <c r="AL119" s="299">
        <f t="shared" si="29"/>
        <v>0</v>
      </c>
      <c r="AM119" s="12">
        <f t="shared" si="30"/>
        <v>0</v>
      </c>
      <c r="AN119" s="12">
        <f>IF('Encargos e Benefícios'!$C118=0,0,$AJ119+SUM(S119:U119)/$C119)</f>
        <v>0</v>
      </c>
      <c r="AO119" s="12">
        <f>IF('Encargos e Benefícios'!$C118=0,0,SUM(AL119:AN119))</f>
        <v>0</v>
      </c>
    </row>
    <row r="120" spans="1:43" ht="15.75" hidden="1" customHeight="1">
      <c r="A120" s="100">
        <v>8</v>
      </c>
      <c r="B120" s="13">
        <f>'Encargos e Benefícios'!B119</f>
        <v>0</v>
      </c>
      <c r="C120" s="10">
        <f>'Encargos e Benefícios'!C119</f>
        <v>0</v>
      </c>
      <c r="D120" s="70"/>
      <c r="E120" s="242"/>
      <c r="F120" s="240"/>
      <c r="G120" s="270"/>
      <c r="H120" s="266"/>
      <c r="I120" s="99"/>
      <c r="J120" s="99"/>
      <c r="K120" s="273"/>
      <c r="L120" s="270"/>
      <c r="M120" s="266"/>
      <c r="N120" s="99"/>
      <c r="O120" s="99">
        <f t="shared" si="31"/>
        <v>0</v>
      </c>
      <c r="P120" s="273"/>
      <c r="Q120" s="270"/>
      <c r="R120" s="266"/>
      <c r="S120" s="99">
        <v>0</v>
      </c>
      <c r="T120" s="99">
        <v>0</v>
      </c>
      <c r="U120" s="99">
        <v>0</v>
      </c>
      <c r="V120" s="12">
        <f>'Encargos e Benefícios'!D119</f>
        <v>0</v>
      </c>
      <c r="W120" s="12">
        <f>IF('Encargos e Benefícios'!C119=0,0,'Encargos e Benefícios'!F119/'Encargos e Benefícios'!C119)</f>
        <v>0</v>
      </c>
      <c r="X120" s="12">
        <f>IF('Encargos e Benefícios'!C119=0,0,'Encargos e Benefícios'!L119/'Encargos e Benefícios'!C119)</f>
        <v>0</v>
      </c>
      <c r="Y120" s="12">
        <f>IF('Encargos e Benefícios'!C119=0,0,'Encargos e Benefícios'!M119/'Encargos e Benefícios'!C119)</f>
        <v>0</v>
      </c>
      <c r="Z120" s="12"/>
      <c r="AD120" s="12">
        <f t="shared" si="25"/>
        <v>0</v>
      </c>
      <c r="AE120" s="12">
        <f t="shared" si="26"/>
        <v>0</v>
      </c>
      <c r="AF120" s="12">
        <f>IF('Encargos e Benefícios'!$C119=0,0,$X120+SUM(I120:K120)/$C120)</f>
        <v>0</v>
      </c>
      <c r="AG120" s="12">
        <f>IF('Encargos e Benefícios'!$C119=0,0,SUM(AD120:AF120))</f>
        <v>0</v>
      </c>
      <c r="AH120" s="299">
        <f t="shared" si="27"/>
        <v>0</v>
      </c>
      <c r="AI120" s="12">
        <f t="shared" si="28"/>
        <v>0</v>
      </c>
      <c r="AJ120" s="12">
        <f>IF('Encargos e Benefícios'!$C119=0,0,$AF120+SUM(N120:P120)/$C120)</f>
        <v>0</v>
      </c>
      <c r="AK120" s="12">
        <f>IF('Encargos e Benefícios'!$C119=0,0,SUM(AH120:AJ120))</f>
        <v>0</v>
      </c>
      <c r="AL120" s="299">
        <f t="shared" si="29"/>
        <v>0</v>
      </c>
      <c r="AM120" s="12">
        <f t="shared" si="30"/>
        <v>0</v>
      </c>
      <c r="AN120" s="12">
        <f>IF('Encargos e Benefícios'!$C119=0,0,$AJ120+SUM(S120:U120)/$C120)</f>
        <v>0</v>
      </c>
      <c r="AO120" s="12">
        <f>IF('Encargos e Benefícios'!$C119=0,0,SUM(AL120:AN120))</f>
        <v>0</v>
      </c>
    </row>
    <row r="121" spans="1:43" ht="15.75" hidden="1" customHeight="1">
      <c r="A121" s="100">
        <v>9</v>
      </c>
      <c r="B121" s="13">
        <f>'Encargos e Benefícios'!B120</f>
        <v>0</v>
      </c>
      <c r="C121" s="10">
        <f>'Encargos e Benefícios'!C120</f>
        <v>0</v>
      </c>
      <c r="D121" s="70"/>
      <c r="E121" s="242"/>
      <c r="F121" s="240"/>
      <c r="G121" s="270"/>
      <c r="H121" s="266"/>
      <c r="I121" s="99"/>
      <c r="J121" s="99"/>
      <c r="K121" s="273"/>
      <c r="L121" s="270"/>
      <c r="M121" s="266"/>
      <c r="N121" s="99"/>
      <c r="O121" s="99">
        <f t="shared" si="31"/>
        <v>0</v>
      </c>
      <c r="P121" s="273"/>
      <c r="Q121" s="270"/>
      <c r="R121" s="266"/>
      <c r="S121" s="99">
        <v>0</v>
      </c>
      <c r="T121" s="99">
        <v>0</v>
      </c>
      <c r="U121" s="99">
        <v>0</v>
      </c>
      <c r="V121" s="12">
        <f>'Encargos e Benefícios'!D120</f>
        <v>0</v>
      </c>
      <c r="W121" s="12">
        <f>IF('Encargos e Benefícios'!C120=0,0,'Encargos e Benefícios'!F120/'Encargos e Benefícios'!C120)</f>
        <v>0</v>
      </c>
      <c r="X121" s="12">
        <f>IF('Encargos e Benefícios'!C120=0,0,'Encargos e Benefícios'!L120/'Encargos e Benefícios'!C120)</f>
        <v>0</v>
      </c>
      <c r="Y121" s="12">
        <f>IF('Encargos e Benefícios'!C120=0,0,'Encargos e Benefícios'!M120/'Encargos e Benefícios'!C120)</f>
        <v>0</v>
      </c>
      <c r="Z121" s="12"/>
      <c r="AD121" s="12">
        <f t="shared" si="25"/>
        <v>0</v>
      </c>
      <c r="AE121" s="12">
        <f t="shared" si="26"/>
        <v>0</v>
      </c>
      <c r="AF121" s="12">
        <f>IF('Encargos e Benefícios'!$C120=0,0,$X121+SUM(I121:K121)/$C121)</f>
        <v>0</v>
      </c>
      <c r="AG121" s="12">
        <f>IF('Encargos e Benefícios'!$C120=0,0,SUM(AD121:AF121))</f>
        <v>0</v>
      </c>
      <c r="AH121" s="299">
        <f t="shared" si="27"/>
        <v>0</v>
      </c>
      <c r="AI121" s="12">
        <f t="shared" si="28"/>
        <v>0</v>
      </c>
      <c r="AJ121" s="12">
        <f>IF('Encargos e Benefícios'!$C120=0,0,$AF121+SUM(N121:P121)/$C121)</f>
        <v>0</v>
      </c>
      <c r="AK121" s="12">
        <f>IF('Encargos e Benefícios'!$C120=0,0,SUM(AH121:AJ121))</f>
        <v>0</v>
      </c>
      <c r="AL121" s="299">
        <f t="shared" si="29"/>
        <v>0</v>
      </c>
      <c r="AM121" s="12">
        <f t="shared" si="30"/>
        <v>0</v>
      </c>
      <c r="AN121" s="12">
        <f>IF('Encargos e Benefícios'!$C120=0,0,$AJ121+SUM(S121:U121)/$C121)</f>
        <v>0</v>
      </c>
      <c r="AO121" s="12">
        <f>IF('Encargos e Benefícios'!$C120=0,0,SUM(AL121:AN121))</f>
        <v>0</v>
      </c>
    </row>
    <row r="122" spans="1:43" ht="15.75" hidden="1" customHeight="1" thickBot="1">
      <c r="A122" s="100">
        <v>10</v>
      </c>
      <c r="B122" s="13">
        <f>'Encargos e Benefícios'!B121</f>
        <v>0</v>
      </c>
      <c r="C122" s="10">
        <f>'Encargos e Benefícios'!C121</f>
        <v>0</v>
      </c>
      <c r="D122" s="70"/>
      <c r="E122" s="242"/>
      <c r="F122" s="240"/>
      <c r="G122" s="270"/>
      <c r="H122" s="267"/>
      <c r="I122" s="99"/>
      <c r="J122" s="99"/>
      <c r="K122" s="273"/>
      <c r="L122" s="270"/>
      <c r="M122" s="267"/>
      <c r="N122" s="99"/>
      <c r="O122" s="99">
        <f t="shared" si="31"/>
        <v>0</v>
      </c>
      <c r="P122" s="273"/>
      <c r="Q122" s="270"/>
      <c r="R122" s="267"/>
      <c r="S122" s="99">
        <v>0</v>
      </c>
      <c r="T122" s="99">
        <v>0</v>
      </c>
      <c r="U122" s="99">
        <v>0</v>
      </c>
      <c r="V122" s="301">
        <f>'Encargos e Benefícios'!D121</f>
        <v>0</v>
      </c>
      <c r="W122" s="301">
        <f>IF('Encargos e Benefícios'!C121=0,0,'Encargos e Benefícios'!F121/'Encargos e Benefícios'!C121)</f>
        <v>0</v>
      </c>
      <c r="X122" s="301">
        <f>IF('Encargos e Benefícios'!C121=0,0,'Encargos e Benefícios'!L121/'Encargos e Benefícios'!C121)</f>
        <v>0</v>
      </c>
      <c r="Y122" s="301">
        <f>IF('Encargos e Benefícios'!C121=0,0,'Encargos e Benefícios'!M121/'Encargos e Benefícios'!C121)</f>
        <v>0</v>
      </c>
      <c r="Z122" s="12"/>
      <c r="AD122" s="301">
        <f t="shared" si="25"/>
        <v>0</v>
      </c>
      <c r="AE122" s="12">
        <f t="shared" si="26"/>
        <v>0</v>
      </c>
      <c r="AF122" s="12">
        <f>IF('Encargos e Benefícios'!$C121=0,0,$X122+SUM(I122:K122)/$C122)</f>
        <v>0</v>
      </c>
      <c r="AG122" s="301">
        <f>IF('Encargos e Benefícios'!$C121=0,0,SUM(AD122:AF122))</f>
        <v>0</v>
      </c>
      <c r="AH122" s="299">
        <f t="shared" si="27"/>
        <v>0</v>
      </c>
      <c r="AI122" s="12">
        <f t="shared" si="28"/>
        <v>0</v>
      </c>
      <c r="AJ122" s="12">
        <f>IF('Encargos e Benefícios'!$C121=0,0,$AF122+SUM(N122:P122)/$C122)</f>
        <v>0</v>
      </c>
      <c r="AK122" s="301">
        <f>IF('Encargos e Benefícios'!$C121=0,0,SUM(AH122:AJ122))</f>
        <v>0</v>
      </c>
      <c r="AL122" s="299">
        <f t="shared" si="29"/>
        <v>0</v>
      </c>
      <c r="AM122" s="12">
        <f t="shared" si="30"/>
        <v>0</v>
      </c>
      <c r="AN122" s="12">
        <f>IF('Encargos e Benefícios'!$C121=0,0,$AJ122+SUM(S122:U122)/$C122)</f>
        <v>0</v>
      </c>
      <c r="AO122" s="301">
        <f>IF('Encargos e Benefícios'!$C121=0,0,SUM(AL122:AN122))</f>
        <v>0</v>
      </c>
    </row>
    <row r="123" spans="1:43" ht="12.75" customHeight="1" thickBot="1">
      <c r="A123" s="62"/>
      <c r="B123" s="62"/>
      <c r="C123" s="63">
        <f>SUM(C113:C122)</f>
        <v>2</v>
      </c>
      <c r="D123" s="71"/>
      <c r="E123" s="237"/>
      <c r="F123" s="16"/>
      <c r="G123" s="238"/>
      <c r="H123" s="238"/>
      <c r="I123" s="16">
        <f>SUM(I113:I122)</f>
        <v>40</v>
      </c>
      <c r="J123" s="16">
        <f>SUM(J113:J122)</f>
        <v>0</v>
      </c>
      <c r="K123" s="16">
        <f>SUM(K113:K122)</f>
        <v>0</v>
      </c>
      <c r="L123" s="238"/>
      <c r="M123" s="238"/>
      <c r="N123" s="16">
        <f>SUM(N113:N122)</f>
        <v>0</v>
      </c>
      <c r="O123" s="16">
        <f>SUM(O113:O122)</f>
        <v>0</v>
      </c>
      <c r="P123" s="291">
        <f>SUM(P113:P122)</f>
        <v>0</v>
      </c>
      <c r="Q123" s="238"/>
      <c r="R123" s="238"/>
      <c r="S123" s="16">
        <f t="shared" ref="S123:Y123" si="32">SUM(S113:S122)</f>
        <v>0</v>
      </c>
      <c r="T123" s="16">
        <f t="shared" si="32"/>
        <v>0</v>
      </c>
      <c r="U123" s="16">
        <f t="shared" si="32"/>
        <v>0</v>
      </c>
      <c r="V123" s="16">
        <f t="shared" si="32"/>
        <v>468</v>
      </c>
      <c r="W123" s="16">
        <f t="shared" si="32"/>
        <v>38.998440000000002</v>
      </c>
      <c r="X123" s="16">
        <f t="shared" si="32"/>
        <v>203</v>
      </c>
      <c r="Y123" s="16">
        <f t="shared" si="32"/>
        <v>709.99843999999996</v>
      </c>
      <c r="Z123" s="12"/>
      <c r="AA123" s="247"/>
      <c r="AB123" s="247"/>
      <c r="AC123" s="247"/>
      <c r="AD123" s="16">
        <f t="shared" ref="AD123:AO123" si="33">SUM(AD113:AD122)</f>
        <v>468</v>
      </c>
      <c r="AE123" s="16">
        <f t="shared" si="33"/>
        <v>38.998440000000002</v>
      </c>
      <c r="AF123" s="16">
        <f t="shared" si="33"/>
        <v>223</v>
      </c>
      <c r="AG123" s="16">
        <f t="shared" si="33"/>
        <v>729.99844000000007</v>
      </c>
      <c r="AH123" s="237">
        <f t="shared" si="33"/>
        <v>468</v>
      </c>
      <c r="AI123" s="16">
        <f t="shared" si="33"/>
        <v>38.998440000000002</v>
      </c>
      <c r="AJ123" s="16">
        <f t="shared" si="33"/>
        <v>223</v>
      </c>
      <c r="AK123" s="16">
        <f t="shared" si="33"/>
        <v>729.99844000000007</v>
      </c>
      <c r="AL123" s="237">
        <f t="shared" si="33"/>
        <v>468</v>
      </c>
      <c r="AM123" s="16">
        <f t="shared" si="33"/>
        <v>38.998440000000002</v>
      </c>
      <c r="AN123" s="16">
        <f t="shared" si="33"/>
        <v>223</v>
      </c>
      <c r="AO123" s="16">
        <f t="shared" si="33"/>
        <v>729.99844000000007</v>
      </c>
      <c r="AP123" s="247"/>
      <c r="AQ123" s="247"/>
    </row>
    <row r="124" spans="1:43" ht="12.75">
      <c r="A124" s="244"/>
      <c r="B124" s="244"/>
      <c r="C124" s="245"/>
      <c r="D124" s="246"/>
      <c r="E124" s="247"/>
      <c r="F124" s="247"/>
      <c r="G124" s="248"/>
      <c r="H124" s="248"/>
      <c r="I124" s="248"/>
      <c r="J124" s="248"/>
      <c r="K124" s="248"/>
      <c r="L124" s="248"/>
      <c r="M124" s="247"/>
      <c r="N124" s="247"/>
      <c r="O124" s="247"/>
      <c r="P124" s="247"/>
      <c r="Q124" s="248"/>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row>
    <row r="125" spans="1:43" ht="12.75">
      <c r="A125" s="244"/>
      <c r="B125" s="244"/>
      <c r="C125" s="245"/>
      <c r="D125" s="246"/>
      <c r="E125" s="247"/>
      <c r="F125" s="247"/>
      <c r="G125" s="248"/>
      <c r="H125" s="248"/>
      <c r="I125" s="248"/>
      <c r="J125" s="248"/>
      <c r="K125" s="248"/>
      <c r="L125" s="248"/>
      <c r="M125" s="247"/>
      <c r="N125" s="247"/>
      <c r="O125" s="247"/>
      <c r="P125" s="247"/>
      <c r="Q125" s="248"/>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row>
    <row r="126" spans="1:43" ht="12.75">
      <c r="A126" s="244"/>
      <c r="B126" s="244"/>
      <c r="C126" s="245"/>
      <c r="D126" s="246"/>
      <c r="E126" s="247"/>
      <c r="F126" s="247"/>
      <c r="G126" s="248"/>
      <c r="H126" s="248"/>
      <c r="I126" s="248"/>
      <c r="J126" s="248"/>
      <c r="K126" s="248"/>
      <c r="L126" s="248"/>
      <c r="M126" s="247"/>
      <c r="N126" s="247"/>
      <c r="O126" s="247"/>
      <c r="P126" s="247"/>
      <c r="Q126" s="248"/>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row>
    <row r="127" spans="1:43" ht="12.75" customHeight="1">
      <c r="I127" s="247"/>
      <c r="J127" s="247"/>
      <c r="K127" s="247"/>
      <c r="L127" s="247"/>
      <c r="M127" s="247"/>
      <c r="N127" s="247"/>
      <c r="O127" s="247"/>
      <c r="P127" s="247"/>
      <c r="Q127" s="247"/>
      <c r="R127" s="247"/>
      <c r="S127" s="247"/>
      <c r="T127" s="247"/>
      <c r="U127" s="247"/>
    </row>
    <row r="128" spans="1:43" ht="30.75" customHeight="1">
      <c r="A128" s="107" t="s">
        <v>167</v>
      </c>
      <c r="B128" s="101"/>
      <c r="C128" s="101"/>
      <c r="D128" s="102"/>
      <c r="I128" s="247"/>
      <c r="J128" s="247"/>
      <c r="K128" s="247"/>
      <c r="L128" s="247"/>
      <c r="M128" s="247"/>
      <c r="N128" s="247"/>
      <c r="O128" s="247"/>
      <c r="P128" s="247"/>
      <c r="Q128" s="247"/>
      <c r="R128" s="247"/>
      <c r="S128" s="247"/>
      <c r="T128" s="247"/>
      <c r="U128" s="247"/>
      <c r="V128" s="103"/>
      <c r="W128" s="101"/>
      <c r="X128" s="101"/>
      <c r="Y128" s="101"/>
      <c r="Z128" s="101"/>
      <c r="AA128" s="101"/>
      <c r="AB128" s="101"/>
      <c r="AC128" s="101"/>
      <c r="AD128" s="103"/>
      <c r="AE128" s="101"/>
      <c r="AF128" s="101"/>
      <c r="AG128" s="101"/>
      <c r="AH128" s="103"/>
      <c r="AI128" s="101"/>
      <c r="AJ128" s="101"/>
      <c r="AK128" s="101"/>
      <c r="AL128" s="103"/>
      <c r="AM128" s="101"/>
      <c r="AN128" s="101"/>
      <c r="AO128" s="101"/>
      <c r="AP128" s="101"/>
      <c r="AQ128" s="101"/>
    </row>
    <row r="129" spans="1:43" ht="120" customHeight="1">
      <c r="A129" s="411" t="s">
        <v>473</v>
      </c>
      <c r="B129" s="411"/>
      <c r="C129" s="411"/>
      <c r="D129" s="411"/>
      <c r="E129" s="411"/>
      <c r="F129" s="411"/>
      <c r="G129" s="411"/>
      <c r="H129" s="411"/>
      <c r="I129" s="411"/>
      <c r="J129" s="411"/>
      <c r="K129" s="411"/>
      <c r="L129" s="411"/>
      <c r="M129" s="411"/>
      <c r="N129" s="411"/>
      <c r="O129" s="411"/>
      <c r="P129" s="411"/>
      <c r="Q129" s="411"/>
      <c r="R129" s="411"/>
      <c r="S129" s="411"/>
      <c r="T129" s="411"/>
      <c r="U129" s="411"/>
      <c r="V129" s="411"/>
      <c r="W129" s="411"/>
      <c r="X129" s="411"/>
      <c r="Y129" s="411"/>
      <c r="Z129" s="411"/>
      <c r="AA129" s="411"/>
      <c r="AB129" s="411"/>
      <c r="AC129" s="259"/>
      <c r="AD129" s="295"/>
      <c r="AE129" s="295"/>
      <c r="AF129" s="295"/>
      <c r="AG129" s="295"/>
      <c r="AH129" s="295"/>
      <c r="AI129" s="295"/>
      <c r="AJ129" s="295"/>
      <c r="AK129" s="295"/>
      <c r="AL129" s="295"/>
      <c r="AM129" s="295"/>
      <c r="AN129" s="295"/>
      <c r="AO129" s="295"/>
      <c r="AP129" s="295"/>
      <c r="AQ129" s="295"/>
    </row>
    <row r="130" spans="1:43" ht="30" customHeight="1">
      <c r="A130" s="104"/>
      <c r="B130" s="101"/>
      <c r="C130" s="101"/>
      <c r="D130" s="102"/>
      <c r="M130" s="101"/>
      <c r="N130" s="101"/>
      <c r="O130" s="101"/>
      <c r="P130" s="103"/>
      <c r="R130" s="101"/>
      <c r="S130" s="101"/>
      <c r="T130" s="101"/>
      <c r="U130" s="103"/>
      <c r="V130" s="103"/>
      <c r="W130" s="101"/>
      <c r="X130" s="101"/>
      <c r="Y130" s="101"/>
      <c r="Z130" s="101"/>
      <c r="AA130" s="101"/>
      <c r="AB130" s="101"/>
      <c r="AC130" s="101"/>
      <c r="AD130" s="103"/>
      <c r="AE130" s="101"/>
      <c r="AF130" s="101"/>
      <c r="AG130" s="101"/>
      <c r="AH130" s="103"/>
      <c r="AI130" s="101"/>
      <c r="AJ130" s="101"/>
      <c r="AK130" s="101"/>
      <c r="AL130" s="103"/>
      <c r="AM130" s="101"/>
      <c r="AN130" s="101"/>
      <c r="AO130" s="101"/>
      <c r="AP130" s="101"/>
      <c r="AQ130" s="101"/>
    </row>
    <row r="132" spans="1:43" ht="30" customHeight="1">
      <c r="D132" s="69"/>
    </row>
  </sheetData>
  <sheetProtection algorithmName="SHA-512" hashValue="vv4Z0zIaAb21tlpnngw9AyJWXVFtWfsHu4OX9vw12C7FTHNNzRK3N2kDtLTmIfjFL6nXTCRkfqtT3t0OnLIkig==" saltValue="fTFB5MCYsf4ds5V5UySmpQ==" spinCount="100000" sheet="1" objects="1" scenarios="1" formatCells="0" formatRows="0"/>
  <mergeCells count="85">
    <mergeCell ref="Z4:AB4"/>
    <mergeCell ref="I5:K5"/>
    <mergeCell ref="V110:Y110"/>
    <mergeCell ref="V111:V112"/>
    <mergeCell ref="V4:Y4"/>
    <mergeCell ref="L4:P4"/>
    <mergeCell ref="D4:D6"/>
    <mergeCell ref="R111:R112"/>
    <mergeCell ref="L110:P110"/>
    <mergeCell ref="A109:Y109"/>
    <mergeCell ref="G110:K110"/>
    <mergeCell ref="C110:C112"/>
    <mergeCell ref="D110:D112"/>
    <mergeCell ref="E110:E112"/>
    <mergeCell ref="F110:F112"/>
    <mergeCell ref="E4:E6"/>
    <mergeCell ref="F4:F6"/>
    <mergeCell ref="Q4:U4"/>
    <mergeCell ref="Q5:Q6"/>
    <mergeCell ref="R5:R6"/>
    <mergeCell ref="S5:U5"/>
    <mergeCell ref="N5:P5"/>
    <mergeCell ref="A1:AB1"/>
    <mergeCell ref="A2:AB2"/>
    <mergeCell ref="A3:AB3"/>
    <mergeCell ref="L5:L6"/>
    <mergeCell ref="M5:M6"/>
    <mergeCell ref="V5:V6"/>
    <mergeCell ref="W5:W6"/>
    <mergeCell ref="X5:X6"/>
    <mergeCell ref="Y5:Y6"/>
    <mergeCell ref="G4:K4"/>
    <mergeCell ref="H5:H6"/>
    <mergeCell ref="A4:A6"/>
    <mergeCell ref="B4:B6"/>
    <mergeCell ref="AB5:AB6"/>
    <mergeCell ref="Z5:Z6"/>
    <mergeCell ref="C4:C6"/>
    <mergeCell ref="G5:G6"/>
    <mergeCell ref="AD5:AD6"/>
    <mergeCell ref="W111:W112"/>
    <mergeCell ref="X111:X112"/>
    <mergeCell ref="Y111:Y112"/>
    <mergeCell ref="AA5:AA6"/>
    <mergeCell ref="AD110:AG110"/>
    <mergeCell ref="AD111:AD112"/>
    <mergeCell ref="AE111:AE112"/>
    <mergeCell ref="S111:U111"/>
    <mergeCell ref="Q111:Q112"/>
    <mergeCell ref="AF111:AF112"/>
    <mergeCell ref="AG111:AG112"/>
    <mergeCell ref="A129:AB129"/>
    <mergeCell ref="A110:A112"/>
    <mergeCell ref="B110:B112"/>
    <mergeCell ref="I111:K111"/>
    <mergeCell ref="H111:H112"/>
    <mergeCell ref="G111:G112"/>
    <mergeCell ref="L111:L112"/>
    <mergeCell ref="M111:M112"/>
    <mergeCell ref="N111:P111"/>
    <mergeCell ref="Q110:U110"/>
    <mergeCell ref="AL4:AO4"/>
    <mergeCell ref="AL5:AL6"/>
    <mergeCell ref="AM5:AM6"/>
    <mergeCell ref="AN5:AN6"/>
    <mergeCell ref="AO5:AO6"/>
    <mergeCell ref="AD4:AG4"/>
    <mergeCell ref="AH110:AK110"/>
    <mergeCell ref="AH111:AH112"/>
    <mergeCell ref="AI111:AI112"/>
    <mergeCell ref="AJ111:AJ112"/>
    <mergeCell ref="AK111:AK112"/>
    <mergeCell ref="AH4:AK4"/>
    <mergeCell ref="AH5:AH6"/>
    <mergeCell ref="AI5:AI6"/>
    <mergeCell ref="AJ5:AJ6"/>
    <mergeCell ref="AK5:AK6"/>
    <mergeCell ref="AE5:AE6"/>
    <mergeCell ref="AF5:AF6"/>
    <mergeCell ref="AG5:AG6"/>
    <mergeCell ref="AL110:AO110"/>
    <mergeCell ref="AL111:AL112"/>
    <mergeCell ref="AM111:AM112"/>
    <mergeCell ref="AN111:AN112"/>
    <mergeCell ref="AO111:AO112"/>
  </mergeCells>
  <phoneticPr fontId="17" type="noConversion"/>
  <dataValidations count="4">
    <dataValidation type="list" allowBlank="1" showInputMessage="1" showErrorMessage="1" sqref="I112:K112 N112:P112 S112:U112">
      <formula1>Beneficios3</formula1>
    </dataValidation>
    <dataValidation type="list" allowBlank="1" showInputMessage="1" showErrorMessage="1" sqref="I6:K6 N6:P6 S6:U6">
      <formula1>Benefícios</formula1>
    </dataValidation>
    <dataValidation type="whole" allowBlank="1" showInputMessage="1" showErrorMessage="1" error="Preencher com números de 1 a 36._x000a_" sqref="Q7:Q106 Q113:Q122">
      <formula1>1</formula1>
      <formula2>36</formula2>
    </dataValidation>
    <dataValidation type="whole" allowBlank="1" showInputMessage="1" showErrorMessage="1" error="Preencher com números de 1 a 36." sqref="E7:G106 L7:L106 E113:G122 L113:L122">
      <formula1>1</formula1>
      <formula2>36</formula2>
    </dataValidation>
  </dataValidations>
  <pageMargins left="0.19685039370078741" right="0.19685039370078741" top="0.59055118110236227" bottom="0.59055118110236227" header="0" footer="0"/>
  <pageSetup paperSize="9" scale="55" fitToWidth="0" orientation="landscape" r:id="rId1"/>
  <headerFooter>
    <oddFooter>Página &amp;P de &amp;N</oddFooter>
  </headerFooter>
  <rowBreaks count="2" manualBreakCount="2">
    <brk id="56" max="16383" man="1"/>
    <brk id="10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
    <tabColor theme="5" tint="0.39997558519241921"/>
    <pageSetUpPr fitToPage="1"/>
  </sheetPr>
  <dimension ref="A1:V140"/>
  <sheetViews>
    <sheetView showGridLines="0" zoomScale="90" zoomScaleNormal="90" zoomScaleSheetLayoutView="90" workbookViewId="0">
      <pane ySplit="3" topLeftCell="A4" activePane="bottomLeft" state="frozen"/>
      <selection activeCell="A4" sqref="A4"/>
      <selection pane="bottomLeft" activeCell="A4" sqref="A4"/>
    </sheetView>
  </sheetViews>
  <sheetFormatPr defaultRowHeight="12.75"/>
  <cols>
    <col min="1" max="1" width="5.5703125" customWidth="1"/>
    <col min="2" max="2" width="43.5703125" customWidth="1"/>
    <col min="3" max="3" width="60" customWidth="1"/>
    <col min="4" max="4" width="8.5703125" style="113" customWidth="1"/>
    <col min="5" max="5" width="9.85546875" customWidth="1"/>
    <col min="6" max="6" width="11.5703125" customWidth="1"/>
    <col min="7" max="7" width="14.28515625" customWidth="1"/>
    <col min="8" max="8" width="40.7109375" customWidth="1"/>
  </cols>
  <sheetData>
    <row r="1" spans="1:22" ht="34.5" customHeight="1">
      <c r="A1" s="371" t="str">
        <f>Capa!A1</f>
        <v>Memória de Cálculo
Contrato de Gestão celebrado entre a Secretaria de Estado de Justiça e Segurança Pública - SEJUSP e o Instituto ELO - IELO</v>
      </c>
      <c r="B1" s="371"/>
      <c r="C1" s="371"/>
      <c r="D1" s="371"/>
      <c r="E1" s="371"/>
      <c r="F1" s="371"/>
      <c r="G1" s="371"/>
      <c r="H1" s="371"/>
      <c r="I1" s="9"/>
      <c r="J1" s="9"/>
      <c r="K1" s="9"/>
      <c r="L1" s="9"/>
      <c r="M1" s="9"/>
      <c r="N1" s="9"/>
      <c r="O1" s="9"/>
      <c r="P1" s="9"/>
      <c r="Q1" s="9"/>
      <c r="R1" s="9"/>
      <c r="S1" s="9"/>
      <c r="T1" s="9"/>
      <c r="U1" s="9"/>
      <c r="V1" s="9"/>
    </row>
    <row r="2" spans="1:22" ht="27" customHeight="1" thickBot="1">
      <c r="A2" s="372" t="s">
        <v>309</v>
      </c>
      <c r="B2" s="372"/>
      <c r="C2" s="372"/>
      <c r="D2" s="372"/>
      <c r="E2" s="372"/>
      <c r="F2" s="372"/>
      <c r="G2" s="372"/>
      <c r="H2" s="372"/>
      <c r="I2" s="9"/>
      <c r="J2" s="9"/>
      <c r="K2" s="9"/>
      <c r="L2" s="9"/>
      <c r="M2" s="9"/>
      <c r="N2" s="9"/>
      <c r="O2" s="9"/>
      <c r="P2" s="9"/>
      <c r="Q2" s="9"/>
      <c r="R2" s="9"/>
      <c r="S2" s="9"/>
      <c r="T2" s="9"/>
      <c r="U2" s="9"/>
      <c r="V2" s="9"/>
    </row>
    <row r="3" spans="1:22" ht="31.5" customHeight="1" thickBot="1">
      <c r="A3" s="111" t="s">
        <v>251</v>
      </c>
      <c r="B3" s="36" t="s">
        <v>32</v>
      </c>
      <c r="C3" s="37" t="s">
        <v>25</v>
      </c>
      <c r="D3" s="37" t="s">
        <v>252</v>
      </c>
      <c r="E3" s="36" t="s">
        <v>26</v>
      </c>
      <c r="F3" s="38" t="s">
        <v>0</v>
      </c>
      <c r="G3" s="56" t="s">
        <v>2</v>
      </c>
      <c r="H3" s="36" t="s">
        <v>152</v>
      </c>
    </row>
    <row r="4" spans="1:22" s="52" customFormat="1" ht="24" customHeight="1">
      <c r="A4" s="49">
        <v>1</v>
      </c>
      <c r="B4" s="49"/>
      <c r="C4" s="49"/>
      <c r="D4" s="112"/>
      <c r="E4" s="50"/>
      <c r="F4" s="51"/>
      <c r="G4" s="57">
        <f>F4*E4</f>
        <v>0</v>
      </c>
      <c r="H4" s="49"/>
    </row>
    <row r="5" spans="1:22" s="52" customFormat="1" ht="24" customHeight="1">
      <c r="A5" s="49">
        <v>2</v>
      </c>
      <c r="B5" s="49"/>
      <c r="C5" s="49"/>
      <c r="D5" s="112"/>
      <c r="E5" s="50"/>
      <c r="F5" s="51"/>
      <c r="G5" s="57">
        <f>F5*E5</f>
        <v>0</v>
      </c>
      <c r="H5" s="49"/>
    </row>
    <row r="6" spans="1:22" s="52" customFormat="1" ht="24" customHeight="1">
      <c r="A6" s="49">
        <v>3</v>
      </c>
      <c r="B6" s="49"/>
      <c r="C6" s="49"/>
      <c r="D6" s="112"/>
      <c r="E6" s="50"/>
      <c r="F6" s="51"/>
      <c r="G6" s="57">
        <f>F6*E6</f>
        <v>0</v>
      </c>
      <c r="H6" s="49"/>
    </row>
    <row r="7" spans="1:22" s="52" customFormat="1" ht="24" customHeight="1">
      <c r="A7" s="49">
        <v>4</v>
      </c>
      <c r="B7" s="49"/>
      <c r="C7" s="49"/>
      <c r="D7" s="112"/>
      <c r="E7" s="50"/>
      <c r="F7" s="51"/>
      <c r="G7" s="57">
        <f>F7*E7</f>
        <v>0</v>
      </c>
      <c r="H7" s="49"/>
    </row>
    <row r="8" spans="1:22" s="52" customFormat="1" ht="24" customHeight="1">
      <c r="A8" s="49">
        <v>5</v>
      </c>
      <c r="B8" s="49"/>
      <c r="C8" s="49"/>
      <c r="D8" s="112"/>
      <c r="E8" s="50"/>
      <c r="F8" s="51"/>
      <c r="G8" s="57">
        <f>F8*E8</f>
        <v>0</v>
      </c>
      <c r="H8" s="49"/>
    </row>
    <row r="9" spans="1:22" s="52" customFormat="1" ht="24" customHeight="1">
      <c r="A9" s="49">
        <v>6</v>
      </c>
      <c r="B9" s="49"/>
      <c r="C9" s="49"/>
      <c r="D9" s="112"/>
      <c r="E9" s="50"/>
      <c r="F9" s="51"/>
      <c r="G9" s="57">
        <f t="shared" ref="G9:G72" si="0">F9*E9</f>
        <v>0</v>
      </c>
      <c r="H9" s="49"/>
    </row>
    <row r="10" spans="1:22" s="52" customFormat="1" ht="24" customHeight="1">
      <c r="A10" s="49">
        <v>7</v>
      </c>
      <c r="B10" s="49"/>
      <c r="C10" s="49"/>
      <c r="D10" s="112"/>
      <c r="E10" s="50"/>
      <c r="F10" s="51"/>
      <c r="G10" s="57">
        <f t="shared" si="0"/>
        <v>0</v>
      </c>
      <c r="H10" s="49"/>
    </row>
    <row r="11" spans="1:22" s="52" customFormat="1" ht="24" customHeight="1">
      <c r="A11" s="49">
        <v>8</v>
      </c>
      <c r="B11" s="49"/>
      <c r="C11" s="49"/>
      <c r="D11" s="112"/>
      <c r="E11" s="50"/>
      <c r="F11" s="51"/>
      <c r="G11" s="57">
        <f t="shared" si="0"/>
        <v>0</v>
      </c>
      <c r="H11" s="49"/>
    </row>
    <row r="12" spans="1:22" s="52" customFormat="1" ht="24" customHeight="1">
      <c r="A12" s="49">
        <v>9</v>
      </c>
      <c r="B12" s="49"/>
      <c r="C12" s="49"/>
      <c r="D12" s="112"/>
      <c r="E12" s="50"/>
      <c r="F12" s="51"/>
      <c r="G12" s="57">
        <f t="shared" si="0"/>
        <v>0</v>
      </c>
      <c r="H12" s="49"/>
    </row>
    <row r="13" spans="1:22" s="52" customFormat="1" ht="24" customHeight="1">
      <c r="A13" s="49">
        <v>10</v>
      </c>
      <c r="B13" s="49"/>
      <c r="C13" s="49"/>
      <c r="D13" s="112"/>
      <c r="E13" s="50"/>
      <c r="F13" s="51"/>
      <c r="G13" s="57">
        <f t="shared" si="0"/>
        <v>0</v>
      </c>
      <c r="H13" s="49"/>
    </row>
    <row r="14" spans="1:22" s="52" customFormat="1" ht="24" customHeight="1">
      <c r="A14" s="49">
        <v>11</v>
      </c>
      <c r="B14" s="49"/>
      <c r="C14" s="49"/>
      <c r="D14" s="112"/>
      <c r="E14" s="50"/>
      <c r="F14" s="51"/>
      <c r="G14" s="57">
        <f t="shared" si="0"/>
        <v>0</v>
      </c>
      <c r="H14" s="49"/>
    </row>
    <row r="15" spans="1:22" s="52" customFormat="1" ht="24" customHeight="1">
      <c r="A15" s="49">
        <v>12</v>
      </c>
      <c r="B15" s="49"/>
      <c r="C15" s="49"/>
      <c r="D15" s="112"/>
      <c r="E15" s="50"/>
      <c r="F15" s="51"/>
      <c r="G15" s="57">
        <f t="shared" si="0"/>
        <v>0</v>
      </c>
      <c r="H15" s="49"/>
    </row>
    <row r="16" spans="1:22" s="52" customFormat="1" ht="24" customHeight="1">
      <c r="A16" s="49">
        <v>13</v>
      </c>
      <c r="B16" s="49"/>
      <c r="C16" s="49"/>
      <c r="D16" s="112"/>
      <c r="E16" s="50"/>
      <c r="F16" s="51"/>
      <c r="G16" s="57">
        <f t="shared" si="0"/>
        <v>0</v>
      </c>
      <c r="H16" s="49"/>
    </row>
    <row r="17" spans="1:8" s="52" customFormat="1" ht="24" customHeight="1">
      <c r="A17" s="49">
        <v>14</v>
      </c>
      <c r="B17" s="49"/>
      <c r="C17" s="49"/>
      <c r="D17" s="112"/>
      <c r="E17" s="50"/>
      <c r="F17" s="51"/>
      <c r="G17" s="57">
        <f t="shared" si="0"/>
        <v>0</v>
      </c>
      <c r="H17" s="49"/>
    </row>
    <row r="18" spans="1:8" s="52" customFormat="1" ht="24" customHeight="1">
      <c r="A18" s="49">
        <v>15</v>
      </c>
      <c r="B18" s="49"/>
      <c r="C18" s="49"/>
      <c r="D18" s="112"/>
      <c r="E18" s="50"/>
      <c r="F18" s="51"/>
      <c r="G18" s="57">
        <f t="shared" si="0"/>
        <v>0</v>
      </c>
      <c r="H18" s="49"/>
    </row>
    <row r="19" spans="1:8" s="52" customFormat="1" ht="24" customHeight="1">
      <c r="A19" s="49">
        <v>16</v>
      </c>
      <c r="B19" s="49"/>
      <c r="C19" s="49"/>
      <c r="D19" s="112"/>
      <c r="E19" s="50"/>
      <c r="F19" s="51"/>
      <c r="G19" s="57">
        <f t="shared" si="0"/>
        <v>0</v>
      </c>
      <c r="H19" s="49"/>
    </row>
    <row r="20" spans="1:8" s="52" customFormat="1" ht="24" customHeight="1">
      <c r="A20" s="49">
        <v>17</v>
      </c>
      <c r="B20" s="49"/>
      <c r="C20" s="49"/>
      <c r="D20" s="112"/>
      <c r="E20" s="50"/>
      <c r="F20" s="51"/>
      <c r="G20" s="57">
        <f t="shared" si="0"/>
        <v>0</v>
      </c>
      <c r="H20" s="49"/>
    </row>
    <row r="21" spans="1:8" s="52" customFormat="1" ht="24" customHeight="1">
      <c r="A21" s="49">
        <v>18</v>
      </c>
      <c r="B21" s="49"/>
      <c r="C21" s="49"/>
      <c r="D21" s="112"/>
      <c r="E21" s="50"/>
      <c r="F21" s="51"/>
      <c r="G21" s="57">
        <f t="shared" si="0"/>
        <v>0</v>
      </c>
      <c r="H21" s="49"/>
    </row>
    <row r="22" spans="1:8" s="52" customFormat="1" ht="24" customHeight="1">
      <c r="A22" s="49">
        <v>19</v>
      </c>
      <c r="B22" s="49"/>
      <c r="C22" s="49"/>
      <c r="D22" s="112"/>
      <c r="E22" s="50"/>
      <c r="F22" s="51"/>
      <c r="G22" s="57">
        <f t="shared" si="0"/>
        <v>0</v>
      </c>
      <c r="H22" s="49"/>
    </row>
    <row r="23" spans="1:8" s="52" customFormat="1" ht="24" customHeight="1">
      <c r="A23" s="49">
        <v>20</v>
      </c>
      <c r="B23" s="49"/>
      <c r="C23" s="49"/>
      <c r="D23" s="112"/>
      <c r="E23" s="50"/>
      <c r="F23" s="51"/>
      <c r="G23" s="57">
        <f t="shared" si="0"/>
        <v>0</v>
      </c>
      <c r="H23" s="49"/>
    </row>
    <row r="24" spans="1:8" s="52" customFormat="1" ht="24" customHeight="1">
      <c r="A24" s="49">
        <v>21</v>
      </c>
      <c r="B24" s="49"/>
      <c r="C24" s="49"/>
      <c r="D24" s="112"/>
      <c r="E24" s="50"/>
      <c r="F24" s="51"/>
      <c r="G24" s="57">
        <f t="shared" si="0"/>
        <v>0</v>
      </c>
      <c r="H24" s="49"/>
    </row>
    <row r="25" spans="1:8" s="52" customFormat="1" ht="24" customHeight="1">
      <c r="A25" s="49">
        <v>22</v>
      </c>
      <c r="B25" s="49"/>
      <c r="C25" s="49"/>
      <c r="D25" s="112"/>
      <c r="E25" s="50"/>
      <c r="F25" s="51"/>
      <c r="G25" s="57">
        <f t="shared" si="0"/>
        <v>0</v>
      </c>
      <c r="H25" s="49"/>
    </row>
    <row r="26" spans="1:8" s="52" customFormat="1" ht="24" customHeight="1">
      <c r="A26" s="49">
        <v>23</v>
      </c>
      <c r="B26" s="49"/>
      <c r="C26" s="49"/>
      <c r="D26" s="112"/>
      <c r="E26" s="50"/>
      <c r="F26" s="51"/>
      <c r="G26" s="57">
        <f t="shared" si="0"/>
        <v>0</v>
      </c>
      <c r="H26" s="49"/>
    </row>
    <row r="27" spans="1:8" s="52" customFormat="1" ht="24" customHeight="1" thickBot="1">
      <c r="A27" s="49">
        <v>24</v>
      </c>
      <c r="B27" s="49"/>
      <c r="C27" s="49"/>
      <c r="D27" s="112"/>
      <c r="E27" s="50"/>
      <c r="F27" s="51"/>
      <c r="G27" s="57">
        <f t="shared" si="0"/>
        <v>0</v>
      </c>
      <c r="H27" s="49"/>
    </row>
    <row r="28" spans="1:8" s="52" customFormat="1" ht="24" hidden="1" customHeight="1" thickBot="1">
      <c r="A28" s="49">
        <v>25</v>
      </c>
      <c r="B28" s="49"/>
      <c r="C28" s="49"/>
      <c r="D28" s="112"/>
      <c r="E28" s="50"/>
      <c r="F28" s="51"/>
      <c r="G28" s="57">
        <f t="shared" si="0"/>
        <v>0</v>
      </c>
      <c r="H28" s="49"/>
    </row>
    <row r="29" spans="1:8" s="52" customFormat="1" ht="24" hidden="1" customHeight="1">
      <c r="A29" s="49">
        <v>26</v>
      </c>
      <c r="B29" s="49"/>
      <c r="C29" s="49"/>
      <c r="D29" s="112"/>
      <c r="E29" s="50"/>
      <c r="F29" s="51"/>
      <c r="G29" s="57">
        <f t="shared" si="0"/>
        <v>0</v>
      </c>
      <c r="H29" s="49"/>
    </row>
    <row r="30" spans="1:8" s="52" customFormat="1" ht="24" hidden="1" customHeight="1">
      <c r="A30" s="49">
        <v>27</v>
      </c>
      <c r="B30" s="49"/>
      <c r="C30" s="49"/>
      <c r="D30" s="112"/>
      <c r="E30" s="50"/>
      <c r="F30" s="51"/>
      <c r="G30" s="57">
        <f t="shared" si="0"/>
        <v>0</v>
      </c>
      <c r="H30" s="49"/>
    </row>
    <row r="31" spans="1:8" s="52" customFormat="1" ht="24" hidden="1" customHeight="1">
      <c r="A31" s="49">
        <v>28</v>
      </c>
      <c r="B31" s="49"/>
      <c r="C31" s="49"/>
      <c r="D31" s="112"/>
      <c r="E31" s="50"/>
      <c r="F31" s="51"/>
      <c r="G31" s="57">
        <f t="shared" si="0"/>
        <v>0</v>
      </c>
      <c r="H31" s="49"/>
    </row>
    <row r="32" spans="1:8" s="52" customFormat="1" ht="24" hidden="1" customHeight="1">
      <c r="A32" s="49">
        <v>29</v>
      </c>
      <c r="B32" s="49"/>
      <c r="C32" s="49"/>
      <c r="D32" s="112"/>
      <c r="E32" s="50"/>
      <c r="F32" s="51"/>
      <c r="G32" s="57">
        <f t="shared" si="0"/>
        <v>0</v>
      </c>
      <c r="H32" s="49"/>
    </row>
    <row r="33" spans="1:8" s="52" customFormat="1" ht="24" hidden="1" customHeight="1">
      <c r="A33" s="49">
        <v>30</v>
      </c>
      <c r="B33" s="49"/>
      <c r="C33" s="49"/>
      <c r="D33" s="112"/>
      <c r="E33" s="50"/>
      <c r="F33" s="51"/>
      <c r="G33" s="57">
        <f t="shared" si="0"/>
        <v>0</v>
      </c>
      <c r="H33" s="49"/>
    </row>
    <row r="34" spans="1:8" s="52" customFormat="1" ht="24" hidden="1" customHeight="1">
      <c r="A34" s="49">
        <v>31</v>
      </c>
      <c r="B34" s="49"/>
      <c r="C34" s="49"/>
      <c r="D34" s="112"/>
      <c r="E34" s="50"/>
      <c r="F34" s="51"/>
      <c r="G34" s="57">
        <f t="shared" si="0"/>
        <v>0</v>
      </c>
      <c r="H34" s="49"/>
    </row>
    <row r="35" spans="1:8" s="52" customFormat="1" ht="24" hidden="1" customHeight="1">
      <c r="A35" s="49">
        <v>32</v>
      </c>
      <c r="B35" s="49"/>
      <c r="C35" s="49"/>
      <c r="D35" s="112"/>
      <c r="E35" s="50"/>
      <c r="F35" s="51"/>
      <c r="G35" s="57">
        <f t="shared" si="0"/>
        <v>0</v>
      </c>
      <c r="H35" s="49"/>
    </row>
    <row r="36" spans="1:8" s="52" customFormat="1" ht="24" hidden="1" customHeight="1">
      <c r="A36" s="49">
        <v>33</v>
      </c>
      <c r="B36" s="49"/>
      <c r="C36" s="49"/>
      <c r="D36" s="112"/>
      <c r="E36" s="50"/>
      <c r="F36" s="51"/>
      <c r="G36" s="57">
        <f t="shared" si="0"/>
        <v>0</v>
      </c>
      <c r="H36" s="49"/>
    </row>
    <row r="37" spans="1:8" s="52" customFormat="1" ht="24" hidden="1" customHeight="1">
      <c r="A37" s="49">
        <v>34</v>
      </c>
      <c r="B37" s="49"/>
      <c r="C37" s="49"/>
      <c r="D37" s="112"/>
      <c r="E37" s="50"/>
      <c r="F37" s="51"/>
      <c r="G37" s="57">
        <f t="shared" si="0"/>
        <v>0</v>
      </c>
      <c r="H37" s="49"/>
    </row>
    <row r="38" spans="1:8" s="52" customFormat="1" ht="24" hidden="1" customHeight="1">
      <c r="A38" s="49">
        <v>35</v>
      </c>
      <c r="B38" s="49"/>
      <c r="C38" s="49"/>
      <c r="D38" s="112"/>
      <c r="E38" s="50"/>
      <c r="F38" s="51"/>
      <c r="G38" s="57">
        <f t="shared" si="0"/>
        <v>0</v>
      </c>
      <c r="H38" s="49"/>
    </row>
    <row r="39" spans="1:8" s="52" customFormat="1" ht="24" hidden="1" customHeight="1">
      <c r="A39" s="49">
        <v>36</v>
      </c>
      <c r="B39" s="49"/>
      <c r="C39" s="49"/>
      <c r="D39" s="112"/>
      <c r="E39" s="50"/>
      <c r="F39" s="51"/>
      <c r="G39" s="57">
        <f t="shared" si="0"/>
        <v>0</v>
      </c>
      <c r="H39" s="49"/>
    </row>
    <row r="40" spans="1:8" s="52" customFormat="1" ht="24" hidden="1" customHeight="1">
      <c r="A40" s="49">
        <v>37</v>
      </c>
      <c r="B40" s="49"/>
      <c r="C40" s="49"/>
      <c r="D40" s="112"/>
      <c r="E40" s="50"/>
      <c r="F40" s="51"/>
      <c r="G40" s="57">
        <f t="shared" si="0"/>
        <v>0</v>
      </c>
      <c r="H40" s="49"/>
    </row>
    <row r="41" spans="1:8" s="52" customFormat="1" ht="24" hidden="1" customHeight="1">
      <c r="A41" s="49">
        <v>38</v>
      </c>
      <c r="B41" s="49"/>
      <c r="C41" s="49"/>
      <c r="D41" s="112"/>
      <c r="E41" s="50"/>
      <c r="F41" s="51"/>
      <c r="G41" s="57">
        <f t="shared" si="0"/>
        <v>0</v>
      </c>
      <c r="H41" s="49"/>
    </row>
    <row r="42" spans="1:8" s="52" customFormat="1" ht="24" hidden="1" customHeight="1">
      <c r="A42" s="49">
        <v>39</v>
      </c>
      <c r="B42" s="49"/>
      <c r="C42" s="49"/>
      <c r="D42" s="112"/>
      <c r="E42" s="50"/>
      <c r="F42" s="51"/>
      <c r="G42" s="57">
        <f t="shared" si="0"/>
        <v>0</v>
      </c>
      <c r="H42" s="49"/>
    </row>
    <row r="43" spans="1:8" s="52" customFormat="1" ht="24" hidden="1" customHeight="1">
      <c r="A43" s="49">
        <v>40</v>
      </c>
      <c r="B43" s="49"/>
      <c r="C43" s="49"/>
      <c r="D43" s="112"/>
      <c r="E43" s="50"/>
      <c r="F43" s="51"/>
      <c r="G43" s="57">
        <f t="shared" si="0"/>
        <v>0</v>
      </c>
      <c r="H43" s="49"/>
    </row>
    <row r="44" spans="1:8" s="52" customFormat="1" ht="24" hidden="1" customHeight="1">
      <c r="A44" s="49">
        <v>41</v>
      </c>
      <c r="B44" s="49"/>
      <c r="C44" s="49"/>
      <c r="D44" s="112"/>
      <c r="E44" s="50"/>
      <c r="F44" s="51"/>
      <c r="G44" s="57">
        <f t="shared" si="0"/>
        <v>0</v>
      </c>
      <c r="H44" s="49"/>
    </row>
    <row r="45" spans="1:8" s="52" customFormat="1" ht="24" hidden="1" customHeight="1">
      <c r="A45" s="49">
        <v>42</v>
      </c>
      <c r="B45" s="49"/>
      <c r="C45" s="49"/>
      <c r="D45" s="112"/>
      <c r="E45" s="50"/>
      <c r="F45" s="51"/>
      <c r="G45" s="57">
        <f t="shared" si="0"/>
        <v>0</v>
      </c>
      <c r="H45" s="49"/>
    </row>
    <row r="46" spans="1:8" s="52" customFormat="1" ht="24" hidden="1" customHeight="1">
      <c r="A46" s="49">
        <v>43</v>
      </c>
      <c r="B46" s="49"/>
      <c r="C46" s="49"/>
      <c r="D46" s="112"/>
      <c r="E46" s="50"/>
      <c r="F46" s="51"/>
      <c r="G46" s="57">
        <f t="shared" si="0"/>
        <v>0</v>
      </c>
      <c r="H46" s="49"/>
    </row>
    <row r="47" spans="1:8" s="52" customFormat="1" ht="24" hidden="1" customHeight="1">
      <c r="A47" s="49">
        <v>44</v>
      </c>
      <c r="B47" s="49"/>
      <c r="C47" s="49"/>
      <c r="D47" s="112"/>
      <c r="E47" s="50"/>
      <c r="F47" s="51"/>
      <c r="G47" s="57">
        <f t="shared" si="0"/>
        <v>0</v>
      </c>
      <c r="H47" s="49"/>
    </row>
    <row r="48" spans="1:8" s="52" customFormat="1" ht="24" hidden="1" customHeight="1">
      <c r="A48" s="49">
        <v>45</v>
      </c>
      <c r="B48" s="49"/>
      <c r="C48" s="49"/>
      <c r="D48" s="112"/>
      <c r="E48" s="50"/>
      <c r="F48" s="51"/>
      <c r="G48" s="57">
        <f t="shared" si="0"/>
        <v>0</v>
      </c>
      <c r="H48" s="49"/>
    </row>
    <row r="49" spans="1:8" s="52" customFormat="1" ht="24" hidden="1" customHeight="1">
      <c r="A49" s="49">
        <v>46</v>
      </c>
      <c r="B49" s="49"/>
      <c r="C49" s="49"/>
      <c r="D49" s="112"/>
      <c r="E49" s="50"/>
      <c r="F49" s="51"/>
      <c r="G49" s="57">
        <f t="shared" si="0"/>
        <v>0</v>
      </c>
      <c r="H49" s="49"/>
    </row>
    <row r="50" spans="1:8" s="52" customFormat="1" ht="24" hidden="1" customHeight="1">
      <c r="A50" s="49">
        <v>47</v>
      </c>
      <c r="B50" s="49"/>
      <c r="C50" s="49"/>
      <c r="D50" s="112"/>
      <c r="E50" s="50"/>
      <c r="F50" s="51"/>
      <c r="G50" s="57">
        <f t="shared" si="0"/>
        <v>0</v>
      </c>
      <c r="H50" s="49"/>
    </row>
    <row r="51" spans="1:8" s="52" customFormat="1" ht="24" hidden="1" customHeight="1">
      <c r="A51" s="49">
        <v>48</v>
      </c>
      <c r="B51" s="49"/>
      <c r="C51" s="49"/>
      <c r="D51" s="112"/>
      <c r="E51" s="50"/>
      <c r="F51" s="51"/>
      <c r="G51" s="57">
        <f t="shared" si="0"/>
        <v>0</v>
      </c>
      <c r="H51" s="49"/>
    </row>
    <row r="52" spans="1:8" s="52" customFormat="1" ht="24" hidden="1" customHeight="1">
      <c r="A52" s="49">
        <v>49</v>
      </c>
      <c r="B52" s="49"/>
      <c r="C52" s="49"/>
      <c r="D52" s="112"/>
      <c r="E52" s="50"/>
      <c r="F52" s="51"/>
      <c r="G52" s="57">
        <f t="shared" si="0"/>
        <v>0</v>
      </c>
      <c r="H52" s="49"/>
    </row>
    <row r="53" spans="1:8" s="52" customFormat="1" ht="24" hidden="1" customHeight="1">
      <c r="A53" s="49">
        <v>50</v>
      </c>
      <c r="B53" s="49"/>
      <c r="C53" s="49"/>
      <c r="D53" s="112"/>
      <c r="E53" s="50"/>
      <c r="F53" s="51"/>
      <c r="G53" s="57">
        <f t="shared" si="0"/>
        <v>0</v>
      </c>
      <c r="H53" s="49"/>
    </row>
    <row r="54" spans="1:8" s="52" customFormat="1" ht="24" hidden="1" customHeight="1">
      <c r="A54" s="49">
        <v>51</v>
      </c>
      <c r="B54" s="49"/>
      <c r="C54" s="49"/>
      <c r="D54" s="112"/>
      <c r="E54" s="50"/>
      <c r="F54" s="51"/>
      <c r="G54" s="57">
        <f t="shared" si="0"/>
        <v>0</v>
      </c>
      <c r="H54" s="49"/>
    </row>
    <row r="55" spans="1:8" s="52" customFormat="1" ht="24" hidden="1" customHeight="1">
      <c r="A55" s="49">
        <v>52</v>
      </c>
      <c r="B55" s="49"/>
      <c r="C55" s="49"/>
      <c r="D55" s="112"/>
      <c r="E55" s="50"/>
      <c r="F55" s="51"/>
      <c r="G55" s="57">
        <f t="shared" si="0"/>
        <v>0</v>
      </c>
      <c r="H55" s="49"/>
    </row>
    <row r="56" spans="1:8" s="52" customFormat="1" ht="24" hidden="1" customHeight="1">
      <c r="A56" s="49">
        <v>53</v>
      </c>
      <c r="B56" s="49"/>
      <c r="C56" s="49"/>
      <c r="D56" s="112"/>
      <c r="E56" s="50"/>
      <c r="F56" s="51"/>
      <c r="G56" s="57">
        <f t="shared" si="0"/>
        <v>0</v>
      </c>
      <c r="H56" s="49"/>
    </row>
    <row r="57" spans="1:8" s="52" customFormat="1" ht="24" hidden="1" customHeight="1">
      <c r="A57" s="49">
        <v>54</v>
      </c>
      <c r="B57" s="49"/>
      <c r="C57" s="49"/>
      <c r="D57" s="112"/>
      <c r="E57" s="50"/>
      <c r="F57" s="51"/>
      <c r="G57" s="57">
        <f t="shared" si="0"/>
        <v>0</v>
      </c>
      <c r="H57" s="49"/>
    </row>
    <row r="58" spans="1:8" s="52" customFormat="1" ht="24" hidden="1" customHeight="1">
      <c r="A58" s="49">
        <v>55</v>
      </c>
      <c r="B58" s="49"/>
      <c r="C58" s="49"/>
      <c r="D58" s="112"/>
      <c r="E58" s="50"/>
      <c r="F58" s="51"/>
      <c r="G58" s="57">
        <f t="shared" si="0"/>
        <v>0</v>
      </c>
      <c r="H58" s="49"/>
    </row>
    <row r="59" spans="1:8" s="52" customFormat="1" ht="24" hidden="1" customHeight="1">
      <c r="A59" s="49">
        <v>56</v>
      </c>
      <c r="B59" s="49"/>
      <c r="C59" s="49"/>
      <c r="D59" s="112"/>
      <c r="E59" s="50"/>
      <c r="F59" s="51"/>
      <c r="G59" s="57">
        <f t="shared" si="0"/>
        <v>0</v>
      </c>
      <c r="H59" s="49"/>
    </row>
    <row r="60" spans="1:8" s="52" customFormat="1" ht="24" hidden="1" customHeight="1">
      <c r="A60" s="49">
        <v>57</v>
      </c>
      <c r="B60" s="49"/>
      <c r="C60" s="49"/>
      <c r="D60" s="112"/>
      <c r="E60" s="50"/>
      <c r="F60" s="51"/>
      <c r="G60" s="57">
        <f t="shared" si="0"/>
        <v>0</v>
      </c>
      <c r="H60" s="49"/>
    </row>
    <row r="61" spans="1:8" s="52" customFormat="1" ht="24" hidden="1" customHeight="1">
      <c r="A61" s="49">
        <v>58</v>
      </c>
      <c r="B61" s="49"/>
      <c r="C61" s="49"/>
      <c r="D61" s="112"/>
      <c r="E61" s="50"/>
      <c r="F61" s="51"/>
      <c r="G61" s="57">
        <f t="shared" si="0"/>
        <v>0</v>
      </c>
      <c r="H61" s="49"/>
    </row>
    <row r="62" spans="1:8" s="52" customFormat="1" ht="24" hidden="1" customHeight="1">
      <c r="A62" s="49">
        <v>59</v>
      </c>
      <c r="B62" s="49"/>
      <c r="C62" s="49"/>
      <c r="D62" s="112"/>
      <c r="E62" s="50"/>
      <c r="F62" s="51"/>
      <c r="G62" s="57">
        <f t="shared" si="0"/>
        <v>0</v>
      </c>
      <c r="H62" s="49"/>
    </row>
    <row r="63" spans="1:8" s="52" customFormat="1" ht="24" hidden="1" customHeight="1">
      <c r="A63" s="49">
        <v>60</v>
      </c>
      <c r="B63" s="49"/>
      <c r="C63" s="49"/>
      <c r="D63" s="112"/>
      <c r="E63" s="50"/>
      <c r="F63" s="51"/>
      <c r="G63" s="57">
        <f t="shared" si="0"/>
        <v>0</v>
      </c>
      <c r="H63" s="49"/>
    </row>
    <row r="64" spans="1:8" s="52" customFormat="1" ht="24" hidden="1" customHeight="1">
      <c r="A64" s="49">
        <v>61</v>
      </c>
      <c r="B64" s="49"/>
      <c r="C64" s="49"/>
      <c r="D64" s="112"/>
      <c r="E64" s="50"/>
      <c r="F64" s="51"/>
      <c r="G64" s="57">
        <f t="shared" si="0"/>
        <v>0</v>
      </c>
      <c r="H64" s="49"/>
    </row>
    <row r="65" spans="1:8" s="52" customFormat="1" ht="24" hidden="1" customHeight="1">
      <c r="A65" s="49">
        <v>62</v>
      </c>
      <c r="B65" s="49"/>
      <c r="C65" s="49"/>
      <c r="D65" s="112"/>
      <c r="E65" s="50"/>
      <c r="F65" s="51"/>
      <c r="G65" s="57">
        <f t="shared" si="0"/>
        <v>0</v>
      </c>
      <c r="H65" s="49"/>
    </row>
    <row r="66" spans="1:8" s="52" customFormat="1" ht="24" hidden="1" customHeight="1">
      <c r="A66" s="49">
        <v>63</v>
      </c>
      <c r="B66" s="49"/>
      <c r="C66" s="49"/>
      <c r="D66" s="112"/>
      <c r="E66" s="50"/>
      <c r="F66" s="51"/>
      <c r="G66" s="57">
        <f t="shared" si="0"/>
        <v>0</v>
      </c>
      <c r="H66" s="49"/>
    </row>
    <row r="67" spans="1:8" s="52" customFormat="1" ht="24" hidden="1" customHeight="1">
      <c r="A67" s="49">
        <v>64</v>
      </c>
      <c r="B67" s="49"/>
      <c r="C67" s="49"/>
      <c r="D67" s="112"/>
      <c r="E67" s="50"/>
      <c r="F67" s="51"/>
      <c r="G67" s="57">
        <f t="shared" si="0"/>
        <v>0</v>
      </c>
      <c r="H67" s="49"/>
    </row>
    <row r="68" spans="1:8" s="52" customFormat="1" ht="24" hidden="1" customHeight="1">
      <c r="A68" s="49">
        <v>65</v>
      </c>
      <c r="B68" s="49"/>
      <c r="C68" s="49"/>
      <c r="D68" s="112"/>
      <c r="E68" s="50"/>
      <c r="F68" s="51"/>
      <c r="G68" s="57">
        <f t="shared" si="0"/>
        <v>0</v>
      </c>
      <c r="H68" s="49"/>
    </row>
    <row r="69" spans="1:8" s="52" customFormat="1" ht="24" hidden="1" customHeight="1">
      <c r="A69" s="49">
        <v>66</v>
      </c>
      <c r="B69" s="49"/>
      <c r="C69" s="49"/>
      <c r="D69" s="112"/>
      <c r="E69" s="50"/>
      <c r="F69" s="51"/>
      <c r="G69" s="57">
        <f t="shared" si="0"/>
        <v>0</v>
      </c>
      <c r="H69" s="49"/>
    </row>
    <row r="70" spans="1:8" s="52" customFormat="1" ht="24" hidden="1" customHeight="1">
      <c r="A70" s="49">
        <v>67</v>
      </c>
      <c r="B70" s="49"/>
      <c r="C70" s="49"/>
      <c r="D70" s="112"/>
      <c r="E70" s="50"/>
      <c r="F70" s="51"/>
      <c r="G70" s="57">
        <f t="shared" si="0"/>
        <v>0</v>
      </c>
      <c r="H70" s="49"/>
    </row>
    <row r="71" spans="1:8" s="52" customFormat="1" ht="24" hidden="1" customHeight="1">
      <c r="A71" s="49">
        <v>68</v>
      </c>
      <c r="B71" s="49"/>
      <c r="C71" s="49"/>
      <c r="D71" s="112"/>
      <c r="E71" s="50"/>
      <c r="F71" s="51"/>
      <c r="G71" s="57">
        <f t="shared" si="0"/>
        <v>0</v>
      </c>
      <c r="H71" s="49"/>
    </row>
    <row r="72" spans="1:8" s="52" customFormat="1" ht="24" hidden="1" customHeight="1">
      <c r="A72" s="49">
        <v>69</v>
      </c>
      <c r="B72" s="49"/>
      <c r="C72" s="49"/>
      <c r="D72" s="112"/>
      <c r="E72" s="50"/>
      <c r="F72" s="51"/>
      <c r="G72" s="57">
        <f t="shared" si="0"/>
        <v>0</v>
      </c>
      <c r="H72" s="49"/>
    </row>
    <row r="73" spans="1:8" s="52" customFormat="1" ht="24" hidden="1" customHeight="1">
      <c r="A73" s="49">
        <v>70</v>
      </c>
      <c r="B73" s="49"/>
      <c r="C73" s="49"/>
      <c r="D73" s="112"/>
      <c r="E73" s="50"/>
      <c r="F73" s="51"/>
      <c r="G73" s="57">
        <f t="shared" ref="G73:G96" si="1">F73*E73</f>
        <v>0</v>
      </c>
      <c r="H73" s="49"/>
    </row>
    <row r="74" spans="1:8" s="52" customFormat="1" ht="24" hidden="1" customHeight="1">
      <c r="A74" s="49">
        <v>71</v>
      </c>
      <c r="B74" s="49"/>
      <c r="C74" s="49"/>
      <c r="D74" s="112"/>
      <c r="E74" s="50"/>
      <c r="F74" s="51"/>
      <c r="G74" s="57">
        <f t="shared" si="1"/>
        <v>0</v>
      </c>
      <c r="H74" s="49"/>
    </row>
    <row r="75" spans="1:8" s="52" customFormat="1" ht="24" hidden="1" customHeight="1">
      <c r="A75" s="49">
        <v>72</v>
      </c>
      <c r="B75" s="49"/>
      <c r="C75" s="49"/>
      <c r="D75" s="112"/>
      <c r="E75" s="50"/>
      <c r="F75" s="51"/>
      <c r="G75" s="57">
        <f t="shared" si="1"/>
        <v>0</v>
      </c>
      <c r="H75" s="49"/>
    </row>
    <row r="76" spans="1:8" s="52" customFormat="1" ht="24" hidden="1" customHeight="1">
      <c r="A76" s="49">
        <v>73</v>
      </c>
      <c r="B76" s="49"/>
      <c r="C76" s="49"/>
      <c r="D76" s="112"/>
      <c r="E76" s="50"/>
      <c r="F76" s="51"/>
      <c r="G76" s="57">
        <f t="shared" si="1"/>
        <v>0</v>
      </c>
      <c r="H76" s="49"/>
    </row>
    <row r="77" spans="1:8" s="52" customFormat="1" ht="24" hidden="1" customHeight="1">
      <c r="A77" s="49">
        <v>74</v>
      </c>
      <c r="B77" s="49"/>
      <c r="C77" s="49"/>
      <c r="D77" s="112"/>
      <c r="E77" s="50"/>
      <c r="F77" s="51"/>
      <c r="G77" s="57">
        <f t="shared" si="1"/>
        <v>0</v>
      </c>
      <c r="H77" s="49"/>
    </row>
    <row r="78" spans="1:8" s="52" customFormat="1" ht="24" hidden="1" customHeight="1">
      <c r="A78" s="49">
        <v>75</v>
      </c>
      <c r="B78" s="49"/>
      <c r="C78" s="49"/>
      <c r="D78" s="112"/>
      <c r="E78" s="50"/>
      <c r="F78" s="51"/>
      <c r="G78" s="57">
        <f t="shared" si="1"/>
        <v>0</v>
      </c>
      <c r="H78" s="49"/>
    </row>
    <row r="79" spans="1:8" s="52" customFormat="1" ht="24" hidden="1" customHeight="1">
      <c r="A79" s="49">
        <v>76</v>
      </c>
      <c r="B79" s="49"/>
      <c r="C79" s="49"/>
      <c r="D79" s="112"/>
      <c r="E79" s="50"/>
      <c r="F79" s="51"/>
      <c r="G79" s="57">
        <f t="shared" si="1"/>
        <v>0</v>
      </c>
      <c r="H79" s="49"/>
    </row>
    <row r="80" spans="1:8" s="52" customFormat="1" ht="24" hidden="1" customHeight="1">
      <c r="A80" s="49">
        <v>77</v>
      </c>
      <c r="B80" s="49"/>
      <c r="C80" s="49"/>
      <c r="D80" s="112"/>
      <c r="E80" s="50"/>
      <c r="F80" s="51"/>
      <c r="G80" s="57">
        <f t="shared" si="1"/>
        <v>0</v>
      </c>
      <c r="H80" s="49"/>
    </row>
    <row r="81" spans="1:8" s="52" customFormat="1" ht="24" hidden="1" customHeight="1">
      <c r="A81" s="49">
        <v>78</v>
      </c>
      <c r="B81" s="49"/>
      <c r="C81" s="49"/>
      <c r="D81" s="112"/>
      <c r="E81" s="50"/>
      <c r="F81" s="51"/>
      <c r="G81" s="57">
        <f t="shared" si="1"/>
        <v>0</v>
      </c>
      <c r="H81" s="49"/>
    </row>
    <row r="82" spans="1:8" s="52" customFormat="1" ht="24" hidden="1" customHeight="1">
      <c r="A82" s="49">
        <v>79</v>
      </c>
      <c r="B82" s="49"/>
      <c r="C82" s="49"/>
      <c r="D82" s="112"/>
      <c r="E82" s="50"/>
      <c r="F82" s="51"/>
      <c r="G82" s="57">
        <f t="shared" si="1"/>
        <v>0</v>
      </c>
      <c r="H82" s="49"/>
    </row>
    <row r="83" spans="1:8" s="52" customFormat="1" ht="24" hidden="1" customHeight="1">
      <c r="A83" s="49">
        <v>80</v>
      </c>
      <c r="B83" s="49"/>
      <c r="C83" s="49"/>
      <c r="D83" s="112"/>
      <c r="E83" s="50"/>
      <c r="F83" s="51"/>
      <c r="G83" s="57">
        <f t="shared" si="1"/>
        <v>0</v>
      </c>
      <c r="H83" s="49"/>
    </row>
    <row r="84" spans="1:8" s="52" customFormat="1" ht="24" hidden="1" customHeight="1">
      <c r="A84" s="49">
        <v>81</v>
      </c>
      <c r="B84" s="49"/>
      <c r="C84" s="49"/>
      <c r="D84" s="112"/>
      <c r="E84" s="50"/>
      <c r="F84" s="51"/>
      <c r="G84" s="57">
        <f t="shared" si="1"/>
        <v>0</v>
      </c>
      <c r="H84" s="49"/>
    </row>
    <row r="85" spans="1:8" s="52" customFormat="1" ht="24" hidden="1" customHeight="1">
      <c r="A85" s="49">
        <v>82</v>
      </c>
      <c r="B85" s="49"/>
      <c r="C85" s="49"/>
      <c r="D85" s="112"/>
      <c r="E85" s="50"/>
      <c r="F85" s="51"/>
      <c r="G85" s="57">
        <f t="shared" si="1"/>
        <v>0</v>
      </c>
      <c r="H85" s="49"/>
    </row>
    <row r="86" spans="1:8" s="52" customFormat="1" ht="24" hidden="1" customHeight="1">
      <c r="A86" s="49">
        <v>83</v>
      </c>
      <c r="B86" s="49"/>
      <c r="C86" s="49"/>
      <c r="D86" s="112"/>
      <c r="E86" s="50"/>
      <c r="F86" s="51"/>
      <c r="G86" s="57">
        <f t="shared" si="1"/>
        <v>0</v>
      </c>
      <c r="H86" s="49"/>
    </row>
    <row r="87" spans="1:8" s="52" customFormat="1" ht="24" hidden="1" customHeight="1">
      <c r="A87" s="49">
        <v>84</v>
      </c>
      <c r="B87" s="49"/>
      <c r="C87" s="49"/>
      <c r="D87" s="112"/>
      <c r="E87" s="50"/>
      <c r="F87" s="51"/>
      <c r="G87" s="57">
        <f t="shared" si="1"/>
        <v>0</v>
      </c>
      <c r="H87" s="49"/>
    </row>
    <row r="88" spans="1:8" s="52" customFormat="1" ht="24" hidden="1" customHeight="1">
      <c r="A88" s="49">
        <v>85</v>
      </c>
      <c r="B88" s="49"/>
      <c r="C88" s="49"/>
      <c r="D88" s="112"/>
      <c r="E88" s="50"/>
      <c r="F88" s="51"/>
      <c r="G88" s="57">
        <f t="shared" si="1"/>
        <v>0</v>
      </c>
      <c r="H88" s="49"/>
    </row>
    <row r="89" spans="1:8" s="52" customFormat="1" ht="24" hidden="1" customHeight="1">
      <c r="A89" s="49">
        <v>86</v>
      </c>
      <c r="B89" s="49"/>
      <c r="C89" s="49"/>
      <c r="D89" s="112"/>
      <c r="E89" s="50"/>
      <c r="F89" s="51"/>
      <c r="G89" s="57">
        <f t="shared" si="1"/>
        <v>0</v>
      </c>
      <c r="H89" s="49"/>
    </row>
    <row r="90" spans="1:8" s="52" customFormat="1" ht="24" hidden="1" customHeight="1">
      <c r="A90" s="49">
        <v>87</v>
      </c>
      <c r="B90" s="49"/>
      <c r="C90" s="49"/>
      <c r="D90" s="112"/>
      <c r="E90" s="50"/>
      <c r="F90" s="51"/>
      <c r="G90" s="57">
        <f t="shared" si="1"/>
        <v>0</v>
      </c>
      <c r="H90" s="49"/>
    </row>
    <row r="91" spans="1:8" s="52" customFormat="1" ht="24" hidden="1" customHeight="1">
      <c r="A91" s="49">
        <v>88</v>
      </c>
      <c r="B91" s="49"/>
      <c r="C91" s="49"/>
      <c r="D91" s="112"/>
      <c r="E91" s="50"/>
      <c r="F91" s="51"/>
      <c r="G91" s="57">
        <f t="shared" si="1"/>
        <v>0</v>
      </c>
      <c r="H91" s="49"/>
    </row>
    <row r="92" spans="1:8" s="52" customFormat="1" ht="24" hidden="1" customHeight="1">
      <c r="A92" s="49">
        <v>89</v>
      </c>
      <c r="B92" s="49"/>
      <c r="C92" s="49"/>
      <c r="D92" s="112"/>
      <c r="E92" s="50"/>
      <c r="F92" s="51"/>
      <c r="G92" s="57">
        <f t="shared" si="1"/>
        <v>0</v>
      </c>
      <c r="H92" s="49"/>
    </row>
    <row r="93" spans="1:8" s="52" customFormat="1" ht="24" hidden="1" customHeight="1">
      <c r="A93" s="49">
        <v>90</v>
      </c>
      <c r="B93" s="49"/>
      <c r="C93" s="49"/>
      <c r="D93" s="112"/>
      <c r="E93" s="50"/>
      <c r="F93" s="51"/>
      <c r="G93" s="57">
        <f t="shared" si="1"/>
        <v>0</v>
      </c>
      <c r="H93" s="49"/>
    </row>
    <row r="94" spans="1:8" s="52" customFormat="1" ht="24" hidden="1" customHeight="1">
      <c r="A94" s="49">
        <v>91</v>
      </c>
      <c r="B94" s="49"/>
      <c r="C94" s="49"/>
      <c r="D94" s="112"/>
      <c r="E94" s="50"/>
      <c r="F94" s="51"/>
      <c r="G94" s="57">
        <f t="shared" si="1"/>
        <v>0</v>
      </c>
      <c r="H94" s="49"/>
    </row>
    <row r="95" spans="1:8" s="52" customFormat="1" ht="24" hidden="1" customHeight="1">
      <c r="A95" s="49">
        <v>92</v>
      </c>
      <c r="B95" s="49"/>
      <c r="C95" s="49"/>
      <c r="D95" s="112"/>
      <c r="E95" s="50"/>
      <c r="F95" s="51"/>
      <c r="G95" s="57">
        <f t="shared" si="1"/>
        <v>0</v>
      </c>
      <c r="H95" s="49"/>
    </row>
    <row r="96" spans="1:8" s="52" customFormat="1" ht="24" hidden="1" customHeight="1">
      <c r="A96" s="49">
        <v>93</v>
      </c>
      <c r="B96" s="49"/>
      <c r="C96" s="49"/>
      <c r="D96" s="112"/>
      <c r="E96" s="50"/>
      <c r="F96" s="51"/>
      <c r="G96" s="57">
        <f t="shared" si="1"/>
        <v>0</v>
      </c>
      <c r="H96" s="49"/>
    </row>
    <row r="97" spans="1:8" s="52" customFormat="1" ht="24" hidden="1" customHeight="1">
      <c r="A97" s="49">
        <v>94</v>
      </c>
      <c r="B97" s="49"/>
      <c r="C97" s="49"/>
      <c r="D97" s="112"/>
      <c r="E97" s="50"/>
      <c r="F97" s="51"/>
      <c r="G97" s="57">
        <f t="shared" ref="G97:G103" si="2">F97*E97</f>
        <v>0</v>
      </c>
      <c r="H97" s="49"/>
    </row>
    <row r="98" spans="1:8" s="52" customFormat="1" ht="24" hidden="1" customHeight="1">
      <c r="A98" s="49">
        <v>95</v>
      </c>
      <c r="B98" s="49"/>
      <c r="C98" s="49"/>
      <c r="D98" s="112"/>
      <c r="E98" s="50"/>
      <c r="F98" s="51"/>
      <c r="G98" s="57">
        <f t="shared" si="2"/>
        <v>0</v>
      </c>
      <c r="H98" s="49"/>
    </row>
    <row r="99" spans="1:8" s="52" customFormat="1" ht="24" hidden="1" customHeight="1">
      <c r="A99" s="49">
        <v>96</v>
      </c>
      <c r="B99" s="49"/>
      <c r="C99" s="49"/>
      <c r="D99" s="112"/>
      <c r="E99" s="50"/>
      <c r="F99" s="51"/>
      <c r="G99" s="57">
        <f t="shared" si="2"/>
        <v>0</v>
      </c>
      <c r="H99" s="49"/>
    </row>
    <row r="100" spans="1:8" s="52" customFormat="1" ht="24" hidden="1" customHeight="1">
      <c r="A100" s="49">
        <v>97</v>
      </c>
      <c r="B100" s="49"/>
      <c r="C100" s="49"/>
      <c r="D100" s="112"/>
      <c r="E100" s="50"/>
      <c r="F100" s="51"/>
      <c r="G100" s="57">
        <f t="shared" si="2"/>
        <v>0</v>
      </c>
      <c r="H100" s="49"/>
    </row>
    <row r="101" spans="1:8" s="52" customFormat="1" ht="24" hidden="1" customHeight="1">
      <c r="A101" s="49">
        <v>98</v>
      </c>
      <c r="B101" s="49"/>
      <c r="C101" s="49"/>
      <c r="D101" s="112"/>
      <c r="E101" s="50"/>
      <c r="F101" s="51"/>
      <c r="G101" s="57">
        <f t="shared" si="2"/>
        <v>0</v>
      </c>
      <c r="H101" s="49"/>
    </row>
    <row r="102" spans="1:8" s="52" customFormat="1" ht="24" hidden="1" customHeight="1">
      <c r="A102" s="49">
        <v>99</v>
      </c>
      <c r="B102" s="49"/>
      <c r="C102" s="49"/>
      <c r="D102" s="112"/>
      <c r="E102" s="50"/>
      <c r="F102" s="51"/>
      <c r="G102" s="57">
        <f t="shared" si="2"/>
        <v>0</v>
      </c>
      <c r="H102" s="49"/>
    </row>
    <row r="103" spans="1:8" s="52" customFormat="1" ht="24" hidden="1" customHeight="1" thickBot="1">
      <c r="A103" s="49">
        <v>100</v>
      </c>
      <c r="B103" s="53"/>
      <c r="C103" s="53"/>
      <c r="D103" s="112"/>
      <c r="E103" s="54"/>
      <c r="F103" s="55"/>
      <c r="G103" s="58">
        <f t="shared" si="2"/>
        <v>0</v>
      </c>
      <c r="H103" s="53"/>
    </row>
    <row r="104" spans="1:8" ht="20.25" customHeight="1" thickBot="1">
      <c r="A104" s="39"/>
      <c r="B104" s="39"/>
      <c r="C104" s="39"/>
      <c r="D104" s="39"/>
      <c r="E104" s="40" t="s">
        <v>2</v>
      </c>
      <c r="F104" s="42">
        <f>SUM(F4:F103)</f>
        <v>0</v>
      </c>
      <c r="G104" s="59">
        <f>SUM(G4:G103)</f>
        <v>0</v>
      </c>
      <c r="H104" s="41"/>
    </row>
    <row r="127" spans="2:2">
      <c r="B127" s="34"/>
    </row>
    <row r="128" spans="2:2">
      <c r="B128" s="34"/>
    </row>
    <row r="129" spans="2:2">
      <c r="B129" s="34"/>
    </row>
    <row r="130" spans="2:2">
      <c r="B130" s="34"/>
    </row>
    <row r="131" spans="2:2">
      <c r="B131" s="34"/>
    </row>
    <row r="132" spans="2:2">
      <c r="B132" s="34"/>
    </row>
    <row r="133" spans="2:2">
      <c r="B133" s="34"/>
    </row>
    <row r="134" spans="2:2">
      <c r="B134" s="34"/>
    </row>
    <row r="135" spans="2:2">
      <c r="B135" s="34"/>
    </row>
    <row r="136" spans="2:2">
      <c r="B136" s="34"/>
    </row>
    <row r="137" spans="2:2">
      <c r="B137" s="34"/>
    </row>
    <row r="138" spans="2:2">
      <c r="B138" s="34"/>
    </row>
    <row r="139" spans="2:2">
      <c r="B139" s="34"/>
    </row>
    <row r="140" spans="2:2">
      <c r="B140" s="8"/>
    </row>
  </sheetData>
  <sheetProtection algorithmName="SHA-512" hashValue="gJAh52xaducFh0UmB0Wn0Q9Dk4h0SSwJPuUY4GnD0gA6eBViyEMU9m2EpcBoSQs4uJftxhNx1hVwOBDvdpQBVw==" saltValue="WpyREyDKAAaoumWjHdafOg==" spinCount="100000" sheet="1" objects="1" scenarios="1" formatRows="0"/>
  <mergeCells count="2">
    <mergeCell ref="A1:H1"/>
    <mergeCell ref="A2:H2"/>
  </mergeCells>
  <phoneticPr fontId="13" type="noConversion"/>
  <dataValidations count="2">
    <dataValidation type="list" allowBlank="1" showInputMessage="1" showErrorMessage="1" sqref="B4:B103">
      <formula1>Bens</formula1>
    </dataValidation>
    <dataValidation type="whole" allowBlank="1" showInputMessage="1" showErrorMessage="1" error="Preencher com números de 1 a 24." sqref="D4:D103">
      <formula1>1</formula1>
      <formula2>60</formula2>
    </dataValidation>
  </dataValidations>
  <pageMargins left="0.19685039370078741" right="0.19685039370078741" top="0.59055118110236227" bottom="0.59055118110236227" header="0" footer="0"/>
  <pageSetup paperSize="9" scale="75" fitToHeight="0" orientation="landscape" r:id="rId1"/>
  <headerFooter>
    <oddFoote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pageSetUpPr fitToPage="1"/>
  </sheetPr>
  <dimension ref="A1:L1011"/>
  <sheetViews>
    <sheetView zoomScaleNormal="100" zoomScaleSheetLayoutView="100" workbookViewId="0">
      <pane ySplit="3" topLeftCell="A28" activePane="bottomLeft" state="frozen"/>
      <selection activeCell="C112" sqref="C112"/>
      <selection pane="bottomLeft" activeCell="C29" sqref="C29"/>
    </sheetView>
  </sheetViews>
  <sheetFormatPr defaultRowHeight="12.75"/>
  <cols>
    <col min="1" max="1" width="4.7109375" style="187" customWidth="1"/>
    <col min="2" max="2" width="30.85546875" style="189" customWidth="1"/>
    <col min="3" max="3" width="12.85546875" style="187" bestFit="1" customWidth="1"/>
    <col min="4" max="5" width="10.140625" style="187" customWidth="1"/>
    <col min="6" max="6" width="31.5703125" style="189" customWidth="1"/>
    <col min="7" max="7" width="36" style="190" customWidth="1"/>
    <col min="8" max="8" width="11.7109375" style="261" customWidth="1"/>
    <col min="9" max="16384" width="9.140625" style="182"/>
  </cols>
  <sheetData>
    <row r="1" spans="1:8" ht="32.25" customHeight="1">
      <c r="A1" s="376" t="str">
        <f>Capa!A1</f>
        <v>Memória de Cálculo
Contrato de Gestão celebrado entre a Secretaria de Estado de Justiça e Segurança Pública - SEJUSP e o Instituto ELO - IELO</v>
      </c>
      <c r="B1" s="376"/>
      <c r="C1" s="376"/>
      <c r="D1" s="376"/>
      <c r="E1" s="376"/>
      <c r="F1" s="376"/>
      <c r="G1" s="376"/>
      <c r="H1" s="376"/>
    </row>
    <row r="2" spans="1:8" ht="23.25" customHeight="1" thickBot="1">
      <c r="A2" s="379" t="s">
        <v>302</v>
      </c>
      <c r="B2" s="379"/>
      <c r="C2" s="379"/>
      <c r="D2" s="379"/>
      <c r="E2" s="379"/>
      <c r="F2" s="379"/>
      <c r="G2" s="379"/>
      <c r="H2" s="379"/>
    </row>
    <row r="3" spans="1:8" ht="43.5" customHeight="1" thickBot="1">
      <c r="A3" s="184" t="s">
        <v>297</v>
      </c>
      <c r="B3" s="185" t="s">
        <v>32</v>
      </c>
      <c r="C3" s="185" t="s">
        <v>298</v>
      </c>
      <c r="D3" s="185" t="s">
        <v>305</v>
      </c>
      <c r="E3" s="185" t="s">
        <v>299</v>
      </c>
      <c r="F3" s="186" t="s">
        <v>467</v>
      </c>
      <c r="G3" s="186" t="s">
        <v>300</v>
      </c>
      <c r="H3" s="186" t="s">
        <v>336</v>
      </c>
    </row>
    <row r="4" spans="1:8" ht="22.5">
      <c r="A4" s="191">
        <v>1</v>
      </c>
      <c r="B4" s="361" t="s">
        <v>73</v>
      </c>
      <c r="C4" s="359">
        <f>5700*0.7</f>
        <v>3989.9999999999995</v>
      </c>
      <c r="D4" s="362">
        <v>1</v>
      </c>
      <c r="E4" s="362">
        <v>7</v>
      </c>
      <c r="F4" s="364" t="s">
        <v>355</v>
      </c>
      <c r="G4" s="363" t="s">
        <v>510</v>
      </c>
      <c r="H4" s="271">
        <f>(E4-D4+1)*C4</f>
        <v>27929.999999999996</v>
      </c>
    </row>
    <row r="5" spans="1:8">
      <c r="A5" s="191">
        <v>2</v>
      </c>
      <c r="B5" s="361" t="s">
        <v>143</v>
      </c>
      <c r="C5" s="359">
        <v>3710</v>
      </c>
      <c r="D5" s="362">
        <v>1</v>
      </c>
      <c r="E5" s="362">
        <v>7</v>
      </c>
      <c r="F5" s="361" t="s">
        <v>355</v>
      </c>
      <c r="G5" s="363" t="s">
        <v>433</v>
      </c>
      <c r="H5" s="271">
        <f t="shared" ref="H5:H68" si="0">(E5-D5+1)*C5</f>
        <v>25970</v>
      </c>
    </row>
    <row r="6" spans="1:8">
      <c r="A6" s="191">
        <v>3</v>
      </c>
      <c r="B6" s="361" t="s">
        <v>76</v>
      </c>
      <c r="C6" s="359">
        <v>1400</v>
      </c>
      <c r="D6" s="362">
        <v>1</v>
      </c>
      <c r="E6" s="362">
        <v>7</v>
      </c>
      <c r="F6" s="361" t="s">
        <v>355</v>
      </c>
      <c r="G6" s="363" t="s">
        <v>433</v>
      </c>
      <c r="H6" s="271">
        <f t="shared" si="0"/>
        <v>9800</v>
      </c>
    </row>
    <row r="7" spans="1:8">
      <c r="A7" s="191">
        <v>4</v>
      </c>
      <c r="B7" s="361" t="s">
        <v>83</v>
      </c>
      <c r="C7" s="359">
        <v>1500</v>
      </c>
      <c r="D7" s="362">
        <v>2</v>
      </c>
      <c r="E7" s="362">
        <v>2</v>
      </c>
      <c r="F7" s="361" t="s">
        <v>355</v>
      </c>
      <c r="G7" s="363" t="s">
        <v>434</v>
      </c>
      <c r="H7" s="271">
        <f t="shared" si="0"/>
        <v>1500</v>
      </c>
    </row>
    <row r="8" spans="1:8">
      <c r="A8" s="360">
        <v>5</v>
      </c>
      <c r="B8" s="361" t="s">
        <v>74</v>
      </c>
      <c r="C8" s="359">
        <v>1400</v>
      </c>
      <c r="D8" s="362">
        <v>1</v>
      </c>
      <c r="E8" s="362">
        <v>7</v>
      </c>
      <c r="F8" s="361" t="s">
        <v>355</v>
      </c>
      <c r="G8" s="363" t="s">
        <v>433</v>
      </c>
      <c r="H8" s="271">
        <f t="shared" si="0"/>
        <v>9800</v>
      </c>
    </row>
    <row r="9" spans="1:8">
      <c r="A9" s="360">
        <v>6</v>
      </c>
      <c r="B9" s="361" t="s">
        <v>174</v>
      </c>
      <c r="C9" s="359">
        <v>500</v>
      </c>
      <c r="D9" s="362">
        <v>1</v>
      </c>
      <c r="E9" s="362">
        <v>7</v>
      </c>
      <c r="F9" s="361" t="s">
        <v>355</v>
      </c>
      <c r="G9" s="363" t="s">
        <v>433</v>
      </c>
      <c r="H9" s="271">
        <f t="shared" si="0"/>
        <v>3500</v>
      </c>
    </row>
    <row r="10" spans="1:8" ht="22.5">
      <c r="A10" s="360">
        <v>7</v>
      </c>
      <c r="B10" s="361" t="s">
        <v>175</v>
      </c>
      <c r="C10" s="359">
        <v>2700</v>
      </c>
      <c r="D10" s="362">
        <v>1</v>
      </c>
      <c r="E10" s="362">
        <v>7</v>
      </c>
      <c r="F10" s="361" t="s">
        <v>355</v>
      </c>
      <c r="G10" s="363" t="s">
        <v>435</v>
      </c>
      <c r="H10" s="271">
        <f t="shared" si="0"/>
        <v>18900</v>
      </c>
    </row>
    <row r="11" spans="1:8">
      <c r="A11" s="360">
        <v>8</v>
      </c>
      <c r="B11" s="361" t="s">
        <v>189</v>
      </c>
      <c r="C11" s="359">
        <v>890</v>
      </c>
      <c r="D11" s="362">
        <v>1</v>
      </c>
      <c r="E11" s="362">
        <v>7</v>
      </c>
      <c r="F11" s="361" t="s">
        <v>355</v>
      </c>
      <c r="G11" s="363" t="s">
        <v>433</v>
      </c>
      <c r="H11" s="271">
        <f t="shared" si="0"/>
        <v>6230</v>
      </c>
    </row>
    <row r="12" spans="1:8" ht="22.5">
      <c r="A12" s="360">
        <v>9</v>
      </c>
      <c r="B12" s="361" t="s">
        <v>186</v>
      </c>
      <c r="C12" s="359">
        <v>160</v>
      </c>
      <c r="D12" s="362">
        <v>1</v>
      </c>
      <c r="E12" s="362">
        <v>7</v>
      </c>
      <c r="F12" s="361" t="s">
        <v>355</v>
      </c>
      <c r="G12" s="363" t="s">
        <v>436</v>
      </c>
      <c r="H12" s="271">
        <f t="shared" si="0"/>
        <v>1120</v>
      </c>
    </row>
    <row r="13" spans="1:8">
      <c r="A13" s="360">
        <v>10</v>
      </c>
      <c r="B13" s="361" t="s">
        <v>38</v>
      </c>
      <c r="C13" s="359">
        <v>17677.55</v>
      </c>
      <c r="D13" s="362">
        <v>1</v>
      </c>
      <c r="E13" s="362">
        <v>7</v>
      </c>
      <c r="F13" s="361" t="s">
        <v>355</v>
      </c>
      <c r="G13" s="363" t="s">
        <v>437</v>
      </c>
      <c r="H13" s="271">
        <f t="shared" si="0"/>
        <v>123742.84999999999</v>
      </c>
    </row>
    <row r="14" spans="1:8" ht="22.5">
      <c r="A14" s="360">
        <v>11</v>
      </c>
      <c r="B14" s="361" t="s">
        <v>38</v>
      </c>
      <c r="C14" s="359">
        <v>17677.55</v>
      </c>
      <c r="D14" s="362">
        <v>7</v>
      </c>
      <c r="E14" s="362">
        <v>7</v>
      </c>
      <c r="F14" s="361" t="s">
        <v>355</v>
      </c>
      <c r="G14" s="363" t="s">
        <v>454</v>
      </c>
      <c r="H14" s="271">
        <f t="shared" si="0"/>
        <v>17677.55</v>
      </c>
    </row>
    <row r="15" spans="1:8" ht="22.5">
      <c r="A15" s="360">
        <v>12</v>
      </c>
      <c r="B15" s="361" t="s">
        <v>215</v>
      </c>
      <c r="C15" s="359">
        <v>880</v>
      </c>
      <c r="D15" s="362">
        <v>1</v>
      </c>
      <c r="E15" s="362">
        <v>7</v>
      </c>
      <c r="F15" s="361" t="s">
        <v>355</v>
      </c>
      <c r="G15" s="363" t="s">
        <v>438</v>
      </c>
      <c r="H15" s="271">
        <f t="shared" si="0"/>
        <v>6160</v>
      </c>
    </row>
    <row r="16" spans="1:8" ht="22.5">
      <c r="A16" s="360">
        <v>13</v>
      </c>
      <c r="B16" s="361" t="s">
        <v>294</v>
      </c>
      <c r="C16" s="359">
        <v>100</v>
      </c>
      <c r="D16" s="362">
        <v>2</v>
      </c>
      <c r="E16" s="362">
        <v>7</v>
      </c>
      <c r="F16" s="361" t="s">
        <v>355</v>
      </c>
      <c r="G16" s="363" t="s">
        <v>472</v>
      </c>
      <c r="H16" s="271">
        <f t="shared" si="0"/>
        <v>600</v>
      </c>
    </row>
    <row r="17" spans="1:12" ht="33.75">
      <c r="A17" s="360">
        <v>14</v>
      </c>
      <c r="B17" s="361" t="s">
        <v>195</v>
      </c>
      <c r="C17" s="359">
        <v>850</v>
      </c>
      <c r="D17" s="362">
        <v>1</v>
      </c>
      <c r="E17" s="362">
        <v>7</v>
      </c>
      <c r="F17" s="361" t="s">
        <v>355</v>
      </c>
      <c r="G17" s="363" t="s">
        <v>464</v>
      </c>
      <c r="H17" s="271">
        <f t="shared" si="0"/>
        <v>5950</v>
      </c>
    </row>
    <row r="18" spans="1:12" ht="22.5">
      <c r="A18" s="360">
        <v>15</v>
      </c>
      <c r="B18" s="361" t="s">
        <v>190</v>
      </c>
      <c r="C18" s="359">
        <v>50</v>
      </c>
      <c r="D18" s="362">
        <v>1</v>
      </c>
      <c r="E18" s="362">
        <v>7</v>
      </c>
      <c r="F18" s="361" t="s">
        <v>355</v>
      </c>
      <c r="G18" s="363" t="s">
        <v>439</v>
      </c>
      <c r="H18" s="271">
        <f t="shared" si="0"/>
        <v>350</v>
      </c>
    </row>
    <row r="19" spans="1:12" ht="22.5">
      <c r="A19" s="360">
        <v>16</v>
      </c>
      <c r="B19" s="361" t="s">
        <v>191</v>
      </c>
      <c r="C19" s="359">
        <v>400</v>
      </c>
      <c r="D19" s="362">
        <v>2</v>
      </c>
      <c r="E19" s="362">
        <v>7</v>
      </c>
      <c r="F19" s="361" t="s">
        <v>355</v>
      </c>
      <c r="G19" s="363" t="s">
        <v>463</v>
      </c>
      <c r="H19" s="271">
        <f t="shared" si="0"/>
        <v>2400</v>
      </c>
    </row>
    <row r="20" spans="1:12" ht="33.75">
      <c r="A20" s="360">
        <v>17</v>
      </c>
      <c r="B20" s="361" t="s">
        <v>357</v>
      </c>
      <c r="C20" s="359">
        <v>1200</v>
      </c>
      <c r="D20" s="362">
        <v>1</v>
      </c>
      <c r="E20" s="362">
        <v>7</v>
      </c>
      <c r="F20" s="361" t="s">
        <v>355</v>
      </c>
      <c r="G20" s="363" t="s">
        <v>465</v>
      </c>
      <c r="H20" s="271">
        <f t="shared" si="0"/>
        <v>8400</v>
      </c>
    </row>
    <row r="21" spans="1:12" ht="22.5">
      <c r="A21" s="360">
        <v>18</v>
      </c>
      <c r="B21" s="361" t="s">
        <v>71</v>
      </c>
      <c r="C21" s="359">
        <v>500</v>
      </c>
      <c r="D21" s="362">
        <v>2</v>
      </c>
      <c r="E21" s="362">
        <v>2</v>
      </c>
      <c r="F21" s="361" t="s">
        <v>355</v>
      </c>
      <c r="G21" s="363" t="s">
        <v>440</v>
      </c>
      <c r="H21" s="271">
        <f t="shared" si="0"/>
        <v>500</v>
      </c>
    </row>
    <row r="22" spans="1:12">
      <c r="A22" s="360">
        <v>19</v>
      </c>
      <c r="B22" s="361" t="s">
        <v>78</v>
      </c>
      <c r="C22" s="359">
        <v>1200</v>
      </c>
      <c r="D22" s="362">
        <v>1</v>
      </c>
      <c r="E22" s="362">
        <v>7</v>
      </c>
      <c r="F22" s="361" t="s">
        <v>355</v>
      </c>
      <c r="G22" s="363" t="s">
        <v>441</v>
      </c>
      <c r="H22" s="271">
        <f t="shared" si="0"/>
        <v>8400</v>
      </c>
    </row>
    <row r="23" spans="1:12" ht="22.5">
      <c r="A23" s="360">
        <v>20</v>
      </c>
      <c r="B23" s="361" t="s">
        <v>89</v>
      </c>
      <c r="C23" s="359">
        <v>300</v>
      </c>
      <c r="D23" s="362">
        <v>1</v>
      </c>
      <c r="E23" s="362">
        <v>7</v>
      </c>
      <c r="F23" s="361" t="s">
        <v>355</v>
      </c>
      <c r="G23" s="363" t="s">
        <v>442</v>
      </c>
      <c r="H23" s="271">
        <f t="shared" si="0"/>
        <v>2100</v>
      </c>
    </row>
    <row r="24" spans="1:12" ht="22.5">
      <c r="A24" s="360">
        <v>21</v>
      </c>
      <c r="B24" s="361" t="s">
        <v>85</v>
      </c>
      <c r="C24" s="359">
        <v>1980</v>
      </c>
      <c r="D24" s="362">
        <v>1</v>
      </c>
      <c r="E24" s="362">
        <v>1</v>
      </c>
      <c r="F24" s="361" t="s">
        <v>355</v>
      </c>
      <c r="G24" s="363" t="s">
        <v>443</v>
      </c>
      <c r="H24" s="271">
        <f t="shared" si="0"/>
        <v>1980</v>
      </c>
    </row>
    <row r="25" spans="1:12" ht="22.5">
      <c r="A25" s="360">
        <v>22</v>
      </c>
      <c r="B25" s="361" t="s">
        <v>138</v>
      </c>
      <c r="C25" s="359">
        <v>350</v>
      </c>
      <c r="D25" s="362">
        <v>1</v>
      </c>
      <c r="E25" s="362">
        <v>7</v>
      </c>
      <c r="F25" s="361" t="s">
        <v>355</v>
      </c>
      <c r="G25" s="363" t="s">
        <v>444</v>
      </c>
      <c r="H25" s="271">
        <f t="shared" si="0"/>
        <v>2450</v>
      </c>
    </row>
    <row r="26" spans="1:12" ht="22.5">
      <c r="A26" s="360">
        <v>23</v>
      </c>
      <c r="B26" s="361" t="s">
        <v>79</v>
      </c>
      <c r="C26" s="359">
        <v>300</v>
      </c>
      <c r="D26" s="362">
        <v>2</v>
      </c>
      <c r="E26" s="362">
        <v>7</v>
      </c>
      <c r="F26" s="361" t="s">
        <v>355</v>
      </c>
      <c r="G26" s="363" t="s">
        <v>445</v>
      </c>
      <c r="H26" s="271">
        <f t="shared" si="0"/>
        <v>1800</v>
      </c>
    </row>
    <row r="27" spans="1:12" ht="22.5">
      <c r="A27" s="360">
        <v>24</v>
      </c>
      <c r="B27" s="361" t="s">
        <v>281</v>
      </c>
      <c r="C27" s="359">
        <v>50</v>
      </c>
      <c r="D27" s="362">
        <v>2</v>
      </c>
      <c r="E27" s="362">
        <v>7</v>
      </c>
      <c r="F27" s="361" t="s">
        <v>355</v>
      </c>
      <c r="G27" s="363" t="s">
        <v>446</v>
      </c>
      <c r="H27" s="271">
        <f t="shared" si="0"/>
        <v>300</v>
      </c>
    </row>
    <row r="28" spans="1:12" ht="22.5">
      <c r="A28" s="360">
        <v>25</v>
      </c>
      <c r="B28" s="361" t="s">
        <v>36</v>
      </c>
      <c r="C28" s="359">
        <v>800</v>
      </c>
      <c r="D28" s="362">
        <v>1</v>
      </c>
      <c r="E28" s="362">
        <v>7</v>
      </c>
      <c r="F28" s="361" t="s">
        <v>355</v>
      </c>
      <c r="G28" s="363" t="s">
        <v>447</v>
      </c>
      <c r="H28" s="271">
        <f t="shared" si="0"/>
        <v>5600</v>
      </c>
    </row>
    <row r="29" spans="1:12" ht="22.5">
      <c r="A29" s="360">
        <v>26</v>
      </c>
      <c r="B29" s="361" t="s">
        <v>448</v>
      </c>
      <c r="C29" s="359">
        <f>(1030*290)</f>
        <v>298700</v>
      </c>
      <c r="D29" s="362">
        <v>2</v>
      </c>
      <c r="E29" s="362">
        <v>7</v>
      </c>
      <c r="F29" s="361" t="s">
        <v>448</v>
      </c>
      <c r="G29" s="363" t="s">
        <v>509</v>
      </c>
      <c r="H29" s="271">
        <f t="shared" si="0"/>
        <v>1792200</v>
      </c>
    </row>
    <row r="30" spans="1:12" ht="33.75">
      <c r="A30" s="360">
        <v>27</v>
      </c>
      <c r="B30" s="361" t="s">
        <v>295</v>
      </c>
      <c r="C30" s="359">
        <f>(120*3*14)</f>
        <v>5040</v>
      </c>
      <c r="D30" s="362">
        <v>5</v>
      </c>
      <c r="E30" s="362">
        <v>5</v>
      </c>
      <c r="F30" s="361" t="s">
        <v>501</v>
      </c>
      <c r="G30" s="363" t="s">
        <v>502</v>
      </c>
      <c r="H30" s="271">
        <f t="shared" si="0"/>
        <v>5040</v>
      </c>
    </row>
    <row r="31" spans="1:12" ht="33.75">
      <c r="A31" s="360">
        <v>28</v>
      </c>
      <c r="B31" s="361" t="s">
        <v>354</v>
      </c>
      <c r="C31" s="359">
        <f>(800*14)</f>
        <v>11200</v>
      </c>
      <c r="D31" s="362">
        <v>5</v>
      </c>
      <c r="E31" s="362">
        <v>5</v>
      </c>
      <c r="F31" s="361" t="s">
        <v>501</v>
      </c>
      <c r="G31" s="363" t="s">
        <v>503</v>
      </c>
      <c r="H31" s="271">
        <f t="shared" si="0"/>
        <v>11200</v>
      </c>
      <c r="L31" s="302"/>
    </row>
    <row r="32" spans="1:12" ht="33.75">
      <c r="A32" s="360">
        <v>29</v>
      </c>
      <c r="B32" s="361" t="s">
        <v>295</v>
      </c>
      <c r="C32" s="359">
        <f>(160*3*14)</f>
        <v>6720</v>
      </c>
      <c r="D32" s="362">
        <v>5</v>
      </c>
      <c r="E32" s="362">
        <v>5</v>
      </c>
      <c r="F32" s="361" t="s">
        <v>501</v>
      </c>
      <c r="G32" s="363" t="s">
        <v>504</v>
      </c>
      <c r="H32" s="271">
        <f t="shared" si="0"/>
        <v>6720</v>
      </c>
    </row>
    <row r="33" spans="1:8" ht="33.75">
      <c r="A33" s="360">
        <v>30</v>
      </c>
      <c r="B33" s="361" t="s">
        <v>294</v>
      </c>
      <c r="C33" s="359">
        <v>200000</v>
      </c>
      <c r="D33" s="362">
        <v>4</v>
      </c>
      <c r="E33" s="362">
        <v>4</v>
      </c>
      <c r="F33" s="361" t="s">
        <v>496</v>
      </c>
      <c r="G33" s="363" t="s">
        <v>505</v>
      </c>
      <c r="H33" s="271">
        <f t="shared" si="0"/>
        <v>200000</v>
      </c>
    </row>
    <row r="34" spans="1:8" ht="22.5">
      <c r="A34" s="360">
        <v>31</v>
      </c>
      <c r="B34" s="361" t="s">
        <v>294</v>
      </c>
      <c r="C34" s="359">
        <v>9406.8050000000003</v>
      </c>
      <c r="D34" s="362">
        <v>2</v>
      </c>
      <c r="E34" s="362">
        <v>7</v>
      </c>
      <c r="F34" s="361" t="s">
        <v>495</v>
      </c>
      <c r="G34" s="363" t="s">
        <v>490</v>
      </c>
      <c r="H34" s="271">
        <f t="shared" si="0"/>
        <v>56440.83</v>
      </c>
    </row>
    <row r="35" spans="1:8">
      <c r="A35" s="360">
        <v>32</v>
      </c>
      <c r="B35" s="361" t="s">
        <v>294</v>
      </c>
      <c r="C35" s="359">
        <v>3500</v>
      </c>
      <c r="D35" s="362">
        <v>2</v>
      </c>
      <c r="E35" s="362">
        <v>7</v>
      </c>
      <c r="F35" s="361" t="s">
        <v>494</v>
      </c>
      <c r="G35" s="363" t="s">
        <v>506</v>
      </c>
      <c r="H35" s="271">
        <f t="shared" si="0"/>
        <v>21000</v>
      </c>
    </row>
    <row r="36" spans="1:8" ht="33.75">
      <c r="A36" s="360">
        <v>33</v>
      </c>
      <c r="B36" s="361" t="s">
        <v>295</v>
      </c>
      <c r="C36" s="359">
        <f>(120*3*3*2)</f>
        <v>2160</v>
      </c>
      <c r="D36" s="362">
        <v>7</v>
      </c>
      <c r="E36" s="362">
        <v>7</v>
      </c>
      <c r="F36" s="361" t="s">
        <v>494</v>
      </c>
      <c r="G36" s="363" t="s">
        <v>492</v>
      </c>
      <c r="H36" s="271">
        <f t="shared" si="0"/>
        <v>2160</v>
      </c>
    </row>
    <row r="37" spans="1:8" ht="33.75">
      <c r="A37" s="360">
        <v>34</v>
      </c>
      <c r="B37" s="361" t="s">
        <v>354</v>
      </c>
      <c r="C37" s="359">
        <f>(800*3*2)</f>
        <v>4800</v>
      </c>
      <c r="D37" s="362">
        <v>7</v>
      </c>
      <c r="E37" s="362">
        <v>7</v>
      </c>
      <c r="F37" s="361" t="s">
        <v>494</v>
      </c>
      <c r="G37" s="363" t="s">
        <v>491</v>
      </c>
      <c r="H37" s="271">
        <f t="shared" si="0"/>
        <v>4800</v>
      </c>
    </row>
    <row r="38" spans="1:8" ht="33.75">
      <c r="A38" s="360">
        <v>35</v>
      </c>
      <c r="B38" s="361" t="s">
        <v>295</v>
      </c>
      <c r="C38" s="359">
        <f>(120*3*3*2)</f>
        <v>2160</v>
      </c>
      <c r="D38" s="362">
        <v>7</v>
      </c>
      <c r="E38" s="362">
        <v>7</v>
      </c>
      <c r="F38" s="361" t="s">
        <v>494</v>
      </c>
      <c r="G38" s="363" t="s">
        <v>493</v>
      </c>
      <c r="H38" s="271">
        <f t="shared" si="0"/>
        <v>2160</v>
      </c>
    </row>
    <row r="39" spans="1:8" ht="34.5" thickBot="1">
      <c r="A39" s="360">
        <v>36</v>
      </c>
      <c r="B39" s="361" t="s">
        <v>294</v>
      </c>
      <c r="C39" s="359">
        <f>2970</f>
        <v>2970</v>
      </c>
      <c r="D39" s="362">
        <v>2</v>
      </c>
      <c r="E39" s="362">
        <v>7</v>
      </c>
      <c r="F39" s="361" t="s">
        <v>452</v>
      </c>
      <c r="G39" s="363" t="s">
        <v>507</v>
      </c>
      <c r="H39" s="271">
        <f t="shared" si="0"/>
        <v>17820</v>
      </c>
    </row>
    <row r="40" spans="1:8" hidden="1">
      <c r="A40" s="360">
        <v>37</v>
      </c>
      <c r="B40" s="361"/>
      <c r="C40" s="359"/>
      <c r="D40" s="362"/>
      <c r="E40" s="362"/>
      <c r="F40" s="361"/>
      <c r="G40" s="363"/>
      <c r="H40" s="271">
        <f t="shared" si="0"/>
        <v>0</v>
      </c>
    </row>
    <row r="41" spans="1:8" hidden="1">
      <c r="A41" s="360">
        <v>38</v>
      </c>
      <c r="B41" s="361"/>
      <c r="C41" s="359"/>
      <c r="D41" s="362"/>
      <c r="E41" s="362"/>
      <c r="F41" s="361"/>
      <c r="G41" s="363"/>
      <c r="H41" s="271">
        <f t="shared" si="0"/>
        <v>0</v>
      </c>
    </row>
    <row r="42" spans="1:8" hidden="1">
      <c r="A42" s="360">
        <v>39</v>
      </c>
      <c r="B42" s="361"/>
      <c r="C42" s="359"/>
      <c r="D42" s="362"/>
      <c r="E42" s="362"/>
      <c r="F42" s="361"/>
      <c r="G42" s="363"/>
      <c r="H42" s="271">
        <f t="shared" si="0"/>
        <v>0</v>
      </c>
    </row>
    <row r="43" spans="1:8" hidden="1">
      <c r="A43" s="360">
        <v>40</v>
      </c>
      <c r="B43" s="361"/>
      <c r="C43" s="359"/>
      <c r="D43" s="362"/>
      <c r="E43" s="362"/>
      <c r="F43" s="361"/>
      <c r="G43" s="363"/>
      <c r="H43" s="271">
        <f t="shared" si="0"/>
        <v>0</v>
      </c>
    </row>
    <row r="44" spans="1:8" hidden="1">
      <c r="A44" s="360">
        <v>41</v>
      </c>
      <c r="B44" s="361"/>
      <c r="C44" s="359"/>
      <c r="D44" s="362"/>
      <c r="E44" s="362"/>
      <c r="F44" s="361"/>
      <c r="G44" s="363"/>
      <c r="H44" s="271">
        <f t="shared" si="0"/>
        <v>0</v>
      </c>
    </row>
    <row r="45" spans="1:8" hidden="1">
      <c r="A45" s="360">
        <v>42</v>
      </c>
      <c r="B45" s="361"/>
      <c r="C45" s="359"/>
      <c r="D45" s="362"/>
      <c r="E45" s="362"/>
      <c r="F45" s="361"/>
      <c r="G45" s="363"/>
      <c r="H45" s="271">
        <f t="shared" si="0"/>
        <v>0</v>
      </c>
    </row>
    <row r="46" spans="1:8" hidden="1">
      <c r="A46" s="360">
        <v>43</v>
      </c>
      <c r="B46" s="361"/>
      <c r="C46" s="359"/>
      <c r="D46" s="362"/>
      <c r="E46" s="362"/>
      <c r="F46" s="361"/>
      <c r="G46" s="363"/>
      <c r="H46" s="271">
        <f t="shared" si="0"/>
        <v>0</v>
      </c>
    </row>
    <row r="47" spans="1:8" hidden="1">
      <c r="A47" s="360">
        <v>44</v>
      </c>
      <c r="B47" s="361"/>
      <c r="C47" s="359"/>
      <c r="D47" s="362"/>
      <c r="E47" s="362"/>
      <c r="F47" s="361"/>
      <c r="G47" s="363"/>
      <c r="H47" s="271">
        <f t="shared" si="0"/>
        <v>0</v>
      </c>
    </row>
    <row r="48" spans="1:8" hidden="1">
      <c r="A48" s="360">
        <v>45</v>
      </c>
      <c r="B48" s="361"/>
      <c r="C48" s="359"/>
      <c r="D48" s="362"/>
      <c r="E48" s="362"/>
      <c r="F48" s="361"/>
      <c r="G48" s="363"/>
      <c r="H48" s="271">
        <f t="shared" si="0"/>
        <v>0</v>
      </c>
    </row>
    <row r="49" spans="1:8" hidden="1">
      <c r="A49" s="360">
        <v>46</v>
      </c>
      <c r="B49" s="361"/>
      <c r="C49" s="359"/>
      <c r="D49" s="362"/>
      <c r="E49" s="362"/>
      <c r="F49" s="361"/>
      <c r="G49" s="363"/>
      <c r="H49" s="271">
        <f t="shared" si="0"/>
        <v>0</v>
      </c>
    </row>
    <row r="50" spans="1:8" hidden="1">
      <c r="A50" s="360">
        <v>47</v>
      </c>
      <c r="B50" s="361"/>
      <c r="C50" s="359"/>
      <c r="D50" s="362"/>
      <c r="E50" s="362"/>
      <c r="F50" s="361"/>
      <c r="G50" s="363"/>
      <c r="H50" s="271">
        <f t="shared" ref="H50:H64" si="1">(E50-D50+1)*C50</f>
        <v>0</v>
      </c>
    </row>
    <row r="51" spans="1:8" hidden="1">
      <c r="A51" s="360">
        <v>48</v>
      </c>
      <c r="B51" s="361"/>
      <c r="C51" s="359"/>
      <c r="D51" s="362"/>
      <c r="E51" s="362"/>
      <c r="F51" s="361"/>
      <c r="G51" s="363"/>
      <c r="H51" s="271">
        <f t="shared" si="1"/>
        <v>0</v>
      </c>
    </row>
    <row r="52" spans="1:8" hidden="1">
      <c r="A52" s="360">
        <v>49</v>
      </c>
      <c r="B52" s="361"/>
      <c r="C52" s="359"/>
      <c r="D52" s="362"/>
      <c r="E52" s="362"/>
      <c r="F52" s="361"/>
      <c r="G52" s="363"/>
      <c r="H52" s="271">
        <f t="shared" si="1"/>
        <v>0</v>
      </c>
    </row>
    <row r="53" spans="1:8" hidden="1">
      <c r="A53" s="360">
        <v>50</v>
      </c>
      <c r="B53" s="361"/>
      <c r="C53" s="359"/>
      <c r="D53" s="362"/>
      <c r="E53" s="362"/>
      <c r="F53" s="361"/>
      <c r="G53" s="363"/>
      <c r="H53" s="271">
        <f t="shared" si="1"/>
        <v>0</v>
      </c>
    </row>
    <row r="54" spans="1:8" hidden="1">
      <c r="A54" s="360">
        <v>51</v>
      </c>
      <c r="B54" s="361"/>
      <c r="C54" s="359"/>
      <c r="D54" s="362"/>
      <c r="E54" s="362"/>
      <c r="F54" s="361"/>
      <c r="G54" s="363"/>
      <c r="H54" s="271">
        <f t="shared" si="1"/>
        <v>0</v>
      </c>
    </row>
    <row r="55" spans="1:8" hidden="1">
      <c r="A55" s="360">
        <v>52</v>
      </c>
      <c r="B55" s="361"/>
      <c r="C55" s="359"/>
      <c r="D55" s="362"/>
      <c r="E55" s="362"/>
      <c r="F55" s="361"/>
      <c r="G55" s="363"/>
      <c r="H55" s="271">
        <f t="shared" si="1"/>
        <v>0</v>
      </c>
    </row>
    <row r="56" spans="1:8" hidden="1">
      <c r="A56" s="360">
        <v>53</v>
      </c>
      <c r="B56" s="361"/>
      <c r="C56" s="359"/>
      <c r="D56" s="362"/>
      <c r="E56" s="362"/>
      <c r="F56" s="361"/>
      <c r="G56" s="363"/>
      <c r="H56" s="271">
        <f t="shared" si="1"/>
        <v>0</v>
      </c>
    </row>
    <row r="57" spans="1:8" hidden="1">
      <c r="A57" s="360">
        <v>54</v>
      </c>
      <c r="B57" s="361"/>
      <c r="C57" s="359"/>
      <c r="D57" s="362"/>
      <c r="E57" s="362"/>
      <c r="F57" s="361"/>
      <c r="G57" s="363"/>
      <c r="H57" s="271">
        <f t="shared" si="1"/>
        <v>0</v>
      </c>
    </row>
    <row r="58" spans="1:8" hidden="1">
      <c r="A58" s="360">
        <v>55</v>
      </c>
      <c r="B58" s="361"/>
      <c r="C58" s="359"/>
      <c r="D58" s="362"/>
      <c r="E58" s="362"/>
      <c r="F58" s="361"/>
      <c r="G58" s="363"/>
      <c r="H58" s="271">
        <f t="shared" si="1"/>
        <v>0</v>
      </c>
    </row>
    <row r="59" spans="1:8" hidden="1">
      <c r="A59" s="360">
        <v>56</v>
      </c>
      <c r="B59" s="361"/>
      <c r="C59" s="359"/>
      <c r="D59" s="362"/>
      <c r="E59" s="362"/>
      <c r="F59" s="361"/>
      <c r="G59" s="363"/>
      <c r="H59" s="271">
        <f t="shared" si="1"/>
        <v>0</v>
      </c>
    </row>
    <row r="60" spans="1:8" hidden="1">
      <c r="A60" s="360">
        <v>57</v>
      </c>
      <c r="B60" s="361"/>
      <c r="C60" s="359"/>
      <c r="D60" s="362"/>
      <c r="E60" s="362"/>
      <c r="F60" s="361"/>
      <c r="G60" s="363"/>
      <c r="H60" s="271">
        <f t="shared" si="1"/>
        <v>0</v>
      </c>
    </row>
    <row r="61" spans="1:8" hidden="1">
      <c r="A61" s="360">
        <v>58</v>
      </c>
      <c r="B61" s="361"/>
      <c r="C61" s="359"/>
      <c r="D61" s="362"/>
      <c r="E61" s="362"/>
      <c r="F61" s="361"/>
      <c r="G61" s="363"/>
      <c r="H61" s="271">
        <f t="shared" si="1"/>
        <v>0</v>
      </c>
    </row>
    <row r="62" spans="1:8" hidden="1">
      <c r="A62" s="360">
        <v>59</v>
      </c>
      <c r="B62" s="361"/>
      <c r="C62" s="359"/>
      <c r="D62" s="362"/>
      <c r="E62" s="362"/>
      <c r="F62" s="361"/>
      <c r="G62" s="363"/>
      <c r="H62" s="271">
        <f t="shared" si="1"/>
        <v>0</v>
      </c>
    </row>
    <row r="63" spans="1:8" hidden="1">
      <c r="A63" s="360">
        <v>60</v>
      </c>
      <c r="B63" s="361"/>
      <c r="C63" s="359"/>
      <c r="D63" s="362"/>
      <c r="E63" s="362"/>
      <c r="F63" s="361"/>
      <c r="G63" s="363"/>
      <c r="H63" s="271">
        <f t="shared" si="1"/>
        <v>0</v>
      </c>
    </row>
    <row r="64" spans="1:8" hidden="1">
      <c r="A64" s="360">
        <v>61</v>
      </c>
      <c r="B64" s="361"/>
      <c r="C64" s="359"/>
      <c r="D64" s="362"/>
      <c r="E64" s="362"/>
      <c r="F64" s="361"/>
      <c r="G64" s="363"/>
      <c r="H64" s="271">
        <f t="shared" si="1"/>
        <v>0</v>
      </c>
    </row>
    <row r="65" spans="1:8" hidden="1">
      <c r="A65" s="191">
        <v>62</v>
      </c>
      <c r="B65" s="361"/>
      <c r="C65" s="359"/>
      <c r="D65" s="362"/>
      <c r="E65" s="362"/>
      <c r="F65" s="361"/>
      <c r="G65" s="363"/>
      <c r="H65" s="271">
        <f t="shared" si="0"/>
        <v>0</v>
      </c>
    </row>
    <row r="66" spans="1:8" hidden="1">
      <c r="A66" s="191">
        <v>63</v>
      </c>
      <c r="B66" s="361"/>
      <c r="C66" s="359"/>
      <c r="D66" s="362"/>
      <c r="E66" s="362"/>
      <c r="F66" s="361"/>
      <c r="G66" s="363"/>
      <c r="H66" s="271">
        <f t="shared" si="0"/>
        <v>0</v>
      </c>
    </row>
    <row r="67" spans="1:8" ht="13.5" hidden="1" thickBot="1">
      <c r="A67" s="191">
        <v>64</v>
      </c>
      <c r="B67" s="361"/>
      <c r="C67" s="359"/>
      <c r="D67" s="362"/>
      <c r="E67" s="362"/>
      <c r="F67" s="361"/>
      <c r="G67" s="363"/>
      <c r="H67" s="271">
        <f t="shared" si="0"/>
        <v>0</v>
      </c>
    </row>
    <row r="68" spans="1:8" hidden="1">
      <c r="A68" s="191">
        <v>65</v>
      </c>
      <c r="B68" s="361"/>
      <c r="C68" s="359"/>
      <c r="D68" s="362"/>
      <c r="E68" s="362"/>
      <c r="F68" s="361"/>
      <c r="G68" s="363"/>
      <c r="H68" s="271">
        <f t="shared" si="0"/>
        <v>0</v>
      </c>
    </row>
    <row r="69" spans="1:8" hidden="1">
      <c r="A69" s="191">
        <v>66</v>
      </c>
      <c r="B69" s="361"/>
      <c r="C69" s="359"/>
      <c r="D69" s="362"/>
      <c r="E69" s="362"/>
      <c r="F69" s="361"/>
      <c r="G69" s="363"/>
      <c r="H69" s="271">
        <f t="shared" ref="H69:H132" si="2">(E69-D69+1)*C69</f>
        <v>0</v>
      </c>
    </row>
    <row r="70" spans="1:8" hidden="1">
      <c r="A70" s="191">
        <v>67</v>
      </c>
      <c r="B70" s="361"/>
      <c r="C70" s="359"/>
      <c r="D70" s="362"/>
      <c r="E70" s="362"/>
      <c r="F70" s="361"/>
      <c r="G70" s="363"/>
      <c r="H70" s="271">
        <f t="shared" si="2"/>
        <v>0</v>
      </c>
    </row>
    <row r="71" spans="1:8" hidden="1">
      <c r="A71" s="191">
        <v>68</v>
      </c>
      <c r="B71" s="361"/>
      <c r="C71" s="359"/>
      <c r="D71" s="362"/>
      <c r="E71" s="362"/>
      <c r="F71" s="361"/>
      <c r="G71" s="363"/>
      <c r="H71" s="271">
        <f t="shared" si="2"/>
        <v>0</v>
      </c>
    </row>
    <row r="72" spans="1:8" hidden="1">
      <c r="A72" s="191">
        <v>69</v>
      </c>
      <c r="B72" s="361"/>
      <c r="C72" s="359"/>
      <c r="D72" s="362"/>
      <c r="E72" s="362"/>
      <c r="F72" s="361"/>
      <c r="G72" s="363"/>
      <c r="H72" s="271">
        <f t="shared" si="2"/>
        <v>0</v>
      </c>
    </row>
    <row r="73" spans="1:8" hidden="1">
      <c r="A73" s="191">
        <v>70</v>
      </c>
      <c r="B73" s="361"/>
      <c r="C73" s="359"/>
      <c r="D73" s="362"/>
      <c r="E73" s="362"/>
      <c r="F73" s="361"/>
      <c r="G73" s="363"/>
      <c r="H73" s="271">
        <f t="shared" si="2"/>
        <v>0</v>
      </c>
    </row>
    <row r="74" spans="1:8" hidden="1">
      <c r="A74" s="191">
        <v>71</v>
      </c>
      <c r="B74" s="361"/>
      <c r="C74" s="359"/>
      <c r="D74" s="362"/>
      <c r="E74" s="362"/>
      <c r="F74" s="361"/>
      <c r="G74" s="363"/>
      <c r="H74" s="271">
        <f t="shared" si="2"/>
        <v>0</v>
      </c>
    </row>
    <row r="75" spans="1:8" hidden="1">
      <c r="A75" s="191">
        <v>72</v>
      </c>
      <c r="B75" s="361"/>
      <c r="C75" s="359"/>
      <c r="D75" s="362"/>
      <c r="E75" s="362"/>
      <c r="F75" s="361"/>
      <c r="G75" s="363"/>
      <c r="H75" s="271">
        <f t="shared" si="2"/>
        <v>0</v>
      </c>
    </row>
    <row r="76" spans="1:8" hidden="1">
      <c r="A76" s="191">
        <v>73</v>
      </c>
      <c r="B76" s="361"/>
      <c r="C76" s="359"/>
      <c r="D76" s="362"/>
      <c r="E76" s="362"/>
      <c r="F76" s="361"/>
      <c r="G76" s="363"/>
      <c r="H76" s="271">
        <f t="shared" si="2"/>
        <v>0</v>
      </c>
    </row>
    <row r="77" spans="1:8" hidden="1">
      <c r="A77" s="191">
        <v>74</v>
      </c>
      <c r="B77" s="361"/>
      <c r="C77" s="359"/>
      <c r="D77" s="362"/>
      <c r="E77" s="362"/>
      <c r="F77" s="361"/>
      <c r="G77" s="363"/>
      <c r="H77" s="271">
        <f t="shared" si="2"/>
        <v>0</v>
      </c>
    </row>
    <row r="78" spans="1:8" hidden="1">
      <c r="A78" s="191">
        <v>75</v>
      </c>
      <c r="B78" s="361"/>
      <c r="C78" s="359"/>
      <c r="D78" s="362"/>
      <c r="E78" s="362"/>
      <c r="F78" s="361"/>
      <c r="G78" s="363"/>
      <c r="H78" s="271">
        <f t="shared" si="2"/>
        <v>0</v>
      </c>
    </row>
    <row r="79" spans="1:8" hidden="1">
      <c r="A79" s="191">
        <v>76</v>
      </c>
      <c r="B79" s="361"/>
      <c r="C79" s="359"/>
      <c r="D79" s="362"/>
      <c r="E79" s="362"/>
      <c r="F79" s="361"/>
      <c r="G79" s="363"/>
      <c r="H79" s="271">
        <f t="shared" si="2"/>
        <v>0</v>
      </c>
    </row>
    <row r="80" spans="1:8" hidden="1">
      <c r="A80" s="191">
        <v>77</v>
      </c>
      <c r="B80" s="361"/>
      <c r="C80" s="359"/>
      <c r="D80" s="362"/>
      <c r="E80" s="362"/>
      <c r="F80" s="361"/>
      <c r="G80" s="363"/>
      <c r="H80" s="271">
        <f t="shared" si="2"/>
        <v>0</v>
      </c>
    </row>
    <row r="81" spans="1:8" hidden="1">
      <c r="A81" s="191">
        <v>78</v>
      </c>
      <c r="B81" s="361"/>
      <c r="C81" s="359"/>
      <c r="D81" s="362"/>
      <c r="E81" s="362"/>
      <c r="F81" s="361"/>
      <c r="G81" s="363"/>
      <c r="H81" s="271">
        <f t="shared" si="2"/>
        <v>0</v>
      </c>
    </row>
    <row r="82" spans="1:8" hidden="1">
      <c r="A82" s="191">
        <v>79</v>
      </c>
      <c r="B82" s="361"/>
      <c r="C82" s="359"/>
      <c r="D82" s="362"/>
      <c r="E82" s="362"/>
      <c r="F82" s="361"/>
      <c r="G82" s="363"/>
      <c r="H82" s="271">
        <f t="shared" si="2"/>
        <v>0</v>
      </c>
    </row>
    <row r="83" spans="1:8" hidden="1">
      <c r="A83" s="191">
        <v>80</v>
      </c>
      <c r="B83" s="361"/>
      <c r="C83" s="359"/>
      <c r="D83" s="362"/>
      <c r="E83" s="362"/>
      <c r="F83" s="361"/>
      <c r="G83" s="363"/>
      <c r="H83" s="271">
        <f t="shared" si="2"/>
        <v>0</v>
      </c>
    </row>
    <row r="84" spans="1:8" hidden="1">
      <c r="A84" s="191">
        <v>81</v>
      </c>
      <c r="B84" s="361"/>
      <c r="C84" s="359"/>
      <c r="D84" s="362"/>
      <c r="E84" s="362"/>
      <c r="F84" s="361"/>
      <c r="G84" s="363"/>
      <c r="H84" s="271">
        <f t="shared" si="2"/>
        <v>0</v>
      </c>
    </row>
    <row r="85" spans="1:8" hidden="1">
      <c r="A85" s="191">
        <v>82</v>
      </c>
      <c r="B85" s="361"/>
      <c r="C85" s="359"/>
      <c r="D85" s="362"/>
      <c r="E85" s="362"/>
      <c r="F85" s="361"/>
      <c r="G85" s="363"/>
      <c r="H85" s="271">
        <f t="shared" si="2"/>
        <v>0</v>
      </c>
    </row>
    <row r="86" spans="1:8" hidden="1">
      <c r="A86" s="191">
        <v>83</v>
      </c>
      <c r="B86" s="361"/>
      <c r="C86" s="359"/>
      <c r="D86" s="362"/>
      <c r="E86" s="362"/>
      <c r="F86" s="361"/>
      <c r="G86" s="363"/>
      <c r="H86" s="271">
        <f t="shared" si="2"/>
        <v>0</v>
      </c>
    </row>
    <row r="87" spans="1:8" hidden="1">
      <c r="A87" s="191">
        <v>84</v>
      </c>
      <c r="B87" s="361"/>
      <c r="C87" s="359"/>
      <c r="D87" s="362"/>
      <c r="E87" s="362"/>
      <c r="F87" s="361"/>
      <c r="G87" s="363"/>
      <c r="H87" s="271">
        <f t="shared" si="2"/>
        <v>0</v>
      </c>
    </row>
    <row r="88" spans="1:8" hidden="1">
      <c r="A88" s="191">
        <v>85</v>
      </c>
      <c r="B88" s="361"/>
      <c r="C88" s="359"/>
      <c r="D88" s="362"/>
      <c r="E88" s="362"/>
      <c r="F88" s="361"/>
      <c r="G88" s="363"/>
      <c r="H88" s="271">
        <f t="shared" si="2"/>
        <v>0</v>
      </c>
    </row>
    <row r="89" spans="1:8" ht="12.75" hidden="1" customHeight="1">
      <c r="A89" s="191">
        <v>86</v>
      </c>
      <c r="B89" s="361"/>
      <c r="C89" s="359"/>
      <c r="D89" s="362"/>
      <c r="E89" s="362"/>
      <c r="F89" s="361"/>
      <c r="G89" s="363"/>
      <c r="H89" s="271">
        <f t="shared" si="2"/>
        <v>0</v>
      </c>
    </row>
    <row r="90" spans="1:8" ht="12.75" hidden="1" customHeight="1">
      <c r="A90" s="191">
        <v>87</v>
      </c>
      <c r="B90" s="361"/>
      <c r="C90" s="359"/>
      <c r="D90" s="362"/>
      <c r="E90" s="362"/>
      <c r="F90" s="361"/>
      <c r="G90" s="363"/>
      <c r="H90" s="271">
        <f t="shared" si="2"/>
        <v>0</v>
      </c>
    </row>
    <row r="91" spans="1:8" ht="12.75" hidden="1" customHeight="1">
      <c r="A91" s="191">
        <v>88</v>
      </c>
      <c r="B91" s="361"/>
      <c r="C91" s="359"/>
      <c r="D91" s="362"/>
      <c r="E91" s="362"/>
      <c r="F91" s="361"/>
      <c r="G91" s="363"/>
      <c r="H91" s="271">
        <f t="shared" si="2"/>
        <v>0</v>
      </c>
    </row>
    <row r="92" spans="1:8" ht="12.75" hidden="1" customHeight="1">
      <c r="A92" s="191">
        <v>89</v>
      </c>
      <c r="B92" s="361"/>
      <c r="C92" s="359"/>
      <c r="D92" s="362"/>
      <c r="E92" s="362"/>
      <c r="F92" s="361"/>
      <c r="G92" s="363"/>
      <c r="H92" s="271">
        <f t="shared" si="2"/>
        <v>0</v>
      </c>
    </row>
    <row r="93" spans="1:8" ht="12.75" hidden="1" customHeight="1">
      <c r="A93" s="191">
        <v>90</v>
      </c>
      <c r="B93" s="361"/>
      <c r="C93" s="359"/>
      <c r="D93" s="362"/>
      <c r="E93" s="362"/>
      <c r="F93" s="361"/>
      <c r="G93" s="363"/>
      <c r="H93" s="271">
        <f t="shared" si="2"/>
        <v>0</v>
      </c>
    </row>
    <row r="94" spans="1:8" ht="12.75" hidden="1" customHeight="1">
      <c r="A94" s="191">
        <v>91</v>
      </c>
      <c r="B94" s="361"/>
      <c r="C94" s="359"/>
      <c r="D94" s="362"/>
      <c r="E94" s="362"/>
      <c r="F94" s="361"/>
      <c r="G94" s="363"/>
      <c r="H94" s="271">
        <f t="shared" si="2"/>
        <v>0</v>
      </c>
    </row>
    <row r="95" spans="1:8" ht="12.75" hidden="1" customHeight="1">
      <c r="A95" s="191">
        <v>92</v>
      </c>
      <c r="B95" s="361"/>
      <c r="C95" s="359"/>
      <c r="D95" s="362"/>
      <c r="E95" s="362"/>
      <c r="F95" s="361"/>
      <c r="G95" s="363"/>
      <c r="H95" s="271">
        <f t="shared" si="2"/>
        <v>0</v>
      </c>
    </row>
    <row r="96" spans="1:8" ht="12.75" hidden="1" customHeight="1">
      <c r="A96" s="191">
        <v>93</v>
      </c>
      <c r="B96" s="361"/>
      <c r="C96" s="359"/>
      <c r="D96" s="362"/>
      <c r="E96" s="362"/>
      <c r="F96" s="361"/>
      <c r="G96" s="363"/>
      <c r="H96" s="271">
        <f t="shared" si="2"/>
        <v>0</v>
      </c>
    </row>
    <row r="97" spans="1:8" ht="12.75" hidden="1" customHeight="1">
      <c r="A97" s="191">
        <v>94</v>
      </c>
      <c r="B97" s="361"/>
      <c r="C97" s="359"/>
      <c r="D97" s="362"/>
      <c r="E97" s="362"/>
      <c r="F97" s="361"/>
      <c r="G97" s="363"/>
      <c r="H97" s="271">
        <f t="shared" si="2"/>
        <v>0</v>
      </c>
    </row>
    <row r="98" spans="1:8" ht="12.75" hidden="1" customHeight="1">
      <c r="A98" s="191">
        <v>95</v>
      </c>
      <c r="B98" s="361"/>
      <c r="C98" s="359"/>
      <c r="D98" s="362"/>
      <c r="E98" s="362"/>
      <c r="F98" s="361"/>
      <c r="G98" s="363"/>
      <c r="H98" s="271">
        <f t="shared" si="2"/>
        <v>0</v>
      </c>
    </row>
    <row r="99" spans="1:8" ht="12.75" hidden="1" customHeight="1">
      <c r="A99" s="191">
        <v>96</v>
      </c>
      <c r="B99" s="361"/>
      <c r="C99" s="359"/>
      <c r="D99" s="362"/>
      <c r="E99" s="362"/>
      <c r="F99" s="361"/>
      <c r="G99" s="363"/>
      <c r="H99" s="271">
        <f t="shared" si="2"/>
        <v>0</v>
      </c>
    </row>
    <row r="100" spans="1:8" ht="12.75" hidden="1" customHeight="1">
      <c r="A100" s="191">
        <v>97</v>
      </c>
      <c r="B100" s="361"/>
      <c r="C100" s="359"/>
      <c r="D100" s="362"/>
      <c r="E100" s="362"/>
      <c r="F100" s="361"/>
      <c r="G100" s="363"/>
      <c r="H100" s="271">
        <f t="shared" si="2"/>
        <v>0</v>
      </c>
    </row>
    <row r="101" spans="1:8" ht="12.75" hidden="1" customHeight="1">
      <c r="A101" s="191">
        <v>98</v>
      </c>
      <c r="B101" s="361"/>
      <c r="C101" s="359"/>
      <c r="D101" s="362"/>
      <c r="E101" s="362"/>
      <c r="F101" s="361"/>
      <c r="G101" s="363"/>
      <c r="H101" s="271">
        <f t="shared" si="2"/>
        <v>0</v>
      </c>
    </row>
    <row r="102" spans="1:8" ht="12.75" hidden="1" customHeight="1">
      <c r="A102" s="191">
        <v>99</v>
      </c>
      <c r="B102" s="361"/>
      <c r="C102" s="359"/>
      <c r="D102" s="362"/>
      <c r="E102" s="362"/>
      <c r="F102" s="361"/>
      <c r="G102" s="363"/>
      <c r="H102" s="271">
        <f t="shared" si="2"/>
        <v>0</v>
      </c>
    </row>
    <row r="103" spans="1:8" ht="12.75" hidden="1" customHeight="1">
      <c r="A103" s="191">
        <v>100</v>
      </c>
      <c r="B103" s="361"/>
      <c r="C103" s="359"/>
      <c r="D103" s="362"/>
      <c r="E103" s="362"/>
      <c r="F103" s="361"/>
      <c r="G103" s="363"/>
      <c r="H103" s="271">
        <f t="shared" si="2"/>
        <v>0</v>
      </c>
    </row>
    <row r="104" spans="1:8" ht="12.75" hidden="1" customHeight="1">
      <c r="A104" s="191">
        <v>101</v>
      </c>
      <c r="B104" s="361"/>
      <c r="C104" s="359"/>
      <c r="D104" s="362"/>
      <c r="E104" s="362"/>
      <c r="F104" s="361"/>
      <c r="G104" s="363"/>
      <c r="H104" s="271">
        <f t="shared" si="2"/>
        <v>0</v>
      </c>
    </row>
    <row r="105" spans="1:8" ht="12.75" hidden="1" customHeight="1">
      <c r="A105" s="191">
        <v>102</v>
      </c>
      <c r="B105" s="361"/>
      <c r="C105" s="359"/>
      <c r="D105" s="362"/>
      <c r="E105" s="362"/>
      <c r="F105" s="361"/>
      <c r="G105" s="363"/>
      <c r="H105" s="271">
        <f t="shared" si="2"/>
        <v>0</v>
      </c>
    </row>
    <row r="106" spans="1:8" ht="12.75" hidden="1" customHeight="1">
      <c r="A106" s="191">
        <v>103</v>
      </c>
      <c r="B106" s="361"/>
      <c r="C106" s="359"/>
      <c r="D106" s="362"/>
      <c r="E106" s="362"/>
      <c r="F106" s="361"/>
      <c r="G106" s="363"/>
      <c r="H106" s="271">
        <f t="shared" si="2"/>
        <v>0</v>
      </c>
    </row>
    <row r="107" spans="1:8" ht="12.75" hidden="1" customHeight="1">
      <c r="A107" s="191">
        <v>104</v>
      </c>
      <c r="B107" s="361"/>
      <c r="C107" s="359"/>
      <c r="D107" s="362"/>
      <c r="E107" s="362"/>
      <c r="F107" s="361"/>
      <c r="G107" s="363"/>
      <c r="H107" s="271">
        <f t="shared" si="2"/>
        <v>0</v>
      </c>
    </row>
    <row r="108" spans="1:8" ht="12.75" hidden="1" customHeight="1">
      <c r="A108" s="191">
        <v>105</v>
      </c>
      <c r="B108" s="361"/>
      <c r="C108" s="359"/>
      <c r="D108" s="362"/>
      <c r="E108" s="362"/>
      <c r="F108" s="361"/>
      <c r="G108" s="363"/>
      <c r="H108" s="271">
        <f t="shared" si="2"/>
        <v>0</v>
      </c>
    </row>
    <row r="109" spans="1:8" ht="12.75" hidden="1" customHeight="1">
      <c r="A109" s="191">
        <v>106</v>
      </c>
      <c r="B109" s="361"/>
      <c r="C109" s="359"/>
      <c r="D109" s="362"/>
      <c r="E109" s="362"/>
      <c r="F109" s="361"/>
      <c r="G109" s="363"/>
      <c r="H109" s="271">
        <f t="shared" si="2"/>
        <v>0</v>
      </c>
    </row>
    <row r="110" spans="1:8" ht="12.75" hidden="1" customHeight="1">
      <c r="A110" s="191">
        <v>107</v>
      </c>
      <c r="B110" s="361"/>
      <c r="C110" s="359"/>
      <c r="D110" s="362"/>
      <c r="E110" s="362"/>
      <c r="F110" s="361"/>
      <c r="G110" s="363"/>
      <c r="H110" s="271">
        <f t="shared" si="2"/>
        <v>0</v>
      </c>
    </row>
    <row r="111" spans="1:8" ht="12.75" hidden="1" customHeight="1">
      <c r="A111" s="191">
        <v>108</v>
      </c>
      <c r="B111" s="361"/>
      <c r="C111" s="359"/>
      <c r="D111" s="362"/>
      <c r="E111" s="362"/>
      <c r="F111" s="361"/>
      <c r="G111" s="363"/>
      <c r="H111" s="271">
        <f t="shared" si="2"/>
        <v>0</v>
      </c>
    </row>
    <row r="112" spans="1:8" ht="12.75" hidden="1" customHeight="1">
      <c r="A112" s="191">
        <v>109</v>
      </c>
      <c r="B112" s="361"/>
      <c r="C112" s="359"/>
      <c r="D112" s="362"/>
      <c r="E112" s="362"/>
      <c r="F112" s="361"/>
      <c r="G112" s="363"/>
      <c r="H112" s="271">
        <f t="shared" si="2"/>
        <v>0</v>
      </c>
    </row>
    <row r="113" spans="1:8" ht="12.75" hidden="1" customHeight="1">
      <c r="A113" s="191">
        <v>110</v>
      </c>
      <c r="B113" s="361"/>
      <c r="C113" s="359"/>
      <c r="D113" s="362"/>
      <c r="E113" s="362"/>
      <c r="F113" s="361"/>
      <c r="G113" s="363"/>
      <c r="H113" s="271">
        <f t="shared" si="2"/>
        <v>0</v>
      </c>
    </row>
    <row r="114" spans="1:8" ht="12.75" hidden="1" customHeight="1">
      <c r="A114" s="191">
        <v>111</v>
      </c>
      <c r="B114" s="361"/>
      <c r="C114" s="359"/>
      <c r="D114" s="362"/>
      <c r="E114" s="362"/>
      <c r="F114" s="361"/>
      <c r="G114" s="363"/>
      <c r="H114" s="271">
        <f t="shared" si="2"/>
        <v>0</v>
      </c>
    </row>
    <row r="115" spans="1:8" ht="12.75" hidden="1" customHeight="1">
      <c r="A115" s="191">
        <v>112</v>
      </c>
      <c r="B115" s="361"/>
      <c r="C115" s="359"/>
      <c r="D115" s="362"/>
      <c r="E115" s="362"/>
      <c r="F115" s="361"/>
      <c r="G115" s="363"/>
      <c r="H115" s="271">
        <f t="shared" si="2"/>
        <v>0</v>
      </c>
    </row>
    <row r="116" spans="1:8" ht="12.75" hidden="1" customHeight="1">
      <c r="A116" s="191">
        <v>113</v>
      </c>
      <c r="B116" s="361"/>
      <c r="C116" s="359"/>
      <c r="D116" s="362"/>
      <c r="E116" s="362"/>
      <c r="F116" s="361"/>
      <c r="G116" s="363"/>
      <c r="H116" s="271">
        <f t="shared" si="2"/>
        <v>0</v>
      </c>
    </row>
    <row r="117" spans="1:8" ht="12.75" hidden="1" customHeight="1">
      <c r="A117" s="191">
        <v>114</v>
      </c>
      <c r="B117" s="361"/>
      <c r="C117" s="359"/>
      <c r="D117" s="362"/>
      <c r="E117" s="362"/>
      <c r="F117" s="361"/>
      <c r="G117" s="363"/>
      <c r="H117" s="271">
        <f t="shared" si="2"/>
        <v>0</v>
      </c>
    </row>
    <row r="118" spans="1:8" ht="12.75" hidden="1" customHeight="1">
      <c r="A118" s="191">
        <v>115</v>
      </c>
      <c r="B118" s="361"/>
      <c r="C118" s="359"/>
      <c r="D118" s="362"/>
      <c r="E118" s="362"/>
      <c r="F118" s="361"/>
      <c r="G118" s="363"/>
      <c r="H118" s="271">
        <f t="shared" si="2"/>
        <v>0</v>
      </c>
    </row>
    <row r="119" spans="1:8" ht="12.75" hidden="1" customHeight="1">
      <c r="A119" s="191">
        <v>116</v>
      </c>
      <c r="B119" s="361"/>
      <c r="C119" s="359"/>
      <c r="D119" s="362"/>
      <c r="E119" s="362"/>
      <c r="F119" s="361"/>
      <c r="G119" s="363"/>
      <c r="H119" s="271">
        <f t="shared" si="2"/>
        <v>0</v>
      </c>
    </row>
    <row r="120" spans="1:8" ht="12.75" hidden="1" customHeight="1">
      <c r="A120" s="191">
        <v>117</v>
      </c>
      <c r="B120" s="361"/>
      <c r="C120" s="359"/>
      <c r="D120" s="362"/>
      <c r="E120" s="362"/>
      <c r="F120" s="361"/>
      <c r="G120" s="363"/>
      <c r="H120" s="271">
        <f t="shared" si="2"/>
        <v>0</v>
      </c>
    </row>
    <row r="121" spans="1:8" ht="12.75" hidden="1" customHeight="1">
      <c r="A121" s="191">
        <v>118</v>
      </c>
      <c r="B121" s="361"/>
      <c r="C121" s="359"/>
      <c r="D121" s="362"/>
      <c r="E121" s="362"/>
      <c r="F121" s="361"/>
      <c r="G121" s="363"/>
      <c r="H121" s="271">
        <f t="shared" si="2"/>
        <v>0</v>
      </c>
    </row>
    <row r="122" spans="1:8" ht="12.75" hidden="1" customHeight="1">
      <c r="A122" s="191">
        <v>119</v>
      </c>
      <c r="B122" s="361"/>
      <c r="C122" s="359"/>
      <c r="D122" s="362"/>
      <c r="E122" s="362"/>
      <c r="F122" s="361"/>
      <c r="G122" s="363"/>
      <c r="H122" s="271">
        <f t="shared" si="2"/>
        <v>0</v>
      </c>
    </row>
    <row r="123" spans="1:8" ht="12.75" hidden="1" customHeight="1">
      <c r="A123" s="191">
        <v>120</v>
      </c>
      <c r="B123" s="361"/>
      <c r="C123" s="359"/>
      <c r="D123" s="362"/>
      <c r="E123" s="362"/>
      <c r="F123" s="361"/>
      <c r="G123" s="363"/>
      <c r="H123" s="271">
        <f t="shared" si="2"/>
        <v>0</v>
      </c>
    </row>
    <row r="124" spans="1:8" ht="12.75" hidden="1" customHeight="1">
      <c r="A124" s="191">
        <v>121</v>
      </c>
      <c r="B124" s="361"/>
      <c r="C124" s="359"/>
      <c r="D124" s="362"/>
      <c r="E124" s="362"/>
      <c r="F124" s="361"/>
      <c r="G124" s="363"/>
      <c r="H124" s="271">
        <f t="shared" si="2"/>
        <v>0</v>
      </c>
    </row>
    <row r="125" spans="1:8" ht="12.75" hidden="1" customHeight="1">
      <c r="A125" s="191">
        <v>122</v>
      </c>
      <c r="B125" s="361"/>
      <c r="C125" s="359"/>
      <c r="D125" s="362"/>
      <c r="E125" s="362"/>
      <c r="F125" s="361"/>
      <c r="G125" s="363"/>
      <c r="H125" s="271">
        <f t="shared" si="2"/>
        <v>0</v>
      </c>
    </row>
    <row r="126" spans="1:8" ht="12.75" hidden="1" customHeight="1">
      <c r="A126" s="191">
        <v>123</v>
      </c>
      <c r="B126" s="361"/>
      <c r="C126" s="359"/>
      <c r="D126" s="362"/>
      <c r="E126" s="362"/>
      <c r="F126" s="361"/>
      <c r="G126" s="363"/>
      <c r="H126" s="271">
        <f t="shared" si="2"/>
        <v>0</v>
      </c>
    </row>
    <row r="127" spans="1:8" ht="12.75" hidden="1" customHeight="1">
      <c r="A127" s="191">
        <v>124</v>
      </c>
      <c r="B127" s="361"/>
      <c r="C127" s="359"/>
      <c r="D127" s="362"/>
      <c r="E127" s="362"/>
      <c r="F127" s="361"/>
      <c r="G127" s="363"/>
      <c r="H127" s="271">
        <f t="shared" si="2"/>
        <v>0</v>
      </c>
    </row>
    <row r="128" spans="1:8" ht="12.75" hidden="1" customHeight="1">
      <c r="A128" s="191">
        <v>125</v>
      </c>
      <c r="B128" s="361"/>
      <c r="C128" s="359"/>
      <c r="D128" s="362"/>
      <c r="E128" s="362"/>
      <c r="F128" s="361"/>
      <c r="G128" s="363"/>
      <c r="H128" s="271">
        <f t="shared" si="2"/>
        <v>0</v>
      </c>
    </row>
    <row r="129" spans="1:8" ht="12.75" hidden="1" customHeight="1">
      <c r="A129" s="191">
        <v>126</v>
      </c>
      <c r="B129" s="361"/>
      <c r="C129" s="359"/>
      <c r="D129" s="362"/>
      <c r="E129" s="362"/>
      <c r="F129" s="361"/>
      <c r="G129" s="363"/>
      <c r="H129" s="271">
        <f t="shared" si="2"/>
        <v>0</v>
      </c>
    </row>
    <row r="130" spans="1:8" ht="12.75" hidden="1" customHeight="1">
      <c r="A130" s="191">
        <v>127</v>
      </c>
      <c r="B130" s="361"/>
      <c r="C130" s="359"/>
      <c r="D130" s="362"/>
      <c r="E130" s="362"/>
      <c r="F130" s="361"/>
      <c r="G130" s="363"/>
      <c r="H130" s="271">
        <f t="shared" si="2"/>
        <v>0</v>
      </c>
    </row>
    <row r="131" spans="1:8" ht="12.75" hidden="1" customHeight="1">
      <c r="A131" s="191">
        <v>128</v>
      </c>
      <c r="B131" s="361"/>
      <c r="C131" s="359"/>
      <c r="D131" s="362"/>
      <c r="E131" s="362"/>
      <c r="F131" s="361"/>
      <c r="G131" s="363"/>
      <c r="H131" s="271">
        <f t="shared" si="2"/>
        <v>0</v>
      </c>
    </row>
    <row r="132" spans="1:8" ht="12.75" hidden="1" customHeight="1">
      <c r="A132" s="191">
        <v>129</v>
      </c>
      <c r="B132" s="361"/>
      <c r="C132" s="359"/>
      <c r="D132" s="362"/>
      <c r="E132" s="362"/>
      <c r="F132" s="361"/>
      <c r="G132" s="363"/>
      <c r="H132" s="271">
        <f t="shared" si="2"/>
        <v>0</v>
      </c>
    </row>
    <row r="133" spans="1:8" ht="12.75" hidden="1" customHeight="1">
      <c r="A133" s="191">
        <v>130</v>
      </c>
      <c r="B133" s="361"/>
      <c r="C133" s="359"/>
      <c r="D133" s="362"/>
      <c r="E133" s="362"/>
      <c r="F133" s="361"/>
      <c r="G133" s="363"/>
      <c r="H133" s="271">
        <f t="shared" ref="H133:H196" si="3">(E133-D133+1)*C133</f>
        <v>0</v>
      </c>
    </row>
    <row r="134" spans="1:8" ht="12.75" hidden="1" customHeight="1">
      <c r="A134" s="191">
        <v>131</v>
      </c>
      <c r="B134" s="361"/>
      <c r="C134" s="359"/>
      <c r="D134" s="362"/>
      <c r="E134" s="362"/>
      <c r="F134" s="361"/>
      <c r="G134" s="363"/>
      <c r="H134" s="271">
        <f t="shared" si="3"/>
        <v>0</v>
      </c>
    </row>
    <row r="135" spans="1:8" ht="12.75" hidden="1" customHeight="1">
      <c r="A135" s="191">
        <v>132</v>
      </c>
      <c r="B135" s="361"/>
      <c r="C135" s="359"/>
      <c r="D135" s="362"/>
      <c r="E135" s="362"/>
      <c r="F135" s="361"/>
      <c r="G135" s="363"/>
      <c r="H135" s="271">
        <f t="shared" si="3"/>
        <v>0</v>
      </c>
    </row>
    <row r="136" spans="1:8" ht="12.75" hidden="1" customHeight="1">
      <c r="A136" s="191">
        <v>133</v>
      </c>
      <c r="B136" s="361"/>
      <c r="C136" s="359"/>
      <c r="D136" s="362"/>
      <c r="E136" s="362"/>
      <c r="F136" s="361"/>
      <c r="G136" s="363"/>
      <c r="H136" s="271">
        <f t="shared" si="3"/>
        <v>0</v>
      </c>
    </row>
    <row r="137" spans="1:8" ht="12.75" hidden="1" customHeight="1">
      <c r="A137" s="191">
        <v>134</v>
      </c>
      <c r="B137" s="361"/>
      <c r="C137" s="359"/>
      <c r="D137" s="362"/>
      <c r="E137" s="362"/>
      <c r="F137" s="361"/>
      <c r="G137" s="363"/>
      <c r="H137" s="271">
        <f t="shared" si="3"/>
        <v>0</v>
      </c>
    </row>
    <row r="138" spans="1:8" ht="12.75" hidden="1" customHeight="1">
      <c r="A138" s="191">
        <v>135</v>
      </c>
      <c r="B138" s="361"/>
      <c r="C138" s="359"/>
      <c r="D138" s="362"/>
      <c r="E138" s="362"/>
      <c r="F138" s="361"/>
      <c r="G138" s="363"/>
      <c r="H138" s="271">
        <f t="shared" si="3"/>
        <v>0</v>
      </c>
    </row>
    <row r="139" spans="1:8" ht="12.75" hidden="1" customHeight="1">
      <c r="A139" s="191">
        <v>136</v>
      </c>
      <c r="B139" s="361"/>
      <c r="C139" s="359"/>
      <c r="D139" s="362"/>
      <c r="E139" s="362"/>
      <c r="F139" s="361"/>
      <c r="G139" s="363"/>
      <c r="H139" s="271">
        <f t="shared" si="3"/>
        <v>0</v>
      </c>
    </row>
    <row r="140" spans="1:8" ht="12.75" hidden="1" customHeight="1">
      <c r="A140" s="191">
        <v>137</v>
      </c>
      <c r="B140" s="361"/>
      <c r="C140" s="359"/>
      <c r="D140" s="362"/>
      <c r="E140" s="362"/>
      <c r="F140" s="361"/>
      <c r="G140" s="363"/>
      <c r="H140" s="271">
        <f t="shared" si="3"/>
        <v>0</v>
      </c>
    </row>
    <row r="141" spans="1:8" ht="12.75" hidden="1" customHeight="1">
      <c r="A141" s="191">
        <v>138</v>
      </c>
      <c r="B141" s="361"/>
      <c r="C141" s="359"/>
      <c r="D141" s="362"/>
      <c r="E141" s="362"/>
      <c r="F141" s="361"/>
      <c r="G141" s="363"/>
      <c r="H141" s="271">
        <f t="shared" si="3"/>
        <v>0</v>
      </c>
    </row>
    <row r="142" spans="1:8" ht="12.75" hidden="1" customHeight="1">
      <c r="A142" s="191">
        <v>139</v>
      </c>
      <c r="B142" s="361"/>
      <c r="C142" s="359"/>
      <c r="D142" s="362"/>
      <c r="E142" s="362"/>
      <c r="F142" s="361"/>
      <c r="G142" s="363"/>
      <c r="H142" s="271">
        <f t="shared" si="3"/>
        <v>0</v>
      </c>
    </row>
    <row r="143" spans="1:8" ht="12.75" hidden="1" customHeight="1">
      <c r="A143" s="191">
        <v>140</v>
      </c>
      <c r="B143" s="361"/>
      <c r="C143" s="359"/>
      <c r="D143" s="362"/>
      <c r="E143" s="362"/>
      <c r="F143" s="361"/>
      <c r="G143" s="363"/>
      <c r="H143" s="271">
        <f t="shared" si="3"/>
        <v>0</v>
      </c>
    </row>
    <row r="144" spans="1:8" ht="12.75" hidden="1" customHeight="1">
      <c r="A144" s="191">
        <v>141</v>
      </c>
      <c r="B144" s="361"/>
      <c r="C144" s="359"/>
      <c r="D144" s="362"/>
      <c r="E144" s="362"/>
      <c r="F144" s="361"/>
      <c r="G144" s="363"/>
      <c r="H144" s="271">
        <f t="shared" si="3"/>
        <v>0</v>
      </c>
    </row>
    <row r="145" spans="1:8" ht="12.75" hidden="1" customHeight="1">
      <c r="A145" s="191">
        <v>142</v>
      </c>
      <c r="B145" s="361"/>
      <c r="C145" s="359"/>
      <c r="D145" s="362"/>
      <c r="E145" s="362"/>
      <c r="F145" s="361"/>
      <c r="G145" s="363"/>
      <c r="H145" s="271">
        <f t="shared" si="3"/>
        <v>0</v>
      </c>
    </row>
    <row r="146" spans="1:8" ht="12.75" hidden="1" customHeight="1">
      <c r="A146" s="191">
        <v>143</v>
      </c>
      <c r="B146" s="361"/>
      <c r="C146" s="359"/>
      <c r="D146" s="362"/>
      <c r="E146" s="362"/>
      <c r="F146" s="361"/>
      <c r="G146" s="363"/>
      <c r="H146" s="271">
        <f t="shared" si="3"/>
        <v>0</v>
      </c>
    </row>
    <row r="147" spans="1:8" ht="12.75" hidden="1" customHeight="1">
      <c r="A147" s="191">
        <v>144</v>
      </c>
      <c r="B147" s="361"/>
      <c r="C147" s="359"/>
      <c r="D147" s="362"/>
      <c r="E147" s="362"/>
      <c r="F147" s="361"/>
      <c r="G147" s="363"/>
      <c r="H147" s="271">
        <f t="shared" si="3"/>
        <v>0</v>
      </c>
    </row>
    <row r="148" spans="1:8" ht="12.75" hidden="1" customHeight="1">
      <c r="A148" s="191">
        <v>145</v>
      </c>
      <c r="B148" s="361"/>
      <c r="C148" s="359"/>
      <c r="D148" s="362"/>
      <c r="E148" s="362"/>
      <c r="F148" s="361"/>
      <c r="G148" s="363"/>
      <c r="H148" s="271">
        <f t="shared" si="3"/>
        <v>0</v>
      </c>
    </row>
    <row r="149" spans="1:8" ht="12.75" hidden="1" customHeight="1">
      <c r="A149" s="191">
        <v>146</v>
      </c>
      <c r="B149" s="361"/>
      <c r="C149" s="359"/>
      <c r="D149" s="362"/>
      <c r="E149" s="362"/>
      <c r="F149" s="361"/>
      <c r="G149" s="363"/>
      <c r="H149" s="271">
        <f t="shared" si="3"/>
        <v>0</v>
      </c>
    </row>
    <row r="150" spans="1:8" ht="12.75" hidden="1" customHeight="1">
      <c r="A150" s="191">
        <v>147</v>
      </c>
      <c r="B150" s="361"/>
      <c r="C150" s="359"/>
      <c r="D150" s="362"/>
      <c r="E150" s="362"/>
      <c r="F150" s="361"/>
      <c r="G150" s="363"/>
      <c r="H150" s="271">
        <f t="shared" si="3"/>
        <v>0</v>
      </c>
    </row>
    <row r="151" spans="1:8" ht="12.75" hidden="1" customHeight="1">
      <c r="A151" s="191">
        <v>148</v>
      </c>
      <c r="B151" s="361"/>
      <c r="C151" s="359"/>
      <c r="D151" s="362"/>
      <c r="E151" s="362"/>
      <c r="F151" s="361"/>
      <c r="G151" s="363"/>
      <c r="H151" s="271">
        <f t="shared" si="3"/>
        <v>0</v>
      </c>
    </row>
    <row r="152" spans="1:8" ht="12.75" hidden="1" customHeight="1">
      <c r="A152" s="191">
        <v>149</v>
      </c>
      <c r="B152" s="361"/>
      <c r="C152" s="359"/>
      <c r="D152" s="362"/>
      <c r="E152" s="362"/>
      <c r="F152" s="361"/>
      <c r="G152" s="363"/>
      <c r="H152" s="271">
        <f t="shared" si="3"/>
        <v>0</v>
      </c>
    </row>
    <row r="153" spans="1:8" ht="12.75" hidden="1" customHeight="1">
      <c r="A153" s="191">
        <v>150</v>
      </c>
      <c r="B153" s="361"/>
      <c r="C153" s="359"/>
      <c r="D153" s="362"/>
      <c r="E153" s="362"/>
      <c r="F153" s="361"/>
      <c r="G153" s="363"/>
      <c r="H153" s="271">
        <f t="shared" si="3"/>
        <v>0</v>
      </c>
    </row>
    <row r="154" spans="1:8" ht="12.75" hidden="1" customHeight="1">
      <c r="A154" s="191">
        <v>151</v>
      </c>
      <c r="B154" s="361"/>
      <c r="C154" s="359"/>
      <c r="D154" s="362"/>
      <c r="E154" s="362"/>
      <c r="F154" s="361"/>
      <c r="G154" s="363"/>
      <c r="H154" s="271">
        <f t="shared" si="3"/>
        <v>0</v>
      </c>
    </row>
    <row r="155" spans="1:8" ht="12.75" hidden="1" customHeight="1">
      <c r="A155" s="191">
        <v>152</v>
      </c>
      <c r="B155" s="361"/>
      <c r="C155" s="359"/>
      <c r="D155" s="362"/>
      <c r="E155" s="362"/>
      <c r="F155" s="361"/>
      <c r="G155" s="363"/>
      <c r="H155" s="271">
        <f t="shared" si="3"/>
        <v>0</v>
      </c>
    </row>
    <row r="156" spans="1:8" ht="12.75" hidden="1" customHeight="1">
      <c r="A156" s="191">
        <v>153</v>
      </c>
      <c r="B156" s="361"/>
      <c r="C156" s="359"/>
      <c r="D156" s="362"/>
      <c r="E156" s="362"/>
      <c r="F156" s="361"/>
      <c r="G156" s="363"/>
      <c r="H156" s="271">
        <f t="shared" si="3"/>
        <v>0</v>
      </c>
    </row>
    <row r="157" spans="1:8" ht="12.75" hidden="1" customHeight="1">
      <c r="A157" s="191">
        <v>154</v>
      </c>
      <c r="B157" s="361"/>
      <c r="C157" s="359"/>
      <c r="D157" s="362"/>
      <c r="E157" s="362"/>
      <c r="F157" s="361"/>
      <c r="G157" s="363"/>
      <c r="H157" s="271">
        <f t="shared" si="3"/>
        <v>0</v>
      </c>
    </row>
    <row r="158" spans="1:8" ht="12.75" hidden="1" customHeight="1">
      <c r="A158" s="191">
        <v>155</v>
      </c>
      <c r="B158" s="361"/>
      <c r="C158" s="359"/>
      <c r="D158" s="362"/>
      <c r="E158" s="362"/>
      <c r="F158" s="361"/>
      <c r="G158" s="363"/>
      <c r="H158" s="271">
        <f t="shared" si="3"/>
        <v>0</v>
      </c>
    </row>
    <row r="159" spans="1:8" ht="12.75" hidden="1" customHeight="1">
      <c r="A159" s="191">
        <v>156</v>
      </c>
      <c r="B159" s="361"/>
      <c r="C159" s="359"/>
      <c r="D159" s="362"/>
      <c r="E159" s="362"/>
      <c r="F159" s="361"/>
      <c r="G159" s="363"/>
      <c r="H159" s="271">
        <f t="shared" si="3"/>
        <v>0</v>
      </c>
    </row>
    <row r="160" spans="1:8" ht="12.75" hidden="1" customHeight="1">
      <c r="A160" s="191">
        <v>157</v>
      </c>
      <c r="B160" s="361"/>
      <c r="C160" s="359"/>
      <c r="D160" s="362"/>
      <c r="E160" s="362"/>
      <c r="F160" s="361"/>
      <c r="G160" s="363"/>
      <c r="H160" s="271">
        <f t="shared" si="3"/>
        <v>0</v>
      </c>
    </row>
    <row r="161" spans="1:8" ht="12.75" hidden="1" customHeight="1">
      <c r="A161" s="191">
        <v>158</v>
      </c>
      <c r="B161" s="361"/>
      <c r="C161" s="359"/>
      <c r="D161" s="362"/>
      <c r="E161" s="362"/>
      <c r="F161" s="361"/>
      <c r="G161" s="363"/>
      <c r="H161" s="271">
        <f t="shared" si="3"/>
        <v>0</v>
      </c>
    </row>
    <row r="162" spans="1:8" ht="12.75" hidden="1" customHeight="1">
      <c r="A162" s="191">
        <v>159</v>
      </c>
      <c r="B162" s="361"/>
      <c r="C162" s="359"/>
      <c r="D162" s="362"/>
      <c r="E162" s="362"/>
      <c r="F162" s="361"/>
      <c r="G162" s="363"/>
      <c r="H162" s="271">
        <f t="shared" si="3"/>
        <v>0</v>
      </c>
    </row>
    <row r="163" spans="1:8" ht="12.75" hidden="1" customHeight="1">
      <c r="A163" s="191">
        <v>160</v>
      </c>
      <c r="B163" s="361"/>
      <c r="C163" s="359"/>
      <c r="D163" s="362"/>
      <c r="E163" s="362"/>
      <c r="F163" s="361"/>
      <c r="G163" s="363"/>
      <c r="H163" s="271">
        <f t="shared" si="3"/>
        <v>0</v>
      </c>
    </row>
    <row r="164" spans="1:8" ht="12.75" hidden="1" customHeight="1">
      <c r="A164" s="191">
        <v>161</v>
      </c>
      <c r="B164" s="361"/>
      <c r="C164" s="359"/>
      <c r="D164" s="362"/>
      <c r="E164" s="362"/>
      <c r="F164" s="361"/>
      <c r="G164" s="363"/>
      <c r="H164" s="271">
        <f t="shared" si="3"/>
        <v>0</v>
      </c>
    </row>
    <row r="165" spans="1:8" ht="12.75" hidden="1" customHeight="1">
      <c r="A165" s="191">
        <v>162</v>
      </c>
      <c r="B165" s="361"/>
      <c r="C165" s="359"/>
      <c r="D165" s="362"/>
      <c r="E165" s="362"/>
      <c r="F165" s="361"/>
      <c r="G165" s="363"/>
      <c r="H165" s="271">
        <f t="shared" si="3"/>
        <v>0</v>
      </c>
    </row>
    <row r="166" spans="1:8" ht="12.75" hidden="1" customHeight="1">
      <c r="A166" s="191">
        <v>163</v>
      </c>
      <c r="B166" s="361"/>
      <c r="C166" s="359"/>
      <c r="D166" s="362"/>
      <c r="E166" s="362"/>
      <c r="F166" s="361"/>
      <c r="G166" s="363"/>
      <c r="H166" s="271">
        <f t="shared" si="3"/>
        <v>0</v>
      </c>
    </row>
    <row r="167" spans="1:8" ht="12.75" hidden="1" customHeight="1">
      <c r="A167" s="191">
        <v>164</v>
      </c>
      <c r="B167" s="361"/>
      <c r="C167" s="359"/>
      <c r="D167" s="362"/>
      <c r="E167" s="362"/>
      <c r="F167" s="361"/>
      <c r="G167" s="363"/>
      <c r="H167" s="271">
        <f t="shared" si="3"/>
        <v>0</v>
      </c>
    </row>
    <row r="168" spans="1:8" ht="12.75" hidden="1" customHeight="1">
      <c r="A168" s="191">
        <v>165</v>
      </c>
      <c r="B168" s="361"/>
      <c r="C168" s="359"/>
      <c r="D168" s="362"/>
      <c r="E168" s="362"/>
      <c r="F168" s="361"/>
      <c r="G168" s="363"/>
      <c r="H168" s="271">
        <f t="shared" si="3"/>
        <v>0</v>
      </c>
    </row>
    <row r="169" spans="1:8" ht="12.75" hidden="1" customHeight="1">
      <c r="A169" s="191">
        <v>166</v>
      </c>
      <c r="B169" s="361"/>
      <c r="C169" s="359"/>
      <c r="D169" s="362"/>
      <c r="E169" s="362"/>
      <c r="F169" s="361"/>
      <c r="G169" s="363"/>
      <c r="H169" s="271">
        <f t="shared" si="3"/>
        <v>0</v>
      </c>
    </row>
    <row r="170" spans="1:8" ht="12.75" hidden="1" customHeight="1">
      <c r="A170" s="191">
        <v>167</v>
      </c>
      <c r="B170" s="361"/>
      <c r="C170" s="359"/>
      <c r="D170" s="362"/>
      <c r="E170" s="362"/>
      <c r="F170" s="361"/>
      <c r="G170" s="363"/>
      <c r="H170" s="271">
        <f t="shared" si="3"/>
        <v>0</v>
      </c>
    </row>
    <row r="171" spans="1:8" ht="12.75" hidden="1" customHeight="1">
      <c r="A171" s="191">
        <v>168</v>
      </c>
      <c r="B171" s="361"/>
      <c r="C171" s="359"/>
      <c r="D171" s="362"/>
      <c r="E171" s="362"/>
      <c r="F171" s="361"/>
      <c r="G171" s="363"/>
      <c r="H171" s="271">
        <f t="shared" si="3"/>
        <v>0</v>
      </c>
    </row>
    <row r="172" spans="1:8" ht="12.75" hidden="1" customHeight="1">
      <c r="A172" s="191">
        <v>169</v>
      </c>
      <c r="B172" s="361"/>
      <c r="C172" s="359"/>
      <c r="D172" s="362"/>
      <c r="E172" s="362"/>
      <c r="F172" s="361"/>
      <c r="G172" s="363"/>
      <c r="H172" s="271">
        <f t="shared" si="3"/>
        <v>0</v>
      </c>
    </row>
    <row r="173" spans="1:8" ht="12.75" hidden="1" customHeight="1">
      <c r="A173" s="191">
        <v>170</v>
      </c>
      <c r="B173" s="361"/>
      <c r="C173" s="359"/>
      <c r="D173" s="362"/>
      <c r="E173" s="362"/>
      <c r="F173" s="361"/>
      <c r="G173" s="363"/>
      <c r="H173" s="271">
        <f t="shared" si="3"/>
        <v>0</v>
      </c>
    </row>
    <row r="174" spans="1:8" ht="12.75" hidden="1" customHeight="1">
      <c r="A174" s="191">
        <v>171</v>
      </c>
      <c r="B174" s="361"/>
      <c r="C174" s="359"/>
      <c r="D174" s="362"/>
      <c r="E174" s="362"/>
      <c r="F174" s="361"/>
      <c r="G174" s="363"/>
      <c r="H174" s="271">
        <f t="shared" si="3"/>
        <v>0</v>
      </c>
    </row>
    <row r="175" spans="1:8" ht="12.75" hidden="1" customHeight="1">
      <c r="A175" s="191">
        <v>172</v>
      </c>
      <c r="B175" s="361"/>
      <c r="C175" s="359"/>
      <c r="D175" s="362"/>
      <c r="E175" s="362"/>
      <c r="F175" s="361"/>
      <c r="G175" s="363"/>
      <c r="H175" s="271">
        <f t="shared" si="3"/>
        <v>0</v>
      </c>
    </row>
    <row r="176" spans="1:8" ht="12.75" hidden="1" customHeight="1">
      <c r="A176" s="191">
        <v>173</v>
      </c>
      <c r="B176" s="361"/>
      <c r="C176" s="359"/>
      <c r="D176" s="362"/>
      <c r="E176" s="362"/>
      <c r="F176" s="361"/>
      <c r="G176" s="363"/>
      <c r="H176" s="271">
        <f t="shared" si="3"/>
        <v>0</v>
      </c>
    </row>
    <row r="177" spans="1:8" ht="12.75" hidden="1" customHeight="1">
      <c r="A177" s="191">
        <v>174</v>
      </c>
      <c r="B177" s="361"/>
      <c r="C177" s="359"/>
      <c r="D177" s="362"/>
      <c r="E177" s="362"/>
      <c r="F177" s="361"/>
      <c r="G177" s="363"/>
      <c r="H177" s="271">
        <f t="shared" si="3"/>
        <v>0</v>
      </c>
    </row>
    <row r="178" spans="1:8" ht="12.75" hidden="1" customHeight="1">
      <c r="A178" s="191">
        <v>175</v>
      </c>
      <c r="B178" s="361"/>
      <c r="C178" s="359"/>
      <c r="D178" s="362"/>
      <c r="E178" s="362"/>
      <c r="F178" s="361"/>
      <c r="G178" s="363"/>
      <c r="H178" s="271">
        <f t="shared" si="3"/>
        <v>0</v>
      </c>
    </row>
    <row r="179" spans="1:8" ht="12.75" hidden="1" customHeight="1">
      <c r="A179" s="191">
        <v>176</v>
      </c>
      <c r="B179" s="361"/>
      <c r="C179" s="359"/>
      <c r="D179" s="362"/>
      <c r="E179" s="362"/>
      <c r="F179" s="361"/>
      <c r="G179" s="363"/>
      <c r="H179" s="271">
        <f t="shared" si="3"/>
        <v>0</v>
      </c>
    </row>
    <row r="180" spans="1:8" ht="13.5" hidden="1" customHeight="1">
      <c r="A180" s="191">
        <v>177</v>
      </c>
      <c r="B180" s="361"/>
      <c r="C180" s="359"/>
      <c r="D180" s="362"/>
      <c r="E180" s="362"/>
      <c r="F180" s="361"/>
      <c r="G180" s="363"/>
      <c r="H180" s="271">
        <f t="shared" si="3"/>
        <v>0</v>
      </c>
    </row>
    <row r="181" spans="1:8" hidden="1">
      <c r="A181" s="191">
        <v>178</v>
      </c>
      <c r="B181" s="361"/>
      <c r="C181" s="359"/>
      <c r="D181" s="362"/>
      <c r="E181" s="362"/>
      <c r="F181" s="361"/>
      <c r="G181" s="363"/>
      <c r="H181" s="271">
        <f t="shared" si="3"/>
        <v>0</v>
      </c>
    </row>
    <row r="182" spans="1:8" hidden="1">
      <c r="A182" s="191">
        <v>179</v>
      </c>
      <c r="B182" s="361"/>
      <c r="C182" s="359"/>
      <c r="D182" s="362"/>
      <c r="E182" s="362"/>
      <c r="F182" s="361"/>
      <c r="G182" s="363"/>
      <c r="H182" s="271">
        <f t="shared" si="3"/>
        <v>0</v>
      </c>
    </row>
    <row r="183" spans="1:8" hidden="1">
      <c r="A183" s="191">
        <v>180</v>
      </c>
      <c r="B183" s="361"/>
      <c r="C183" s="359"/>
      <c r="D183" s="362"/>
      <c r="E183" s="362"/>
      <c r="F183" s="361"/>
      <c r="G183" s="363"/>
      <c r="H183" s="271">
        <f t="shared" si="3"/>
        <v>0</v>
      </c>
    </row>
    <row r="184" spans="1:8" hidden="1">
      <c r="A184" s="191">
        <v>181</v>
      </c>
      <c r="B184" s="361"/>
      <c r="C184" s="359"/>
      <c r="D184" s="362"/>
      <c r="E184" s="362"/>
      <c r="F184" s="361"/>
      <c r="G184" s="363"/>
      <c r="H184" s="271">
        <f t="shared" si="3"/>
        <v>0</v>
      </c>
    </row>
    <row r="185" spans="1:8" hidden="1">
      <c r="A185" s="191">
        <v>182</v>
      </c>
      <c r="B185" s="361"/>
      <c r="C185" s="359"/>
      <c r="D185" s="362"/>
      <c r="E185" s="362"/>
      <c r="F185" s="361"/>
      <c r="G185" s="363"/>
      <c r="H185" s="271">
        <f t="shared" si="3"/>
        <v>0</v>
      </c>
    </row>
    <row r="186" spans="1:8" hidden="1">
      <c r="A186" s="191">
        <v>183</v>
      </c>
      <c r="B186" s="361"/>
      <c r="C186" s="359"/>
      <c r="D186" s="362"/>
      <c r="E186" s="362"/>
      <c r="F186" s="361"/>
      <c r="G186" s="363"/>
      <c r="H186" s="271">
        <f t="shared" si="3"/>
        <v>0</v>
      </c>
    </row>
    <row r="187" spans="1:8" hidden="1">
      <c r="A187" s="191">
        <v>184</v>
      </c>
      <c r="B187" s="361"/>
      <c r="C187" s="359"/>
      <c r="D187" s="362"/>
      <c r="E187" s="362"/>
      <c r="F187" s="361"/>
      <c r="G187" s="363"/>
      <c r="H187" s="271">
        <f t="shared" si="3"/>
        <v>0</v>
      </c>
    </row>
    <row r="188" spans="1:8" hidden="1">
      <c r="A188" s="191">
        <v>185</v>
      </c>
      <c r="B188" s="361"/>
      <c r="C188" s="359"/>
      <c r="D188" s="362"/>
      <c r="E188" s="362"/>
      <c r="F188" s="361"/>
      <c r="G188" s="363"/>
      <c r="H188" s="271">
        <f t="shared" si="3"/>
        <v>0</v>
      </c>
    </row>
    <row r="189" spans="1:8" hidden="1">
      <c r="A189" s="191">
        <v>186</v>
      </c>
      <c r="B189" s="361"/>
      <c r="C189" s="359"/>
      <c r="D189" s="362"/>
      <c r="E189" s="362"/>
      <c r="F189" s="361"/>
      <c r="G189" s="363"/>
      <c r="H189" s="271">
        <f t="shared" si="3"/>
        <v>0</v>
      </c>
    </row>
    <row r="190" spans="1:8" hidden="1">
      <c r="A190" s="191">
        <v>187</v>
      </c>
      <c r="B190" s="361"/>
      <c r="C190" s="359"/>
      <c r="D190" s="362"/>
      <c r="E190" s="362"/>
      <c r="F190" s="361"/>
      <c r="G190" s="363"/>
      <c r="H190" s="271">
        <f t="shared" si="3"/>
        <v>0</v>
      </c>
    </row>
    <row r="191" spans="1:8" hidden="1">
      <c r="A191" s="191">
        <v>188</v>
      </c>
      <c r="B191" s="361"/>
      <c r="C191" s="359"/>
      <c r="D191" s="362"/>
      <c r="E191" s="362"/>
      <c r="F191" s="361"/>
      <c r="G191" s="363"/>
      <c r="H191" s="271">
        <f t="shared" si="3"/>
        <v>0</v>
      </c>
    </row>
    <row r="192" spans="1:8" hidden="1">
      <c r="A192" s="191">
        <v>189</v>
      </c>
      <c r="B192" s="361"/>
      <c r="C192" s="359"/>
      <c r="D192" s="362"/>
      <c r="E192" s="362"/>
      <c r="F192" s="361"/>
      <c r="G192" s="363"/>
      <c r="H192" s="271">
        <f t="shared" si="3"/>
        <v>0</v>
      </c>
    </row>
    <row r="193" spans="1:8" hidden="1">
      <c r="A193" s="191">
        <v>190</v>
      </c>
      <c r="B193" s="361"/>
      <c r="C193" s="359"/>
      <c r="D193" s="362"/>
      <c r="E193" s="362"/>
      <c r="F193" s="361"/>
      <c r="G193" s="363"/>
      <c r="H193" s="271">
        <f t="shared" si="3"/>
        <v>0</v>
      </c>
    </row>
    <row r="194" spans="1:8" hidden="1">
      <c r="A194" s="191">
        <v>191</v>
      </c>
      <c r="B194" s="361"/>
      <c r="C194" s="359"/>
      <c r="D194" s="362"/>
      <c r="E194" s="362"/>
      <c r="F194" s="361"/>
      <c r="G194" s="363"/>
      <c r="H194" s="271">
        <f t="shared" si="3"/>
        <v>0</v>
      </c>
    </row>
    <row r="195" spans="1:8" hidden="1">
      <c r="A195" s="191">
        <v>192</v>
      </c>
      <c r="B195" s="361"/>
      <c r="C195" s="359"/>
      <c r="D195" s="362"/>
      <c r="E195" s="362"/>
      <c r="F195" s="361"/>
      <c r="G195" s="363"/>
      <c r="H195" s="271">
        <f t="shared" si="3"/>
        <v>0</v>
      </c>
    </row>
    <row r="196" spans="1:8" hidden="1">
      <c r="A196" s="191">
        <v>193</v>
      </c>
      <c r="B196" s="361"/>
      <c r="C196" s="359"/>
      <c r="D196" s="362"/>
      <c r="E196" s="362"/>
      <c r="F196" s="361"/>
      <c r="G196" s="363"/>
      <c r="H196" s="271">
        <f t="shared" si="3"/>
        <v>0</v>
      </c>
    </row>
    <row r="197" spans="1:8" hidden="1">
      <c r="A197" s="191">
        <v>194</v>
      </c>
      <c r="B197" s="192"/>
      <c r="C197" s="165"/>
      <c r="D197" s="193"/>
      <c r="E197" s="193"/>
      <c r="F197" s="192"/>
      <c r="G197" s="194"/>
      <c r="H197" s="271">
        <f t="shared" ref="H197:H260" si="4">(E197-D197+1)*C197</f>
        <v>0</v>
      </c>
    </row>
    <row r="198" spans="1:8" hidden="1">
      <c r="A198" s="191">
        <v>195</v>
      </c>
      <c r="B198" s="192"/>
      <c r="C198" s="165"/>
      <c r="D198" s="193"/>
      <c r="E198" s="193"/>
      <c r="F198" s="192"/>
      <c r="G198" s="194"/>
      <c r="H198" s="271">
        <f t="shared" si="4"/>
        <v>0</v>
      </c>
    </row>
    <row r="199" spans="1:8" hidden="1">
      <c r="A199" s="191">
        <v>196</v>
      </c>
      <c r="B199" s="192"/>
      <c r="C199" s="165"/>
      <c r="D199" s="193"/>
      <c r="E199" s="193"/>
      <c r="F199" s="192"/>
      <c r="G199" s="194"/>
      <c r="H199" s="271">
        <f t="shared" si="4"/>
        <v>0</v>
      </c>
    </row>
    <row r="200" spans="1:8" hidden="1">
      <c r="A200" s="191">
        <v>197</v>
      </c>
      <c r="B200" s="192"/>
      <c r="C200" s="165"/>
      <c r="D200" s="193"/>
      <c r="E200" s="193"/>
      <c r="F200" s="192"/>
      <c r="G200" s="194"/>
      <c r="H200" s="271">
        <f t="shared" si="4"/>
        <v>0</v>
      </c>
    </row>
    <row r="201" spans="1:8" hidden="1">
      <c r="A201" s="191">
        <v>198</v>
      </c>
      <c r="B201" s="192"/>
      <c r="C201" s="165"/>
      <c r="D201" s="193"/>
      <c r="E201" s="193"/>
      <c r="F201" s="192"/>
      <c r="G201" s="194"/>
      <c r="H201" s="271">
        <f t="shared" si="4"/>
        <v>0</v>
      </c>
    </row>
    <row r="202" spans="1:8" hidden="1">
      <c r="A202" s="191">
        <v>199</v>
      </c>
      <c r="B202" s="192"/>
      <c r="C202" s="165"/>
      <c r="D202" s="193"/>
      <c r="E202" s="193"/>
      <c r="F202" s="192"/>
      <c r="G202" s="194"/>
      <c r="H202" s="271">
        <f t="shared" si="4"/>
        <v>0</v>
      </c>
    </row>
    <row r="203" spans="1:8" hidden="1">
      <c r="A203" s="191">
        <v>200</v>
      </c>
      <c r="B203" s="192"/>
      <c r="C203" s="165"/>
      <c r="D203" s="193"/>
      <c r="E203" s="193"/>
      <c r="F203" s="192"/>
      <c r="G203" s="194"/>
      <c r="H203" s="271">
        <f t="shared" si="4"/>
        <v>0</v>
      </c>
    </row>
    <row r="204" spans="1:8" hidden="1">
      <c r="A204" s="191">
        <v>201</v>
      </c>
      <c r="B204" s="192"/>
      <c r="C204" s="165"/>
      <c r="D204" s="193"/>
      <c r="E204" s="193"/>
      <c r="F204" s="192"/>
      <c r="G204" s="194"/>
      <c r="H204" s="271">
        <f t="shared" si="4"/>
        <v>0</v>
      </c>
    </row>
    <row r="205" spans="1:8" hidden="1">
      <c r="A205" s="191">
        <v>202</v>
      </c>
      <c r="B205" s="192"/>
      <c r="C205" s="165"/>
      <c r="D205" s="193"/>
      <c r="E205" s="193"/>
      <c r="F205" s="192"/>
      <c r="G205" s="194"/>
      <c r="H205" s="271">
        <f t="shared" si="4"/>
        <v>0</v>
      </c>
    </row>
    <row r="206" spans="1:8" hidden="1">
      <c r="A206" s="191">
        <v>203</v>
      </c>
      <c r="B206" s="192"/>
      <c r="C206" s="165"/>
      <c r="D206" s="193"/>
      <c r="E206" s="193"/>
      <c r="F206" s="192"/>
      <c r="G206" s="194"/>
      <c r="H206" s="271">
        <f t="shared" si="4"/>
        <v>0</v>
      </c>
    </row>
    <row r="207" spans="1:8" hidden="1">
      <c r="A207" s="191">
        <v>204</v>
      </c>
      <c r="B207" s="192"/>
      <c r="C207" s="165"/>
      <c r="D207" s="193"/>
      <c r="E207" s="193"/>
      <c r="F207" s="192"/>
      <c r="G207" s="194"/>
      <c r="H207" s="271">
        <f t="shared" si="4"/>
        <v>0</v>
      </c>
    </row>
    <row r="208" spans="1:8" hidden="1">
      <c r="A208" s="191">
        <v>205</v>
      </c>
      <c r="B208" s="192"/>
      <c r="C208" s="165"/>
      <c r="D208" s="193"/>
      <c r="E208" s="193"/>
      <c r="F208" s="192"/>
      <c r="G208" s="194"/>
      <c r="H208" s="271">
        <f t="shared" si="4"/>
        <v>0</v>
      </c>
    </row>
    <row r="209" spans="1:8" hidden="1">
      <c r="A209" s="191">
        <v>206</v>
      </c>
      <c r="B209" s="192"/>
      <c r="C209" s="165"/>
      <c r="D209" s="193"/>
      <c r="E209" s="193"/>
      <c r="F209" s="192"/>
      <c r="G209" s="194"/>
      <c r="H209" s="271">
        <f t="shared" si="4"/>
        <v>0</v>
      </c>
    </row>
    <row r="210" spans="1:8" hidden="1">
      <c r="A210" s="191">
        <v>207</v>
      </c>
      <c r="B210" s="192"/>
      <c r="C210" s="165"/>
      <c r="D210" s="193"/>
      <c r="E210" s="193"/>
      <c r="F210" s="192"/>
      <c r="G210" s="194"/>
      <c r="H210" s="271">
        <f t="shared" si="4"/>
        <v>0</v>
      </c>
    </row>
    <row r="211" spans="1:8" hidden="1">
      <c r="A211" s="191">
        <v>208</v>
      </c>
      <c r="B211" s="192"/>
      <c r="C211" s="165"/>
      <c r="D211" s="193"/>
      <c r="E211" s="193"/>
      <c r="F211" s="192"/>
      <c r="G211" s="194"/>
      <c r="H211" s="271">
        <f t="shared" si="4"/>
        <v>0</v>
      </c>
    </row>
    <row r="212" spans="1:8" hidden="1">
      <c r="A212" s="191">
        <v>209</v>
      </c>
      <c r="B212" s="192"/>
      <c r="C212" s="165"/>
      <c r="D212" s="193"/>
      <c r="E212" s="193"/>
      <c r="F212" s="192"/>
      <c r="G212" s="194"/>
      <c r="H212" s="271">
        <f t="shared" si="4"/>
        <v>0</v>
      </c>
    </row>
    <row r="213" spans="1:8" hidden="1">
      <c r="A213" s="191">
        <v>210</v>
      </c>
      <c r="B213" s="192"/>
      <c r="C213" s="165"/>
      <c r="D213" s="193"/>
      <c r="E213" s="193"/>
      <c r="F213" s="192"/>
      <c r="G213" s="194"/>
      <c r="H213" s="271">
        <f t="shared" si="4"/>
        <v>0</v>
      </c>
    </row>
    <row r="214" spans="1:8" hidden="1">
      <c r="A214" s="191">
        <v>211</v>
      </c>
      <c r="B214" s="192"/>
      <c r="C214" s="165"/>
      <c r="D214" s="193"/>
      <c r="E214" s="193"/>
      <c r="F214" s="192"/>
      <c r="G214" s="194"/>
      <c r="H214" s="271">
        <f t="shared" si="4"/>
        <v>0</v>
      </c>
    </row>
    <row r="215" spans="1:8" hidden="1">
      <c r="A215" s="191">
        <v>212</v>
      </c>
      <c r="B215" s="192"/>
      <c r="C215" s="165"/>
      <c r="D215" s="193"/>
      <c r="E215" s="193"/>
      <c r="F215" s="192"/>
      <c r="G215" s="194"/>
      <c r="H215" s="271">
        <f t="shared" si="4"/>
        <v>0</v>
      </c>
    </row>
    <row r="216" spans="1:8" hidden="1">
      <c r="A216" s="191">
        <v>213</v>
      </c>
      <c r="B216" s="192"/>
      <c r="C216" s="165"/>
      <c r="D216" s="193"/>
      <c r="E216" s="193"/>
      <c r="F216" s="192"/>
      <c r="G216" s="194"/>
      <c r="H216" s="271">
        <f t="shared" si="4"/>
        <v>0</v>
      </c>
    </row>
    <row r="217" spans="1:8" hidden="1">
      <c r="A217" s="191">
        <v>214</v>
      </c>
      <c r="B217" s="192"/>
      <c r="C217" s="165"/>
      <c r="D217" s="193"/>
      <c r="E217" s="193"/>
      <c r="F217" s="192"/>
      <c r="G217" s="194"/>
      <c r="H217" s="271">
        <f t="shared" si="4"/>
        <v>0</v>
      </c>
    </row>
    <row r="218" spans="1:8" hidden="1">
      <c r="A218" s="191">
        <v>215</v>
      </c>
      <c r="B218" s="192"/>
      <c r="C218" s="165"/>
      <c r="D218" s="193"/>
      <c r="E218" s="193"/>
      <c r="F218" s="192"/>
      <c r="G218" s="194"/>
      <c r="H218" s="271">
        <f t="shared" si="4"/>
        <v>0</v>
      </c>
    </row>
    <row r="219" spans="1:8" hidden="1">
      <c r="A219" s="191">
        <v>216</v>
      </c>
      <c r="B219" s="192"/>
      <c r="C219" s="165"/>
      <c r="D219" s="193"/>
      <c r="E219" s="193"/>
      <c r="F219" s="192"/>
      <c r="G219" s="194"/>
      <c r="H219" s="271">
        <f t="shared" si="4"/>
        <v>0</v>
      </c>
    </row>
    <row r="220" spans="1:8" hidden="1">
      <c r="A220" s="191">
        <v>217</v>
      </c>
      <c r="B220" s="192"/>
      <c r="C220" s="165"/>
      <c r="D220" s="193"/>
      <c r="E220" s="193"/>
      <c r="F220" s="192"/>
      <c r="G220" s="194"/>
      <c r="H220" s="271">
        <f t="shared" si="4"/>
        <v>0</v>
      </c>
    </row>
    <row r="221" spans="1:8" hidden="1">
      <c r="A221" s="191">
        <v>218</v>
      </c>
      <c r="B221" s="192"/>
      <c r="C221" s="165"/>
      <c r="D221" s="193"/>
      <c r="E221" s="193"/>
      <c r="F221" s="192"/>
      <c r="G221" s="194"/>
      <c r="H221" s="271">
        <f t="shared" si="4"/>
        <v>0</v>
      </c>
    </row>
    <row r="222" spans="1:8" hidden="1">
      <c r="A222" s="191">
        <v>219</v>
      </c>
      <c r="B222" s="192"/>
      <c r="C222" s="165"/>
      <c r="D222" s="193"/>
      <c r="E222" s="193"/>
      <c r="F222" s="192"/>
      <c r="G222" s="194"/>
      <c r="H222" s="271">
        <f t="shared" si="4"/>
        <v>0</v>
      </c>
    </row>
    <row r="223" spans="1:8" hidden="1">
      <c r="A223" s="191">
        <v>220</v>
      </c>
      <c r="B223" s="192"/>
      <c r="C223" s="165"/>
      <c r="D223" s="193"/>
      <c r="E223" s="193"/>
      <c r="F223" s="192"/>
      <c r="G223" s="194"/>
      <c r="H223" s="271">
        <f t="shared" si="4"/>
        <v>0</v>
      </c>
    </row>
    <row r="224" spans="1:8" hidden="1">
      <c r="A224" s="191">
        <v>221</v>
      </c>
      <c r="B224" s="192"/>
      <c r="C224" s="165"/>
      <c r="D224" s="193"/>
      <c r="E224" s="193"/>
      <c r="F224" s="192"/>
      <c r="G224" s="194"/>
      <c r="H224" s="271">
        <f t="shared" si="4"/>
        <v>0</v>
      </c>
    </row>
    <row r="225" spans="1:8" hidden="1">
      <c r="A225" s="191">
        <v>222</v>
      </c>
      <c r="B225" s="192"/>
      <c r="C225" s="165"/>
      <c r="D225" s="193"/>
      <c r="E225" s="193"/>
      <c r="F225" s="192"/>
      <c r="G225" s="194"/>
      <c r="H225" s="271">
        <f t="shared" si="4"/>
        <v>0</v>
      </c>
    </row>
    <row r="226" spans="1:8" hidden="1">
      <c r="A226" s="191">
        <v>223</v>
      </c>
      <c r="B226" s="192"/>
      <c r="C226" s="165"/>
      <c r="D226" s="193"/>
      <c r="E226" s="193"/>
      <c r="F226" s="192"/>
      <c r="G226" s="194"/>
      <c r="H226" s="271">
        <f t="shared" si="4"/>
        <v>0</v>
      </c>
    </row>
    <row r="227" spans="1:8" hidden="1">
      <c r="A227" s="191">
        <v>224</v>
      </c>
      <c r="B227" s="192"/>
      <c r="C227" s="165"/>
      <c r="D227" s="193"/>
      <c r="E227" s="193"/>
      <c r="F227" s="192"/>
      <c r="G227" s="194"/>
      <c r="H227" s="271">
        <f t="shared" si="4"/>
        <v>0</v>
      </c>
    </row>
    <row r="228" spans="1:8" hidden="1">
      <c r="A228" s="191">
        <v>225</v>
      </c>
      <c r="B228" s="192"/>
      <c r="C228" s="165"/>
      <c r="D228" s="193"/>
      <c r="E228" s="193"/>
      <c r="F228" s="192"/>
      <c r="G228" s="194"/>
      <c r="H228" s="271">
        <f t="shared" si="4"/>
        <v>0</v>
      </c>
    </row>
    <row r="229" spans="1:8" hidden="1">
      <c r="A229" s="191">
        <v>226</v>
      </c>
      <c r="B229" s="192"/>
      <c r="C229" s="165"/>
      <c r="D229" s="193"/>
      <c r="E229" s="193"/>
      <c r="F229" s="192"/>
      <c r="G229" s="194"/>
      <c r="H229" s="271">
        <f t="shared" si="4"/>
        <v>0</v>
      </c>
    </row>
    <row r="230" spans="1:8" hidden="1">
      <c r="A230" s="191">
        <v>227</v>
      </c>
      <c r="B230" s="192"/>
      <c r="C230" s="165"/>
      <c r="D230" s="193"/>
      <c r="E230" s="193"/>
      <c r="F230" s="192"/>
      <c r="G230" s="194"/>
      <c r="H230" s="271">
        <f t="shared" si="4"/>
        <v>0</v>
      </c>
    </row>
    <row r="231" spans="1:8" hidden="1">
      <c r="A231" s="191">
        <v>228</v>
      </c>
      <c r="B231" s="192"/>
      <c r="C231" s="165"/>
      <c r="D231" s="193"/>
      <c r="E231" s="193"/>
      <c r="F231" s="192"/>
      <c r="G231" s="194"/>
      <c r="H231" s="271">
        <f t="shared" si="4"/>
        <v>0</v>
      </c>
    </row>
    <row r="232" spans="1:8" hidden="1">
      <c r="A232" s="191">
        <v>229</v>
      </c>
      <c r="B232" s="192"/>
      <c r="C232" s="165"/>
      <c r="D232" s="193"/>
      <c r="E232" s="193"/>
      <c r="F232" s="192"/>
      <c r="G232" s="194"/>
      <c r="H232" s="271">
        <f t="shared" si="4"/>
        <v>0</v>
      </c>
    </row>
    <row r="233" spans="1:8" hidden="1">
      <c r="A233" s="191">
        <v>230</v>
      </c>
      <c r="B233" s="192"/>
      <c r="C233" s="165"/>
      <c r="D233" s="193"/>
      <c r="E233" s="193"/>
      <c r="F233" s="192"/>
      <c r="G233" s="194"/>
      <c r="H233" s="271">
        <f t="shared" si="4"/>
        <v>0</v>
      </c>
    </row>
    <row r="234" spans="1:8" hidden="1">
      <c r="A234" s="191">
        <v>231</v>
      </c>
      <c r="B234" s="192"/>
      <c r="C234" s="165"/>
      <c r="D234" s="193"/>
      <c r="E234" s="193"/>
      <c r="F234" s="192"/>
      <c r="G234" s="194"/>
      <c r="H234" s="271">
        <f t="shared" si="4"/>
        <v>0</v>
      </c>
    </row>
    <row r="235" spans="1:8" hidden="1">
      <c r="A235" s="191">
        <v>232</v>
      </c>
      <c r="B235" s="192"/>
      <c r="C235" s="165"/>
      <c r="D235" s="193"/>
      <c r="E235" s="193"/>
      <c r="F235" s="192"/>
      <c r="G235" s="194"/>
      <c r="H235" s="271">
        <f t="shared" si="4"/>
        <v>0</v>
      </c>
    </row>
    <row r="236" spans="1:8" hidden="1">
      <c r="A236" s="191">
        <v>233</v>
      </c>
      <c r="B236" s="192"/>
      <c r="C236" s="165"/>
      <c r="D236" s="193"/>
      <c r="E236" s="193"/>
      <c r="F236" s="192"/>
      <c r="G236" s="194"/>
      <c r="H236" s="271">
        <f t="shared" si="4"/>
        <v>0</v>
      </c>
    </row>
    <row r="237" spans="1:8" hidden="1">
      <c r="A237" s="191">
        <v>234</v>
      </c>
      <c r="B237" s="192"/>
      <c r="C237" s="165"/>
      <c r="D237" s="193"/>
      <c r="E237" s="193"/>
      <c r="F237" s="192"/>
      <c r="G237" s="194"/>
      <c r="H237" s="271">
        <f t="shared" si="4"/>
        <v>0</v>
      </c>
    </row>
    <row r="238" spans="1:8" hidden="1">
      <c r="A238" s="191">
        <v>235</v>
      </c>
      <c r="B238" s="192"/>
      <c r="C238" s="165"/>
      <c r="D238" s="193"/>
      <c r="E238" s="193"/>
      <c r="F238" s="192"/>
      <c r="G238" s="194"/>
      <c r="H238" s="271">
        <f t="shared" si="4"/>
        <v>0</v>
      </c>
    </row>
    <row r="239" spans="1:8" hidden="1">
      <c r="A239" s="191">
        <v>236</v>
      </c>
      <c r="B239" s="192"/>
      <c r="C239" s="165"/>
      <c r="D239" s="193"/>
      <c r="E239" s="193"/>
      <c r="F239" s="192"/>
      <c r="G239" s="194"/>
      <c r="H239" s="271">
        <f t="shared" si="4"/>
        <v>0</v>
      </c>
    </row>
    <row r="240" spans="1:8" hidden="1">
      <c r="A240" s="191">
        <v>237</v>
      </c>
      <c r="B240" s="192"/>
      <c r="C240" s="165"/>
      <c r="D240" s="193"/>
      <c r="E240" s="193"/>
      <c r="F240" s="192"/>
      <c r="G240" s="194"/>
      <c r="H240" s="271">
        <f t="shared" si="4"/>
        <v>0</v>
      </c>
    </row>
    <row r="241" spans="1:8" hidden="1">
      <c r="A241" s="191">
        <v>238</v>
      </c>
      <c r="B241" s="192"/>
      <c r="C241" s="165"/>
      <c r="D241" s="193"/>
      <c r="E241" s="193"/>
      <c r="F241" s="192"/>
      <c r="G241" s="194"/>
      <c r="H241" s="271">
        <f t="shared" si="4"/>
        <v>0</v>
      </c>
    </row>
    <row r="242" spans="1:8" hidden="1">
      <c r="A242" s="191">
        <v>239</v>
      </c>
      <c r="B242" s="192"/>
      <c r="C242" s="165"/>
      <c r="D242" s="193"/>
      <c r="E242" s="193"/>
      <c r="F242" s="192"/>
      <c r="G242" s="194"/>
      <c r="H242" s="271">
        <f t="shared" si="4"/>
        <v>0</v>
      </c>
    </row>
    <row r="243" spans="1:8" hidden="1">
      <c r="A243" s="191">
        <v>240</v>
      </c>
      <c r="B243" s="192"/>
      <c r="C243" s="165"/>
      <c r="D243" s="193"/>
      <c r="E243" s="193"/>
      <c r="F243" s="192"/>
      <c r="G243" s="194"/>
      <c r="H243" s="271">
        <f t="shared" si="4"/>
        <v>0</v>
      </c>
    </row>
    <row r="244" spans="1:8" hidden="1">
      <c r="A244" s="191">
        <v>241</v>
      </c>
      <c r="B244" s="192"/>
      <c r="C244" s="165"/>
      <c r="D244" s="193"/>
      <c r="E244" s="193"/>
      <c r="F244" s="192"/>
      <c r="G244" s="194"/>
      <c r="H244" s="271">
        <f t="shared" si="4"/>
        <v>0</v>
      </c>
    </row>
    <row r="245" spans="1:8" hidden="1">
      <c r="A245" s="191">
        <v>242</v>
      </c>
      <c r="B245" s="192"/>
      <c r="C245" s="165"/>
      <c r="D245" s="193"/>
      <c r="E245" s="193"/>
      <c r="F245" s="192"/>
      <c r="G245" s="194"/>
      <c r="H245" s="271">
        <f t="shared" si="4"/>
        <v>0</v>
      </c>
    </row>
    <row r="246" spans="1:8" hidden="1">
      <c r="A246" s="191">
        <v>243</v>
      </c>
      <c r="B246" s="192"/>
      <c r="C246" s="165"/>
      <c r="D246" s="193"/>
      <c r="E246" s="193"/>
      <c r="F246" s="192"/>
      <c r="G246" s="194"/>
      <c r="H246" s="271">
        <f t="shared" si="4"/>
        <v>0</v>
      </c>
    </row>
    <row r="247" spans="1:8" hidden="1">
      <c r="A247" s="191">
        <v>244</v>
      </c>
      <c r="B247" s="192"/>
      <c r="C247" s="165"/>
      <c r="D247" s="193"/>
      <c r="E247" s="193"/>
      <c r="F247" s="192"/>
      <c r="G247" s="194"/>
      <c r="H247" s="271">
        <f t="shared" si="4"/>
        <v>0</v>
      </c>
    </row>
    <row r="248" spans="1:8" hidden="1">
      <c r="A248" s="191">
        <v>245</v>
      </c>
      <c r="B248" s="192"/>
      <c r="C248" s="165"/>
      <c r="D248" s="193"/>
      <c r="E248" s="193"/>
      <c r="F248" s="192"/>
      <c r="G248" s="194"/>
      <c r="H248" s="271">
        <f t="shared" si="4"/>
        <v>0</v>
      </c>
    </row>
    <row r="249" spans="1:8" hidden="1">
      <c r="A249" s="191">
        <v>246</v>
      </c>
      <c r="B249" s="192"/>
      <c r="C249" s="165"/>
      <c r="D249" s="193"/>
      <c r="E249" s="193"/>
      <c r="F249" s="192"/>
      <c r="G249" s="194"/>
      <c r="H249" s="271">
        <f t="shared" si="4"/>
        <v>0</v>
      </c>
    </row>
    <row r="250" spans="1:8" hidden="1">
      <c r="A250" s="191">
        <v>247</v>
      </c>
      <c r="B250" s="192"/>
      <c r="C250" s="165"/>
      <c r="D250" s="193"/>
      <c r="E250" s="193"/>
      <c r="F250" s="192"/>
      <c r="G250" s="194"/>
      <c r="H250" s="271">
        <f t="shared" si="4"/>
        <v>0</v>
      </c>
    </row>
    <row r="251" spans="1:8" hidden="1">
      <c r="A251" s="191">
        <v>248</v>
      </c>
      <c r="B251" s="192"/>
      <c r="C251" s="165"/>
      <c r="D251" s="193"/>
      <c r="E251" s="193"/>
      <c r="F251" s="192"/>
      <c r="G251" s="194"/>
      <c r="H251" s="271">
        <f t="shared" si="4"/>
        <v>0</v>
      </c>
    </row>
    <row r="252" spans="1:8" hidden="1">
      <c r="A252" s="191">
        <v>249</v>
      </c>
      <c r="B252" s="192"/>
      <c r="C252" s="165"/>
      <c r="D252" s="193"/>
      <c r="E252" s="193"/>
      <c r="F252" s="192"/>
      <c r="G252" s="194"/>
      <c r="H252" s="271">
        <f t="shared" si="4"/>
        <v>0</v>
      </c>
    </row>
    <row r="253" spans="1:8" hidden="1">
      <c r="A253" s="191">
        <v>250</v>
      </c>
      <c r="B253" s="192"/>
      <c r="C253" s="165"/>
      <c r="D253" s="193"/>
      <c r="E253" s="193"/>
      <c r="F253" s="192"/>
      <c r="G253" s="194"/>
      <c r="H253" s="271">
        <f t="shared" si="4"/>
        <v>0</v>
      </c>
    </row>
    <row r="254" spans="1:8" hidden="1">
      <c r="A254" s="191">
        <v>251</v>
      </c>
      <c r="B254" s="192"/>
      <c r="C254" s="165"/>
      <c r="D254" s="193"/>
      <c r="E254" s="193"/>
      <c r="F254" s="192"/>
      <c r="G254" s="194"/>
      <c r="H254" s="271">
        <f t="shared" si="4"/>
        <v>0</v>
      </c>
    </row>
    <row r="255" spans="1:8" hidden="1">
      <c r="A255" s="191">
        <v>252</v>
      </c>
      <c r="B255" s="192"/>
      <c r="C255" s="165"/>
      <c r="D255" s="193"/>
      <c r="E255" s="193"/>
      <c r="F255" s="192"/>
      <c r="G255" s="194"/>
      <c r="H255" s="271">
        <f t="shared" si="4"/>
        <v>0</v>
      </c>
    </row>
    <row r="256" spans="1:8" hidden="1">
      <c r="A256" s="191">
        <v>253</v>
      </c>
      <c r="B256" s="192"/>
      <c r="C256" s="165"/>
      <c r="D256" s="193"/>
      <c r="E256" s="193"/>
      <c r="F256" s="192"/>
      <c r="G256" s="194"/>
      <c r="H256" s="271">
        <f t="shared" si="4"/>
        <v>0</v>
      </c>
    </row>
    <row r="257" spans="1:8" hidden="1">
      <c r="A257" s="191">
        <v>254</v>
      </c>
      <c r="B257" s="192"/>
      <c r="C257" s="165"/>
      <c r="D257" s="193"/>
      <c r="E257" s="193"/>
      <c r="F257" s="192"/>
      <c r="G257" s="194"/>
      <c r="H257" s="271">
        <f t="shared" si="4"/>
        <v>0</v>
      </c>
    </row>
    <row r="258" spans="1:8" hidden="1">
      <c r="A258" s="191">
        <v>255</v>
      </c>
      <c r="B258" s="192"/>
      <c r="C258" s="165"/>
      <c r="D258" s="193"/>
      <c r="E258" s="193"/>
      <c r="F258" s="192"/>
      <c r="G258" s="194"/>
      <c r="H258" s="271">
        <f t="shared" si="4"/>
        <v>0</v>
      </c>
    </row>
    <row r="259" spans="1:8" hidden="1">
      <c r="A259" s="191">
        <v>256</v>
      </c>
      <c r="B259" s="192"/>
      <c r="C259" s="165"/>
      <c r="D259" s="193"/>
      <c r="E259" s="193"/>
      <c r="F259" s="192"/>
      <c r="G259" s="194"/>
      <c r="H259" s="271">
        <f t="shared" si="4"/>
        <v>0</v>
      </c>
    </row>
    <row r="260" spans="1:8" hidden="1">
      <c r="A260" s="191">
        <v>257</v>
      </c>
      <c r="B260" s="192"/>
      <c r="C260" s="165"/>
      <c r="D260" s="193"/>
      <c r="E260" s="193"/>
      <c r="F260" s="192"/>
      <c r="G260" s="194"/>
      <c r="H260" s="271">
        <f t="shared" si="4"/>
        <v>0</v>
      </c>
    </row>
    <row r="261" spans="1:8" hidden="1">
      <c r="A261" s="191">
        <v>258</v>
      </c>
      <c r="B261" s="192"/>
      <c r="C261" s="165"/>
      <c r="D261" s="193"/>
      <c r="E261" s="193"/>
      <c r="F261" s="192"/>
      <c r="G261" s="194"/>
      <c r="H261" s="271">
        <f t="shared" ref="H261:H324" si="5">(E261-D261+1)*C261</f>
        <v>0</v>
      </c>
    </row>
    <row r="262" spans="1:8" hidden="1">
      <c r="A262" s="191">
        <v>259</v>
      </c>
      <c r="B262" s="192"/>
      <c r="C262" s="165"/>
      <c r="D262" s="193"/>
      <c r="E262" s="193"/>
      <c r="F262" s="192"/>
      <c r="G262" s="194"/>
      <c r="H262" s="271">
        <f t="shared" si="5"/>
        <v>0</v>
      </c>
    </row>
    <row r="263" spans="1:8" hidden="1">
      <c r="A263" s="191">
        <v>260</v>
      </c>
      <c r="B263" s="192"/>
      <c r="C263" s="165"/>
      <c r="D263" s="193"/>
      <c r="E263" s="193"/>
      <c r="F263" s="192"/>
      <c r="G263" s="194"/>
      <c r="H263" s="271">
        <f t="shared" si="5"/>
        <v>0</v>
      </c>
    </row>
    <row r="264" spans="1:8" hidden="1">
      <c r="A264" s="191">
        <v>261</v>
      </c>
      <c r="B264" s="192"/>
      <c r="C264" s="165"/>
      <c r="D264" s="193"/>
      <c r="E264" s="193"/>
      <c r="F264" s="192"/>
      <c r="G264" s="194"/>
      <c r="H264" s="271">
        <f t="shared" si="5"/>
        <v>0</v>
      </c>
    </row>
    <row r="265" spans="1:8" hidden="1">
      <c r="A265" s="191">
        <v>262</v>
      </c>
      <c r="B265" s="192"/>
      <c r="C265" s="165"/>
      <c r="D265" s="193"/>
      <c r="E265" s="193"/>
      <c r="F265" s="192"/>
      <c r="G265" s="194"/>
      <c r="H265" s="271">
        <f t="shared" si="5"/>
        <v>0</v>
      </c>
    </row>
    <row r="266" spans="1:8" hidden="1">
      <c r="A266" s="191">
        <v>263</v>
      </c>
      <c r="B266" s="192"/>
      <c r="C266" s="165"/>
      <c r="D266" s="193"/>
      <c r="E266" s="193"/>
      <c r="F266" s="192"/>
      <c r="G266" s="194"/>
      <c r="H266" s="271">
        <f t="shared" si="5"/>
        <v>0</v>
      </c>
    </row>
    <row r="267" spans="1:8" hidden="1">
      <c r="A267" s="191">
        <v>264</v>
      </c>
      <c r="B267" s="192"/>
      <c r="C267" s="165"/>
      <c r="D267" s="193"/>
      <c r="E267" s="193"/>
      <c r="F267" s="192"/>
      <c r="G267" s="194"/>
      <c r="H267" s="271">
        <f t="shared" si="5"/>
        <v>0</v>
      </c>
    </row>
    <row r="268" spans="1:8" hidden="1">
      <c r="A268" s="191">
        <v>265</v>
      </c>
      <c r="B268" s="192"/>
      <c r="C268" s="165"/>
      <c r="D268" s="193"/>
      <c r="E268" s="193"/>
      <c r="F268" s="192"/>
      <c r="G268" s="194"/>
      <c r="H268" s="271">
        <f t="shared" si="5"/>
        <v>0</v>
      </c>
    </row>
    <row r="269" spans="1:8" hidden="1">
      <c r="A269" s="191">
        <v>266</v>
      </c>
      <c r="B269" s="192"/>
      <c r="C269" s="165"/>
      <c r="D269" s="193"/>
      <c r="E269" s="193"/>
      <c r="F269" s="192"/>
      <c r="G269" s="194"/>
      <c r="H269" s="271">
        <f t="shared" si="5"/>
        <v>0</v>
      </c>
    </row>
    <row r="270" spans="1:8" hidden="1">
      <c r="A270" s="191">
        <v>267</v>
      </c>
      <c r="B270" s="192"/>
      <c r="C270" s="165"/>
      <c r="D270" s="193"/>
      <c r="E270" s="193"/>
      <c r="F270" s="192"/>
      <c r="G270" s="194"/>
      <c r="H270" s="271">
        <f t="shared" si="5"/>
        <v>0</v>
      </c>
    </row>
    <row r="271" spans="1:8" hidden="1">
      <c r="A271" s="191">
        <v>268</v>
      </c>
      <c r="B271" s="192"/>
      <c r="C271" s="165"/>
      <c r="D271" s="193"/>
      <c r="E271" s="193"/>
      <c r="F271" s="192"/>
      <c r="G271" s="194"/>
      <c r="H271" s="271">
        <f t="shared" si="5"/>
        <v>0</v>
      </c>
    </row>
    <row r="272" spans="1:8" hidden="1">
      <c r="A272" s="191">
        <v>269</v>
      </c>
      <c r="B272" s="192"/>
      <c r="C272" s="165"/>
      <c r="D272" s="193"/>
      <c r="E272" s="193"/>
      <c r="F272" s="192"/>
      <c r="G272" s="194"/>
      <c r="H272" s="271">
        <f t="shared" si="5"/>
        <v>0</v>
      </c>
    </row>
    <row r="273" spans="1:8" hidden="1">
      <c r="A273" s="191">
        <v>270</v>
      </c>
      <c r="B273" s="192"/>
      <c r="C273" s="165"/>
      <c r="D273" s="193"/>
      <c r="E273" s="193"/>
      <c r="F273" s="192"/>
      <c r="G273" s="194"/>
      <c r="H273" s="271">
        <f t="shared" si="5"/>
        <v>0</v>
      </c>
    </row>
    <row r="274" spans="1:8" hidden="1">
      <c r="A274" s="191">
        <v>271</v>
      </c>
      <c r="B274" s="192"/>
      <c r="C274" s="165"/>
      <c r="D274" s="193"/>
      <c r="E274" s="193"/>
      <c r="F274" s="192"/>
      <c r="G274" s="194"/>
      <c r="H274" s="271">
        <f t="shared" si="5"/>
        <v>0</v>
      </c>
    </row>
    <row r="275" spans="1:8" hidden="1">
      <c r="A275" s="191">
        <v>272</v>
      </c>
      <c r="B275" s="192"/>
      <c r="C275" s="165"/>
      <c r="D275" s="193"/>
      <c r="E275" s="193"/>
      <c r="F275" s="192"/>
      <c r="G275" s="194"/>
      <c r="H275" s="271">
        <f t="shared" si="5"/>
        <v>0</v>
      </c>
    </row>
    <row r="276" spans="1:8" hidden="1">
      <c r="A276" s="191">
        <v>273</v>
      </c>
      <c r="B276" s="192"/>
      <c r="C276" s="165"/>
      <c r="D276" s="193"/>
      <c r="E276" s="193"/>
      <c r="F276" s="192"/>
      <c r="G276" s="194"/>
      <c r="H276" s="271">
        <f t="shared" si="5"/>
        <v>0</v>
      </c>
    </row>
    <row r="277" spans="1:8" hidden="1">
      <c r="A277" s="191">
        <v>274</v>
      </c>
      <c r="B277" s="192"/>
      <c r="C277" s="165"/>
      <c r="D277" s="193"/>
      <c r="E277" s="193"/>
      <c r="F277" s="192"/>
      <c r="G277" s="194"/>
      <c r="H277" s="271">
        <f t="shared" si="5"/>
        <v>0</v>
      </c>
    </row>
    <row r="278" spans="1:8" hidden="1">
      <c r="A278" s="191">
        <v>275</v>
      </c>
      <c r="B278" s="192"/>
      <c r="C278" s="165"/>
      <c r="D278" s="193"/>
      <c r="E278" s="193"/>
      <c r="F278" s="192"/>
      <c r="G278" s="194"/>
      <c r="H278" s="271">
        <f t="shared" si="5"/>
        <v>0</v>
      </c>
    </row>
    <row r="279" spans="1:8" hidden="1">
      <c r="A279" s="191">
        <v>276</v>
      </c>
      <c r="B279" s="192"/>
      <c r="C279" s="165"/>
      <c r="D279" s="193"/>
      <c r="E279" s="193"/>
      <c r="F279" s="192"/>
      <c r="G279" s="194"/>
      <c r="H279" s="271">
        <f t="shared" si="5"/>
        <v>0</v>
      </c>
    </row>
    <row r="280" spans="1:8" hidden="1">
      <c r="A280" s="191">
        <v>277</v>
      </c>
      <c r="B280" s="192"/>
      <c r="C280" s="165"/>
      <c r="D280" s="193"/>
      <c r="E280" s="193"/>
      <c r="F280" s="192"/>
      <c r="G280" s="194"/>
      <c r="H280" s="271">
        <f t="shared" si="5"/>
        <v>0</v>
      </c>
    </row>
    <row r="281" spans="1:8" hidden="1">
      <c r="A281" s="191">
        <v>278</v>
      </c>
      <c r="B281" s="192"/>
      <c r="C281" s="165"/>
      <c r="D281" s="193"/>
      <c r="E281" s="193"/>
      <c r="F281" s="192"/>
      <c r="G281" s="194"/>
      <c r="H281" s="271">
        <f t="shared" si="5"/>
        <v>0</v>
      </c>
    </row>
    <row r="282" spans="1:8" hidden="1">
      <c r="A282" s="191">
        <v>279</v>
      </c>
      <c r="B282" s="192"/>
      <c r="C282" s="165"/>
      <c r="D282" s="193"/>
      <c r="E282" s="193"/>
      <c r="F282" s="192"/>
      <c r="G282" s="194"/>
      <c r="H282" s="271">
        <f t="shared" si="5"/>
        <v>0</v>
      </c>
    </row>
    <row r="283" spans="1:8" hidden="1">
      <c r="A283" s="191">
        <v>280</v>
      </c>
      <c r="B283" s="192"/>
      <c r="C283" s="165"/>
      <c r="D283" s="193"/>
      <c r="E283" s="193"/>
      <c r="F283" s="192"/>
      <c r="G283" s="194"/>
      <c r="H283" s="271">
        <f t="shared" si="5"/>
        <v>0</v>
      </c>
    </row>
    <row r="284" spans="1:8" hidden="1">
      <c r="A284" s="191">
        <v>281</v>
      </c>
      <c r="B284" s="192"/>
      <c r="C284" s="165"/>
      <c r="D284" s="193"/>
      <c r="E284" s="193"/>
      <c r="F284" s="192"/>
      <c r="G284" s="194"/>
      <c r="H284" s="271">
        <f t="shared" si="5"/>
        <v>0</v>
      </c>
    </row>
    <row r="285" spans="1:8" hidden="1">
      <c r="A285" s="191">
        <v>282</v>
      </c>
      <c r="B285" s="192"/>
      <c r="C285" s="165"/>
      <c r="D285" s="193"/>
      <c r="E285" s="193"/>
      <c r="F285" s="192"/>
      <c r="G285" s="194"/>
      <c r="H285" s="271">
        <f t="shared" si="5"/>
        <v>0</v>
      </c>
    </row>
    <row r="286" spans="1:8" hidden="1">
      <c r="A286" s="191">
        <v>283</v>
      </c>
      <c r="B286" s="192"/>
      <c r="C286" s="165"/>
      <c r="D286" s="193"/>
      <c r="E286" s="193"/>
      <c r="F286" s="192"/>
      <c r="G286" s="194"/>
      <c r="H286" s="271">
        <f t="shared" si="5"/>
        <v>0</v>
      </c>
    </row>
    <row r="287" spans="1:8" hidden="1">
      <c r="A287" s="191">
        <v>284</v>
      </c>
      <c r="B287" s="192"/>
      <c r="C287" s="165"/>
      <c r="D287" s="193"/>
      <c r="E287" s="193"/>
      <c r="F287" s="192"/>
      <c r="G287" s="194"/>
      <c r="H287" s="271">
        <f t="shared" si="5"/>
        <v>0</v>
      </c>
    </row>
    <row r="288" spans="1:8" hidden="1">
      <c r="A288" s="191">
        <v>285</v>
      </c>
      <c r="B288" s="192"/>
      <c r="C288" s="165"/>
      <c r="D288" s="193"/>
      <c r="E288" s="193"/>
      <c r="F288" s="192"/>
      <c r="G288" s="194"/>
      <c r="H288" s="271">
        <f t="shared" si="5"/>
        <v>0</v>
      </c>
    </row>
    <row r="289" spans="1:8" hidden="1">
      <c r="A289" s="191">
        <v>286</v>
      </c>
      <c r="B289" s="192"/>
      <c r="C289" s="165"/>
      <c r="D289" s="193"/>
      <c r="E289" s="193"/>
      <c r="F289" s="192"/>
      <c r="G289" s="194"/>
      <c r="H289" s="271">
        <f t="shared" si="5"/>
        <v>0</v>
      </c>
    </row>
    <row r="290" spans="1:8" hidden="1">
      <c r="A290" s="191">
        <v>287</v>
      </c>
      <c r="B290" s="192"/>
      <c r="C290" s="165"/>
      <c r="D290" s="193"/>
      <c r="E290" s="193"/>
      <c r="F290" s="192"/>
      <c r="G290" s="194"/>
      <c r="H290" s="271">
        <f t="shared" si="5"/>
        <v>0</v>
      </c>
    </row>
    <row r="291" spans="1:8" hidden="1">
      <c r="A291" s="191">
        <v>288</v>
      </c>
      <c r="B291" s="192"/>
      <c r="C291" s="165"/>
      <c r="D291" s="193"/>
      <c r="E291" s="193"/>
      <c r="F291" s="192"/>
      <c r="G291" s="194"/>
      <c r="H291" s="271">
        <f t="shared" si="5"/>
        <v>0</v>
      </c>
    </row>
    <row r="292" spans="1:8" hidden="1">
      <c r="A292" s="191">
        <v>289</v>
      </c>
      <c r="B292" s="192"/>
      <c r="C292" s="165"/>
      <c r="D292" s="193"/>
      <c r="E292" s="193"/>
      <c r="F292" s="192"/>
      <c r="G292" s="194"/>
      <c r="H292" s="271">
        <f t="shared" si="5"/>
        <v>0</v>
      </c>
    </row>
    <row r="293" spans="1:8" hidden="1">
      <c r="A293" s="191">
        <v>290</v>
      </c>
      <c r="B293" s="192"/>
      <c r="C293" s="165"/>
      <c r="D293" s="193"/>
      <c r="E293" s="193"/>
      <c r="F293" s="192"/>
      <c r="G293" s="194"/>
      <c r="H293" s="271">
        <f t="shared" si="5"/>
        <v>0</v>
      </c>
    </row>
    <row r="294" spans="1:8" hidden="1">
      <c r="A294" s="191">
        <v>291</v>
      </c>
      <c r="B294" s="192"/>
      <c r="C294" s="165"/>
      <c r="D294" s="193"/>
      <c r="E294" s="193"/>
      <c r="F294" s="192"/>
      <c r="G294" s="194"/>
      <c r="H294" s="271">
        <f t="shared" si="5"/>
        <v>0</v>
      </c>
    </row>
    <row r="295" spans="1:8" hidden="1">
      <c r="A295" s="191">
        <v>292</v>
      </c>
      <c r="B295" s="192"/>
      <c r="C295" s="165"/>
      <c r="D295" s="193"/>
      <c r="E295" s="193"/>
      <c r="F295" s="192"/>
      <c r="G295" s="194"/>
      <c r="H295" s="271">
        <f t="shared" si="5"/>
        <v>0</v>
      </c>
    </row>
    <row r="296" spans="1:8" hidden="1">
      <c r="A296" s="191">
        <v>293</v>
      </c>
      <c r="B296" s="192"/>
      <c r="C296" s="165"/>
      <c r="D296" s="193"/>
      <c r="E296" s="193"/>
      <c r="F296" s="192"/>
      <c r="G296" s="194"/>
      <c r="H296" s="271">
        <f t="shared" si="5"/>
        <v>0</v>
      </c>
    </row>
    <row r="297" spans="1:8" hidden="1">
      <c r="A297" s="191">
        <v>294</v>
      </c>
      <c r="B297" s="192"/>
      <c r="C297" s="165"/>
      <c r="D297" s="193"/>
      <c r="E297" s="193"/>
      <c r="F297" s="192"/>
      <c r="G297" s="194"/>
      <c r="H297" s="271">
        <f t="shared" si="5"/>
        <v>0</v>
      </c>
    </row>
    <row r="298" spans="1:8" hidden="1">
      <c r="A298" s="191">
        <v>295</v>
      </c>
      <c r="B298" s="192"/>
      <c r="C298" s="165"/>
      <c r="D298" s="193"/>
      <c r="E298" s="193"/>
      <c r="F298" s="192"/>
      <c r="G298" s="194"/>
      <c r="H298" s="271">
        <f t="shared" si="5"/>
        <v>0</v>
      </c>
    </row>
    <row r="299" spans="1:8" hidden="1">
      <c r="A299" s="191">
        <v>296</v>
      </c>
      <c r="B299" s="192"/>
      <c r="C299" s="165"/>
      <c r="D299" s="193"/>
      <c r="E299" s="193"/>
      <c r="F299" s="192"/>
      <c r="G299" s="194"/>
      <c r="H299" s="271">
        <f t="shared" si="5"/>
        <v>0</v>
      </c>
    </row>
    <row r="300" spans="1:8" hidden="1">
      <c r="A300" s="191">
        <v>297</v>
      </c>
      <c r="B300" s="192"/>
      <c r="C300" s="165"/>
      <c r="D300" s="193"/>
      <c r="E300" s="193"/>
      <c r="F300" s="192"/>
      <c r="G300" s="194"/>
      <c r="H300" s="271">
        <f t="shared" si="5"/>
        <v>0</v>
      </c>
    </row>
    <row r="301" spans="1:8" hidden="1">
      <c r="A301" s="191">
        <v>298</v>
      </c>
      <c r="B301" s="192"/>
      <c r="C301" s="165"/>
      <c r="D301" s="193"/>
      <c r="E301" s="193"/>
      <c r="F301" s="192"/>
      <c r="G301" s="194"/>
      <c r="H301" s="271">
        <f t="shared" si="5"/>
        <v>0</v>
      </c>
    </row>
    <row r="302" spans="1:8" hidden="1">
      <c r="A302" s="191">
        <v>299</v>
      </c>
      <c r="B302" s="192"/>
      <c r="C302" s="165"/>
      <c r="D302" s="193"/>
      <c r="E302" s="193"/>
      <c r="F302" s="192"/>
      <c r="G302" s="194"/>
      <c r="H302" s="271">
        <f t="shared" si="5"/>
        <v>0</v>
      </c>
    </row>
    <row r="303" spans="1:8" hidden="1">
      <c r="A303" s="191">
        <v>300</v>
      </c>
      <c r="B303" s="192"/>
      <c r="C303" s="165"/>
      <c r="D303" s="193"/>
      <c r="E303" s="193"/>
      <c r="F303" s="192"/>
      <c r="G303" s="194"/>
      <c r="H303" s="271">
        <f t="shared" si="5"/>
        <v>0</v>
      </c>
    </row>
    <row r="304" spans="1:8" hidden="1">
      <c r="A304" s="191">
        <v>301</v>
      </c>
      <c r="B304" s="192"/>
      <c r="C304" s="165"/>
      <c r="D304" s="193"/>
      <c r="E304" s="193"/>
      <c r="F304" s="192"/>
      <c r="G304" s="194"/>
      <c r="H304" s="271">
        <f t="shared" si="5"/>
        <v>0</v>
      </c>
    </row>
    <row r="305" spans="1:8" hidden="1">
      <c r="A305" s="191">
        <v>302</v>
      </c>
      <c r="B305" s="192"/>
      <c r="C305" s="165"/>
      <c r="D305" s="193"/>
      <c r="E305" s="193"/>
      <c r="F305" s="192"/>
      <c r="G305" s="194"/>
      <c r="H305" s="271">
        <f t="shared" si="5"/>
        <v>0</v>
      </c>
    </row>
    <row r="306" spans="1:8" hidden="1">
      <c r="A306" s="191">
        <v>303</v>
      </c>
      <c r="B306" s="192"/>
      <c r="C306" s="165"/>
      <c r="D306" s="193"/>
      <c r="E306" s="193"/>
      <c r="F306" s="192"/>
      <c r="G306" s="194"/>
      <c r="H306" s="271">
        <f t="shared" si="5"/>
        <v>0</v>
      </c>
    </row>
    <row r="307" spans="1:8" hidden="1">
      <c r="A307" s="191">
        <v>304</v>
      </c>
      <c r="B307" s="192"/>
      <c r="C307" s="165"/>
      <c r="D307" s="193"/>
      <c r="E307" s="193"/>
      <c r="F307" s="192"/>
      <c r="G307" s="194"/>
      <c r="H307" s="271">
        <f t="shared" si="5"/>
        <v>0</v>
      </c>
    </row>
    <row r="308" spans="1:8" hidden="1">
      <c r="A308" s="191">
        <v>305</v>
      </c>
      <c r="B308" s="192"/>
      <c r="C308" s="165"/>
      <c r="D308" s="193"/>
      <c r="E308" s="193"/>
      <c r="F308" s="192"/>
      <c r="G308" s="194"/>
      <c r="H308" s="271">
        <f t="shared" si="5"/>
        <v>0</v>
      </c>
    </row>
    <row r="309" spans="1:8" hidden="1">
      <c r="A309" s="191">
        <v>306</v>
      </c>
      <c r="B309" s="192"/>
      <c r="C309" s="165"/>
      <c r="D309" s="193"/>
      <c r="E309" s="193"/>
      <c r="F309" s="192"/>
      <c r="G309" s="194"/>
      <c r="H309" s="271">
        <f t="shared" si="5"/>
        <v>0</v>
      </c>
    </row>
    <row r="310" spans="1:8" hidden="1">
      <c r="A310" s="191">
        <v>307</v>
      </c>
      <c r="B310" s="192"/>
      <c r="C310" s="165"/>
      <c r="D310" s="193"/>
      <c r="E310" s="193"/>
      <c r="F310" s="192"/>
      <c r="G310" s="194"/>
      <c r="H310" s="271">
        <f t="shared" si="5"/>
        <v>0</v>
      </c>
    </row>
    <row r="311" spans="1:8" hidden="1">
      <c r="A311" s="191">
        <v>308</v>
      </c>
      <c r="B311" s="192"/>
      <c r="C311" s="165"/>
      <c r="D311" s="193"/>
      <c r="E311" s="193"/>
      <c r="F311" s="192"/>
      <c r="G311" s="194"/>
      <c r="H311" s="271">
        <f t="shared" si="5"/>
        <v>0</v>
      </c>
    </row>
    <row r="312" spans="1:8" hidden="1">
      <c r="A312" s="191">
        <v>309</v>
      </c>
      <c r="B312" s="192"/>
      <c r="C312" s="165"/>
      <c r="D312" s="193"/>
      <c r="E312" s="193"/>
      <c r="F312" s="192"/>
      <c r="G312" s="194"/>
      <c r="H312" s="271">
        <f t="shared" si="5"/>
        <v>0</v>
      </c>
    </row>
    <row r="313" spans="1:8" hidden="1">
      <c r="A313" s="191">
        <v>310</v>
      </c>
      <c r="B313" s="192"/>
      <c r="C313" s="165"/>
      <c r="D313" s="193"/>
      <c r="E313" s="193"/>
      <c r="F313" s="192"/>
      <c r="G313" s="194"/>
      <c r="H313" s="271">
        <f t="shared" si="5"/>
        <v>0</v>
      </c>
    </row>
    <row r="314" spans="1:8" hidden="1">
      <c r="A314" s="191">
        <v>311</v>
      </c>
      <c r="B314" s="192"/>
      <c r="C314" s="165"/>
      <c r="D314" s="193"/>
      <c r="E314" s="193"/>
      <c r="F314" s="192"/>
      <c r="G314" s="194"/>
      <c r="H314" s="271">
        <f t="shared" si="5"/>
        <v>0</v>
      </c>
    </row>
    <row r="315" spans="1:8" hidden="1">
      <c r="A315" s="191">
        <v>312</v>
      </c>
      <c r="B315" s="192"/>
      <c r="C315" s="165"/>
      <c r="D315" s="193"/>
      <c r="E315" s="193"/>
      <c r="F315" s="192"/>
      <c r="G315" s="194"/>
      <c r="H315" s="271">
        <f t="shared" si="5"/>
        <v>0</v>
      </c>
    </row>
    <row r="316" spans="1:8" hidden="1">
      <c r="A316" s="191">
        <v>313</v>
      </c>
      <c r="B316" s="192"/>
      <c r="C316" s="165"/>
      <c r="D316" s="193"/>
      <c r="E316" s="193"/>
      <c r="F316" s="192"/>
      <c r="G316" s="194"/>
      <c r="H316" s="271">
        <f t="shared" si="5"/>
        <v>0</v>
      </c>
    </row>
    <row r="317" spans="1:8" hidden="1">
      <c r="A317" s="191">
        <v>314</v>
      </c>
      <c r="B317" s="192"/>
      <c r="C317" s="165"/>
      <c r="D317" s="193"/>
      <c r="E317" s="193"/>
      <c r="F317" s="192"/>
      <c r="G317" s="194"/>
      <c r="H317" s="271">
        <f t="shared" si="5"/>
        <v>0</v>
      </c>
    </row>
    <row r="318" spans="1:8" hidden="1">
      <c r="A318" s="191">
        <v>315</v>
      </c>
      <c r="B318" s="192"/>
      <c r="C318" s="165"/>
      <c r="D318" s="193"/>
      <c r="E318" s="193"/>
      <c r="F318" s="192"/>
      <c r="G318" s="194"/>
      <c r="H318" s="271">
        <f t="shared" si="5"/>
        <v>0</v>
      </c>
    </row>
    <row r="319" spans="1:8" hidden="1">
      <c r="A319" s="191">
        <v>316</v>
      </c>
      <c r="B319" s="192"/>
      <c r="C319" s="165"/>
      <c r="D319" s="193"/>
      <c r="E319" s="193"/>
      <c r="F319" s="192"/>
      <c r="G319" s="194"/>
      <c r="H319" s="271">
        <f t="shared" si="5"/>
        <v>0</v>
      </c>
    </row>
    <row r="320" spans="1:8" hidden="1">
      <c r="A320" s="191">
        <v>317</v>
      </c>
      <c r="B320" s="192"/>
      <c r="C320" s="165"/>
      <c r="D320" s="193"/>
      <c r="E320" s="193"/>
      <c r="F320" s="192"/>
      <c r="G320" s="194"/>
      <c r="H320" s="271">
        <f t="shared" si="5"/>
        <v>0</v>
      </c>
    </row>
    <row r="321" spans="1:8" hidden="1">
      <c r="A321" s="191">
        <v>318</v>
      </c>
      <c r="B321" s="192"/>
      <c r="C321" s="165"/>
      <c r="D321" s="193"/>
      <c r="E321" s="193"/>
      <c r="F321" s="192"/>
      <c r="G321" s="194"/>
      <c r="H321" s="271">
        <f t="shared" si="5"/>
        <v>0</v>
      </c>
    </row>
    <row r="322" spans="1:8" hidden="1">
      <c r="A322" s="191">
        <v>319</v>
      </c>
      <c r="B322" s="192"/>
      <c r="C322" s="165"/>
      <c r="D322" s="193"/>
      <c r="E322" s="193"/>
      <c r="F322" s="192"/>
      <c r="G322" s="194"/>
      <c r="H322" s="271">
        <f t="shared" si="5"/>
        <v>0</v>
      </c>
    </row>
    <row r="323" spans="1:8" hidden="1">
      <c r="A323" s="191">
        <v>320</v>
      </c>
      <c r="B323" s="192"/>
      <c r="C323" s="165"/>
      <c r="D323" s="193"/>
      <c r="E323" s="193"/>
      <c r="F323" s="192"/>
      <c r="G323" s="194"/>
      <c r="H323" s="271">
        <f t="shared" si="5"/>
        <v>0</v>
      </c>
    </row>
    <row r="324" spans="1:8" hidden="1">
      <c r="A324" s="191">
        <v>321</v>
      </c>
      <c r="B324" s="192"/>
      <c r="C324" s="165"/>
      <c r="D324" s="193"/>
      <c r="E324" s="193"/>
      <c r="F324" s="192"/>
      <c r="G324" s="194"/>
      <c r="H324" s="271">
        <f t="shared" si="5"/>
        <v>0</v>
      </c>
    </row>
    <row r="325" spans="1:8" hidden="1">
      <c r="A325" s="191">
        <v>322</v>
      </c>
      <c r="B325" s="192"/>
      <c r="C325" s="165"/>
      <c r="D325" s="193"/>
      <c r="E325" s="193"/>
      <c r="F325" s="192"/>
      <c r="G325" s="194"/>
      <c r="H325" s="271">
        <f t="shared" ref="H325:H388" si="6">(E325-D325+1)*C325</f>
        <v>0</v>
      </c>
    </row>
    <row r="326" spans="1:8" hidden="1">
      <c r="A326" s="191">
        <v>323</v>
      </c>
      <c r="B326" s="192"/>
      <c r="C326" s="165"/>
      <c r="D326" s="193"/>
      <c r="E326" s="193"/>
      <c r="F326" s="192"/>
      <c r="G326" s="194"/>
      <c r="H326" s="271">
        <f t="shared" si="6"/>
        <v>0</v>
      </c>
    </row>
    <row r="327" spans="1:8" hidden="1">
      <c r="A327" s="191">
        <v>324</v>
      </c>
      <c r="B327" s="192"/>
      <c r="C327" s="165"/>
      <c r="D327" s="193"/>
      <c r="E327" s="193"/>
      <c r="F327" s="192"/>
      <c r="G327" s="194"/>
      <c r="H327" s="271">
        <f t="shared" si="6"/>
        <v>0</v>
      </c>
    </row>
    <row r="328" spans="1:8" hidden="1">
      <c r="A328" s="191">
        <v>325</v>
      </c>
      <c r="B328" s="192"/>
      <c r="C328" s="165"/>
      <c r="D328" s="193"/>
      <c r="E328" s="193"/>
      <c r="F328" s="192"/>
      <c r="G328" s="194"/>
      <c r="H328" s="271">
        <f t="shared" si="6"/>
        <v>0</v>
      </c>
    </row>
    <row r="329" spans="1:8" hidden="1">
      <c r="A329" s="191">
        <v>326</v>
      </c>
      <c r="B329" s="192"/>
      <c r="C329" s="165"/>
      <c r="D329" s="193"/>
      <c r="E329" s="193"/>
      <c r="F329" s="192"/>
      <c r="G329" s="194"/>
      <c r="H329" s="271">
        <f t="shared" si="6"/>
        <v>0</v>
      </c>
    </row>
    <row r="330" spans="1:8" hidden="1">
      <c r="A330" s="191">
        <v>327</v>
      </c>
      <c r="B330" s="192"/>
      <c r="C330" s="165"/>
      <c r="D330" s="193"/>
      <c r="E330" s="193"/>
      <c r="F330" s="192"/>
      <c r="G330" s="194"/>
      <c r="H330" s="271">
        <f t="shared" si="6"/>
        <v>0</v>
      </c>
    </row>
    <row r="331" spans="1:8" hidden="1">
      <c r="A331" s="191">
        <v>328</v>
      </c>
      <c r="B331" s="192"/>
      <c r="C331" s="165"/>
      <c r="D331" s="193"/>
      <c r="E331" s="193"/>
      <c r="F331" s="192"/>
      <c r="G331" s="194"/>
      <c r="H331" s="271">
        <f t="shared" si="6"/>
        <v>0</v>
      </c>
    </row>
    <row r="332" spans="1:8" hidden="1">
      <c r="A332" s="191">
        <v>329</v>
      </c>
      <c r="B332" s="192"/>
      <c r="C332" s="165"/>
      <c r="D332" s="193"/>
      <c r="E332" s="193"/>
      <c r="F332" s="192"/>
      <c r="G332" s="194"/>
      <c r="H332" s="271">
        <f t="shared" si="6"/>
        <v>0</v>
      </c>
    </row>
    <row r="333" spans="1:8" hidden="1">
      <c r="A333" s="191">
        <v>330</v>
      </c>
      <c r="B333" s="192"/>
      <c r="C333" s="165"/>
      <c r="D333" s="193"/>
      <c r="E333" s="193"/>
      <c r="F333" s="192"/>
      <c r="G333" s="194"/>
      <c r="H333" s="271">
        <f t="shared" si="6"/>
        <v>0</v>
      </c>
    </row>
    <row r="334" spans="1:8" hidden="1">
      <c r="A334" s="191">
        <v>331</v>
      </c>
      <c r="B334" s="192"/>
      <c r="C334" s="165"/>
      <c r="D334" s="193"/>
      <c r="E334" s="193"/>
      <c r="F334" s="192"/>
      <c r="G334" s="194"/>
      <c r="H334" s="271">
        <f t="shared" si="6"/>
        <v>0</v>
      </c>
    </row>
    <row r="335" spans="1:8" hidden="1">
      <c r="A335" s="191">
        <v>332</v>
      </c>
      <c r="B335" s="192"/>
      <c r="C335" s="165"/>
      <c r="D335" s="193"/>
      <c r="E335" s="193"/>
      <c r="F335" s="192"/>
      <c r="G335" s="194"/>
      <c r="H335" s="271">
        <f t="shared" si="6"/>
        <v>0</v>
      </c>
    </row>
    <row r="336" spans="1:8" hidden="1">
      <c r="A336" s="191">
        <v>333</v>
      </c>
      <c r="B336" s="192"/>
      <c r="C336" s="165"/>
      <c r="D336" s="193"/>
      <c r="E336" s="193"/>
      <c r="F336" s="192"/>
      <c r="G336" s="194"/>
      <c r="H336" s="271">
        <f t="shared" si="6"/>
        <v>0</v>
      </c>
    </row>
    <row r="337" spans="1:8" hidden="1">
      <c r="A337" s="191">
        <v>334</v>
      </c>
      <c r="B337" s="192"/>
      <c r="C337" s="165"/>
      <c r="D337" s="193"/>
      <c r="E337" s="193"/>
      <c r="F337" s="192"/>
      <c r="G337" s="194"/>
      <c r="H337" s="271">
        <f t="shared" si="6"/>
        <v>0</v>
      </c>
    </row>
    <row r="338" spans="1:8" hidden="1">
      <c r="A338" s="191">
        <v>335</v>
      </c>
      <c r="B338" s="192"/>
      <c r="C338" s="165"/>
      <c r="D338" s="193"/>
      <c r="E338" s="193"/>
      <c r="F338" s="192"/>
      <c r="G338" s="194"/>
      <c r="H338" s="271">
        <f t="shared" si="6"/>
        <v>0</v>
      </c>
    </row>
    <row r="339" spans="1:8" hidden="1">
      <c r="A339" s="191">
        <v>336</v>
      </c>
      <c r="B339" s="192"/>
      <c r="C339" s="165"/>
      <c r="D339" s="193"/>
      <c r="E339" s="193"/>
      <c r="F339" s="192"/>
      <c r="G339" s="194"/>
      <c r="H339" s="271">
        <f t="shared" si="6"/>
        <v>0</v>
      </c>
    </row>
    <row r="340" spans="1:8" hidden="1">
      <c r="A340" s="191">
        <v>337</v>
      </c>
      <c r="B340" s="192"/>
      <c r="C340" s="165"/>
      <c r="D340" s="193"/>
      <c r="E340" s="193"/>
      <c r="F340" s="192"/>
      <c r="G340" s="194"/>
      <c r="H340" s="271">
        <f t="shared" si="6"/>
        <v>0</v>
      </c>
    </row>
    <row r="341" spans="1:8" hidden="1">
      <c r="A341" s="191">
        <v>338</v>
      </c>
      <c r="B341" s="192"/>
      <c r="C341" s="165"/>
      <c r="D341" s="193"/>
      <c r="E341" s="193"/>
      <c r="F341" s="192"/>
      <c r="G341" s="194"/>
      <c r="H341" s="271">
        <f t="shared" si="6"/>
        <v>0</v>
      </c>
    </row>
    <row r="342" spans="1:8" hidden="1">
      <c r="A342" s="191">
        <v>339</v>
      </c>
      <c r="B342" s="192"/>
      <c r="C342" s="165"/>
      <c r="D342" s="193"/>
      <c r="E342" s="193"/>
      <c r="F342" s="192"/>
      <c r="G342" s="194"/>
      <c r="H342" s="271">
        <f t="shared" si="6"/>
        <v>0</v>
      </c>
    </row>
    <row r="343" spans="1:8" hidden="1">
      <c r="A343" s="191">
        <v>340</v>
      </c>
      <c r="B343" s="192"/>
      <c r="C343" s="165"/>
      <c r="D343" s="193"/>
      <c r="E343" s="193"/>
      <c r="F343" s="192"/>
      <c r="G343" s="194"/>
      <c r="H343" s="271">
        <f t="shared" si="6"/>
        <v>0</v>
      </c>
    </row>
    <row r="344" spans="1:8" hidden="1">
      <c r="A344" s="191">
        <v>341</v>
      </c>
      <c r="B344" s="192"/>
      <c r="C344" s="165"/>
      <c r="D344" s="193"/>
      <c r="E344" s="193"/>
      <c r="F344" s="192"/>
      <c r="G344" s="194"/>
      <c r="H344" s="271">
        <f t="shared" si="6"/>
        <v>0</v>
      </c>
    </row>
    <row r="345" spans="1:8" hidden="1">
      <c r="A345" s="191">
        <v>342</v>
      </c>
      <c r="B345" s="192"/>
      <c r="C345" s="165"/>
      <c r="D345" s="193"/>
      <c r="E345" s="193"/>
      <c r="F345" s="192"/>
      <c r="G345" s="194"/>
      <c r="H345" s="271">
        <f t="shared" si="6"/>
        <v>0</v>
      </c>
    </row>
    <row r="346" spans="1:8" hidden="1">
      <c r="A346" s="191">
        <v>343</v>
      </c>
      <c r="B346" s="192"/>
      <c r="C346" s="165"/>
      <c r="D346" s="193"/>
      <c r="E346" s="193"/>
      <c r="F346" s="192"/>
      <c r="G346" s="194"/>
      <c r="H346" s="271">
        <f t="shared" si="6"/>
        <v>0</v>
      </c>
    </row>
    <row r="347" spans="1:8" hidden="1">
      <c r="A347" s="191">
        <v>344</v>
      </c>
      <c r="B347" s="192"/>
      <c r="C347" s="165"/>
      <c r="D347" s="193"/>
      <c r="E347" s="193"/>
      <c r="F347" s="192"/>
      <c r="G347" s="194"/>
      <c r="H347" s="271">
        <f t="shared" si="6"/>
        <v>0</v>
      </c>
    </row>
    <row r="348" spans="1:8" hidden="1">
      <c r="A348" s="191">
        <v>345</v>
      </c>
      <c r="B348" s="192"/>
      <c r="C348" s="165"/>
      <c r="D348" s="193"/>
      <c r="E348" s="193"/>
      <c r="F348" s="192"/>
      <c r="G348" s="194"/>
      <c r="H348" s="271">
        <f t="shared" si="6"/>
        <v>0</v>
      </c>
    </row>
    <row r="349" spans="1:8" hidden="1">
      <c r="A349" s="191">
        <v>346</v>
      </c>
      <c r="B349" s="192"/>
      <c r="C349" s="165"/>
      <c r="D349" s="193"/>
      <c r="E349" s="193"/>
      <c r="F349" s="192"/>
      <c r="G349" s="194"/>
      <c r="H349" s="271">
        <f t="shared" si="6"/>
        <v>0</v>
      </c>
    </row>
    <row r="350" spans="1:8" hidden="1">
      <c r="A350" s="191">
        <v>347</v>
      </c>
      <c r="B350" s="192"/>
      <c r="C350" s="165"/>
      <c r="D350" s="193"/>
      <c r="E350" s="193"/>
      <c r="F350" s="192"/>
      <c r="G350" s="194"/>
      <c r="H350" s="271">
        <f t="shared" si="6"/>
        <v>0</v>
      </c>
    </row>
    <row r="351" spans="1:8" hidden="1">
      <c r="A351" s="191">
        <v>348</v>
      </c>
      <c r="B351" s="192"/>
      <c r="C351" s="165"/>
      <c r="D351" s="193"/>
      <c r="E351" s="193"/>
      <c r="F351" s="192"/>
      <c r="G351" s="194"/>
      <c r="H351" s="271">
        <f t="shared" si="6"/>
        <v>0</v>
      </c>
    </row>
    <row r="352" spans="1:8" hidden="1">
      <c r="A352" s="191">
        <v>349</v>
      </c>
      <c r="B352" s="192"/>
      <c r="C352" s="165"/>
      <c r="D352" s="193"/>
      <c r="E352" s="193"/>
      <c r="F352" s="192"/>
      <c r="G352" s="194"/>
      <c r="H352" s="271">
        <f t="shared" si="6"/>
        <v>0</v>
      </c>
    </row>
    <row r="353" spans="1:8" hidden="1">
      <c r="A353" s="191">
        <v>350</v>
      </c>
      <c r="B353" s="192"/>
      <c r="C353" s="165"/>
      <c r="D353" s="193"/>
      <c r="E353" s="193"/>
      <c r="F353" s="192"/>
      <c r="G353" s="194"/>
      <c r="H353" s="271">
        <f t="shared" si="6"/>
        <v>0</v>
      </c>
    </row>
    <row r="354" spans="1:8" hidden="1">
      <c r="A354" s="191">
        <v>351</v>
      </c>
      <c r="B354" s="192"/>
      <c r="C354" s="165"/>
      <c r="D354" s="193"/>
      <c r="E354" s="193"/>
      <c r="F354" s="192"/>
      <c r="G354" s="194"/>
      <c r="H354" s="271">
        <f t="shared" si="6"/>
        <v>0</v>
      </c>
    </row>
    <row r="355" spans="1:8" hidden="1">
      <c r="A355" s="191">
        <v>352</v>
      </c>
      <c r="B355" s="192"/>
      <c r="C355" s="165"/>
      <c r="D355" s="193"/>
      <c r="E355" s="193"/>
      <c r="F355" s="192"/>
      <c r="G355" s="194"/>
      <c r="H355" s="271">
        <f t="shared" si="6"/>
        <v>0</v>
      </c>
    </row>
    <row r="356" spans="1:8" hidden="1">
      <c r="A356" s="191">
        <v>353</v>
      </c>
      <c r="B356" s="192"/>
      <c r="C356" s="165"/>
      <c r="D356" s="193"/>
      <c r="E356" s="193"/>
      <c r="F356" s="192"/>
      <c r="G356" s="194"/>
      <c r="H356" s="271">
        <f t="shared" si="6"/>
        <v>0</v>
      </c>
    </row>
    <row r="357" spans="1:8" hidden="1">
      <c r="A357" s="191">
        <v>354</v>
      </c>
      <c r="B357" s="192"/>
      <c r="C357" s="165"/>
      <c r="D357" s="193"/>
      <c r="E357" s="193"/>
      <c r="F357" s="192"/>
      <c r="G357" s="194"/>
      <c r="H357" s="271">
        <f t="shared" si="6"/>
        <v>0</v>
      </c>
    </row>
    <row r="358" spans="1:8" hidden="1">
      <c r="A358" s="191">
        <v>355</v>
      </c>
      <c r="B358" s="192"/>
      <c r="C358" s="165"/>
      <c r="D358" s="193"/>
      <c r="E358" s="193"/>
      <c r="F358" s="192"/>
      <c r="G358" s="194"/>
      <c r="H358" s="271">
        <f t="shared" si="6"/>
        <v>0</v>
      </c>
    </row>
    <row r="359" spans="1:8" hidden="1">
      <c r="A359" s="191">
        <v>356</v>
      </c>
      <c r="B359" s="192"/>
      <c r="C359" s="165"/>
      <c r="D359" s="193"/>
      <c r="E359" s="193"/>
      <c r="F359" s="192"/>
      <c r="G359" s="194"/>
      <c r="H359" s="271">
        <f t="shared" si="6"/>
        <v>0</v>
      </c>
    </row>
    <row r="360" spans="1:8" hidden="1">
      <c r="A360" s="191">
        <v>357</v>
      </c>
      <c r="B360" s="192"/>
      <c r="C360" s="165"/>
      <c r="D360" s="193"/>
      <c r="E360" s="193"/>
      <c r="F360" s="192"/>
      <c r="G360" s="194"/>
      <c r="H360" s="271">
        <f t="shared" si="6"/>
        <v>0</v>
      </c>
    </row>
    <row r="361" spans="1:8" hidden="1">
      <c r="A361" s="191">
        <v>358</v>
      </c>
      <c r="B361" s="192"/>
      <c r="C361" s="165"/>
      <c r="D361" s="193"/>
      <c r="E361" s="193"/>
      <c r="F361" s="192"/>
      <c r="G361" s="194"/>
      <c r="H361" s="271">
        <f t="shared" si="6"/>
        <v>0</v>
      </c>
    </row>
    <row r="362" spans="1:8" hidden="1">
      <c r="A362" s="191">
        <v>359</v>
      </c>
      <c r="B362" s="192"/>
      <c r="C362" s="165"/>
      <c r="D362" s="193"/>
      <c r="E362" s="193"/>
      <c r="F362" s="192"/>
      <c r="G362" s="194"/>
      <c r="H362" s="271">
        <f t="shared" si="6"/>
        <v>0</v>
      </c>
    </row>
    <row r="363" spans="1:8" hidden="1">
      <c r="A363" s="191">
        <v>360</v>
      </c>
      <c r="B363" s="192"/>
      <c r="C363" s="165"/>
      <c r="D363" s="193"/>
      <c r="E363" s="193"/>
      <c r="F363" s="192"/>
      <c r="G363" s="194"/>
      <c r="H363" s="271">
        <f t="shared" si="6"/>
        <v>0</v>
      </c>
    </row>
    <row r="364" spans="1:8" hidden="1">
      <c r="A364" s="191">
        <v>361</v>
      </c>
      <c r="B364" s="192"/>
      <c r="C364" s="165"/>
      <c r="D364" s="193"/>
      <c r="E364" s="193"/>
      <c r="F364" s="192"/>
      <c r="G364" s="194"/>
      <c r="H364" s="271">
        <f t="shared" si="6"/>
        <v>0</v>
      </c>
    </row>
    <row r="365" spans="1:8" hidden="1">
      <c r="A365" s="191">
        <v>362</v>
      </c>
      <c r="B365" s="192"/>
      <c r="C365" s="165"/>
      <c r="D365" s="193"/>
      <c r="E365" s="193"/>
      <c r="F365" s="192"/>
      <c r="G365" s="194"/>
      <c r="H365" s="271">
        <f t="shared" si="6"/>
        <v>0</v>
      </c>
    </row>
    <row r="366" spans="1:8" hidden="1">
      <c r="A366" s="191">
        <v>363</v>
      </c>
      <c r="B366" s="192"/>
      <c r="C366" s="165"/>
      <c r="D366" s="193"/>
      <c r="E366" s="193"/>
      <c r="F366" s="192"/>
      <c r="G366" s="194"/>
      <c r="H366" s="271">
        <f t="shared" si="6"/>
        <v>0</v>
      </c>
    </row>
    <row r="367" spans="1:8" hidden="1">
      <c r="A367" s="191">
        <v>364</v>
      </c>
      <c r="B367" s="192"/>
      <c r="C367" s="165"/>
      <c r="D367" s="193"/>
      <c r="E367" s="193"/>
      <c r="F367" s="192"/>
      <c r="G367" s="194"/>
      <c r="H367" s="271">
        <f t="shared" si="6"/>
        <v>0</v>
      </c>
    </row>
    <row r="368" spans="1:8" hidden="1">
      <c r="A368" s="191">
        <v>365</v>
      </c>
      <c r="B368" s="192"/>
      <c r="C368" s="165"/>
      <c r="D368" s="193"/>
      <c r="E368" s="193"/>
      <c r="F368" s="192"/>
      <c r="G368" s="194"/>
      <c r="H368" s="271">
        <f t="shared" si="6"/>
        <v>0</v>
      </c>
    </row>
    <row r="369" spans="1:8" hidden="1">
      <c r="A369" s="191">
        <v>366</v>
      </c>
      <c r="B369" s="192"/>
      <c r="C369" s="165"/>
      <c r="D369" s="193"/>
      <c r="E369" s="193"/>
      <c r="F369" s="192"/>
      <c r="G369" s="194"/>
      <c r="H369" s="271">
        <f t="shared" si="6"/>
        <v>0</v>
      </c>
    </row>
    <row r="370" spans="1:8" hidden="1">
      <c r="A370" s="191">
        <v>367</v>
      </c>
      <c r="B370" s="192"/>
      <c r="C370" s="165"/>
      <c r="D370" s="193"/>
      <c r="E370" s="193"/>
      <c r="F370" s="192"/>
      <c r="G370" s="194"/>
      <c r="H370" s="271">
        <f t="shared" si="6"/>
        <v>0</v>
      </c>
    </row>
    <row r="371" spans="1:8" hidden="1">
      <c r="A371" s="191">
        <v>368</v>
      </c>
      <c r="B371" s="192"/>
      <c r="C371" s="165"/>
      <c r="D371" s="193"/>
      <c r="E371" s="193"/>
      <c r="F371" s="192"/>
      <c r="G371" s="194"/>
      <c r="H371" s="271">
        <f t="shared" si="6"/>
        <v>0</v>
      </c>
    </row>
    <row r="372" spans="1:8" hidden="1">
      <c r="A372" s="191">
        <v>369</v>
      </c>
      <c r="B372" s="192"/>
      <c r="C372" s="165"/>
      <c r="D372" s="193"/>
      <c r="E372" s="193"/>
      <c r="F372" s="192"/>
      <c r="G372" s="194"/>
      <c r="H372" s="271">
        <f t="shared" si="6"/>
        <v>0</v>
      </c>
    </row>
    <row r="373" spans="1:8" hidden="1">
      <c r="A373" s="191">
        <v>370</v>
      </c>
      <c r="B373" s="192"/>
      <c r="C373" s="165"/>
      <c r="D373" s="193"/>
      <c r="E373" s="193"/>
      <c r="F373" s="192"/>
      <c r="G373" s="194"/>
      <c r="H373" s="271">
        <f t="shared" si="6"/>
        <v>0</v>
      </c>
    </row>
    <row r="374" spans="1:8" hidden="1">
      <c r="A374" s="191">
        <v>371</v>
      </c>
      <c r="B374" s="192"/>
      <c r="C374" s="165"/>
      <c r="D374" s="193"/>
      <c r="E374" s="193"/>
      <c r="F374" s="192"/>
      <c r="G374" s="194"/>
      <c r="H374" s="271">
        <f t="shared" si="6"/>
        <v>0</v>
      </c>
    </row>
    <row r="375" spans="1:8" hidden="1">
      <c r="A375" s="191">
        <v>372</v>
      </c>
      <c r="B375" s="192"/>
      <c r="C375" s="165"/>
      <c r="D375" s="193"/>
      <c r="E375" s="193"/>
      <c r="F375" s="192"/>
      <c r="G375" s="194"/>
      <c r="H375" s="271">
        <f t="shared" si="6"/>
        <v>0</v>
      </c>
    </row>
    <row r="376" spans="1:8" hidden="1">
      <c r="A376" s="191">
        <v>373</v>
      </c>
      <c r="B376" s="192"/>
      <c r="C376" s="165"/>
      <c r="D376" s="193"/>
      <c r="E376" s="193"/>
      <c r="F376" s="192"/>
      <c r="G376" s="194"/>
      <c r="H376" s="271">
        <f t="shared" si="6"/>
        <v>0</v>
      </c>
    </row>
    <row r="377" spans="1:8" hidden="1">
      <c r="A377" s="191">
        <v>374</v>
      </c>
      <c r="B377" s="192"/>
      <c r="C377" s="165"/>
      <c r="D377" s="193"/>
      <c r="E377" s="193"/>
      <c r="F377" s="192"/>
      <c r="G377" s="194"/>
      <c r="H377" s="271">
        <f t="shared" si="6"/>
        <v>0</v>
      </c>
    </row>
    <row r="378" spans="1:8" hidden="1">
      <c r="A378" s="191">
        <v>375</v>
      </c>
      <c r="B378" s="192"/>
      <c r="C378" s="165"/>
      <c r="D378" s="193"/>
      <c r="E378" s="193"/>
      <c r="F378" s="192"/>
      <c r="G378" s="194"/>
      <c r="H378" s="271">
        <f t="shared" si="6"/>
        <v>0</v>
      </c>
    </row>
    <row r="379" spans="1:8" hidden="1">
      <c r="A379" s="191">
        <v>376</v>
      </c>
      <c r="B379" s="192"/>
      <c r="C379" s="165"/>
      <c r="D379" s="193"/>
      <c r="E379" s="193"/>
      <c r="F379" s="192"/>
      <c r="G379" s="194"/>
      <c r="H379" s="271">
        <f t="shared" si="6"/>
        <v>0</v>
      </c>
    </row>
    <row r="380" spans="1:8" hidden="1">
      <c r="A380" s="191">
        <v>377</v>
      </c>
      <c r="B380" s="192"/>
      <c r="C380" s="165"/>
      <c r="D380" s="193"/>
      <c r="E380" s="193"/>
      <c r="F380" s="192"/>
      <c r="G380" s="194"/>
      <c r="H380" s="271">
        <f t="shared" si="6"/>
        <v>0</v>
      </c>
    </row>
    <row r="381" spans="1:8" hidden="1">
      <c r="A381" s="191">
        <v>378</v>
      </c>
      <c r="B381" s="192"/>
      <c r="C381" s="165"/>
      <c r="D381" s="193"/>
      <c r="E381" s="193"/>
      <c r="F381" s="192"/>
      <c r="G381" s="194"/>
      <c r="H381" s="271">
        <f t="shared" si="6"/>
        <v>0</v>
      </c>
    </row>
    <row r="382" spans="1:8" hidden="1">
      <c r="A382" s="191">
        <v>379</v>
      </c>
      <c r="B382" s="192"/>
      <c r="C382" s="165"/>
      <c r="D382" s="193"/>
      <c r="E382" s="193"/>
      <c r="F382" s="192"/>
      <c r="G382" s="194"/>
      <c r="H382" s="271">
        <f t="shared" si="6"/>
        <v>0</v>
      </c>
    </row>
    <row r="383" spans="1:8" hidden="1">
      <c r="A383" s="191">
        <v>380</v>
      </c>
      <c r="B383" s="192"/>
      <c r="C383" s="165"/>
      <c r="D383" s="193"/>
      <c r="E383" s="193"/>
      <c r="F383" s="192"/>
      <c r="G383" s="194"/>
      <c r="H383" s="271">
        <f t="shared" si="6"/>
        <v>0</v>
      </c>
    </row>
    <row r="384" spans="1:8" hidden="1">
      <c r="A384" s="191">
        <v>381</v>
      </c>
      <c r="B384" s="192"/>
      <c r="C384" s="165"/>
      <c r="D384" s="193"/>
      <c r="E384" s="193"/>
      <c r="F384" s="192"/>
      <c r="G384" s="194"/>
      <c r="H384" s="271">
        <f t="shared" si="6"/>
        <v>0</v>
      </c>
    </row>
    <row r="385" spans="1:8" hidden="1">
      <c r="A385" s="191">
        <v>382</v>
      </c>
      <c r="B385" s="192"/>
      <c r="C385" s="165"/>
      <c r="D385" s="193"/>
      <c r="E385" s="193"/>
      <c r="F385" s="192"/>
      <c r="G385" s="194"/>
      <c r="H385" s="271">
        <f t="shared" si="6"/>
        <v>0</v>
      </c>
    </row>
    <row r="386" spans="1:8" hidden="1">
      <c r="A386" s="191">
        <v>383</v>
      </c>
      <c r="B386" s="192"/>
      <c r="C386" s="165"/>
      <c r="D386" s="193"/>
      <c r="E386" s="193"/>
      <c r="F386" s="192"/>
      <c r="G386" s="194"/>
      <c r="H386" s="271">
        <f t="shared" si="6"/>
        <v>0</v>
      </c>
    </row>
    <row r="387" spans="1:8" hidden="1">
      <c r="A387" s="191">
        <v>384</v>
      </c>
      <c r="B387" s="192"/>
      <c r="C387" s="165"/>
      <c r="D387" s="193"/>
      <c r="E387" s="193"/>
      <c r="F387" s="192"/>
      <c r="G387" s="194"/>
      <c r="H387" s="271">
        <f t="shared" si="6"/>
        <v>0</v>
      </c>
    </row>
    <row r="388" spans="1:8" hidden="1">
      <c r="A388" s="191">
        <v>385</v>
      </c>
      <c r="B388" s="192"/>
      <c r="C388" s="165"/>
      <c r="D388" s="193"/>
      <c r="E388" s="193"/>
      <c r="F388" s="192"/>
      <c r="G388" s="194"/>
      <c r="H388" s="271">
        <f t="shared" si="6"/>
        <v>0</v>
      </c>
    </row>
    <row r="389" spans="1:8" hidden="1">
      <c r="A389" s="191">
        <v>386</v>
      </c>
      <c r="B389" s="192"/>
      <c r="C389" s="165"/>
      <c r="D389" s="193"/>
      <c r="E389" s="193"/>
      <c r="F389" s="192"/>
      <c r="G389" s="194"/>
      <c r="H389" s="271">
        <f t="shared" ref="H389:H452" si="7">(E389-D389+1)*C389</f>
        <v>0</v>
      </c>
    </row>
    <row r="390" spans="1:8" hidden="1">
      <c r="A390" s="191">
        <v>387</v>
      </c>
      <c r="B390" s="192"/>
      <c r="C390" s="165"/>
      <c r="D390" s="193"/>
      <c r="E390" s="193"/>
      <c r="F390" s="192"/>
      <c r="G390" s="194"/>
      <c r="H390" s="271">
        <f t="shared" si="7"/>
        <v>0</v>
      </c>
    </row>
    <row r="391" spans="1:8" hidden="1">
      <c r="A391" s="191">
        <v>388</v>
      </c>
      <c r="B391" s="192"/>
      <c r="C391" s="165"/>
      <c r="D391" s="193"/>
      <c r="E391" s="193"/>
      <c r="F391" s="192"/>
      <c r="G391" s="194"/>
      <c r="H391" s="271">
        <f t="shared" si="7"/>
        <v>0</v>
      </c>
    </row>
    <row r="392" spans="1:8" hidden="1">
      <c r="A392" s="191">
        <v>389</v>
      </c>
      <c r="B392" s="192"/>
      <c r="C392" s="165"/>
      <c r="D392" s="193"/>
      <c r="E392" s="193"/>
      <c r="F392" s="192"/>
      <c r="G392" s="194"/>
      <c r="H392" s="271">
        <f t="shared" si="7"/>
        <v>0</v>
      </c>
    </row>
    <row r="393" spans="1:8" hidden="1">
      <c r="A393" s="191">
        <v>390</v>
      </c>
      <c r="B393" s="192"/>
      <c r="C393" s="165"/>
      <c r="D393" s="193"/>
      <c r="E393" s="193"/>
      <c r="F393" s="192"/>
      <c r="G393" s="194"/>
      <c r="H393" s="271">
        <f t="shared" si="7"/>
        <v>0</v>
      </c>
    </row>
    <row r="394" spans="1:8" hidden="1">
      <c r="A394" s="191">
        <v>391</v>
      </c>
      <c r="B394" s="192"/>
      <c r="C394" s="165"/>
      <c r="D394" s="193"/>
      <c r="E394" s="193"/>
      <c r="F394" s="192"/>
      <c r="G394" s="194"/>
      <c r="H394" s="271">
        <f t="shared" si="7"/>
        <v>0</v>
      </c>
    </row>
    <row r="395" spans="1:8" hidden="1">
      <c r="A395" s="191">
        <v>392</v>
      </c>
      <c r="B395" s="192"/>
      <c r="C395" s="165"/>
      <c r="D395" s="193"/>
      <c r="E395" s="193"/>
      <c r="F395" s="192"/>
      <c r="G395" s="194"/>
      <c r="H395" s="271">
        <f t="shared" si="7"/>
        <v>0</v>
      </c>
    </row>
    <row r="396" spans="1:8" hidden="1">
      <c r="A396" s="191">
        <v>393</v>
      </c>
      <c r="B396" s="192"/>
      <c r="C396" s="165"/>
      <c r="D396" s="193"/>
      <c r="E396" s="193"/>
      <c r="F396" s="192"/>
      <c r="G396" s="194"/>
      <c r="H396" s="271">
        <f t="shared" si="7"/>
        <v>0</v>
      </c>
    </row>
    <row r="397" spans="1:8" hidden="1">
      <c r="A397" s="191">
        <v>394</v>
      </c>
      <c r="B397" s="192"/>
      <c r="C397" s="165"/>
      <c r="D397" s="193"/>
      <c r="E397" s="193"/>
      <c r="F397" s="192"/>
      <c r="G397" s="194"/>
      <c r="H397" s="271">
        <f t="shared" si="7"/>
        <v>0</v>
      </c>
    </row>
    <row r="398" spans="1:8" hidden="1">
      <c r="A398" s="191">
        <v>395</v>
      </c>
      <c r="B398" s="192"/>
      <c r="C398" s="165"/>
      <c r="D398" s="193"/>
      <c r="E398" s="193"/>
      <c r="F398" s="192"/>
      <c r="G398" s="194"/>
      <c r="H398" s="271">
        <f t="shared" si="7"/>
        <v>0</v>
      </c>
    </row>
    <row r="399" spans="1:8" hidden="1">
      <c r="A399" s="191">
        <v>396</v>
      </c>
      <c r="B399" s="192"/>
      <c r="C399" s="165"/>
      <c r="D399" s="193"/>
      <c r="E399" s="193"/>
      <c r="F399" s="192"/>
      <c r="G399" s="194"/>
      <c r="H399" s="271">
        <f t="shared" si="7"/>
        <v>0</v>
      </c>
    </row>
    <row r="400" spans="1:8" hidden="1">
      <c r="A400" s="191">
        <v>397</v>
      </c>
      <c r="B400" s="192"/>
      <c r="C400" s="165"/>
      <c r="D400" s="193"/>
      <c r="E400" s="193"/>
      <c r="F400" s="192"/>
      <c r="G400" s="194"/>
      <c r="H400" s="271">
        <f t="shared" si="7"/>
        <v>0</v>
      </c>
    </row>
    <row r="401" spans="1:8" hidden="1">
      <c r="A401" s="191">
        <v>398</v>
      </c>
      <c r="B401" s="192"/>
      <c r="C401" s="165"/>
      <c r="D401" s="193"/>
      <c r="E401" s="193"/>
      <c r="F401" s="192"/>
      <c r="G401" s="194"/>
      <c r="H401" s="271">
        <f t="shared" si="7"/>
        <v>0</v>
      </c>
    </row>
    <row r="402" spans="1:8" hidden="1">
      <c r="A402" s="191">
        <v>399</v>
      </c>
      <c r="B402" s="192"/>
      <c r="C402" s="165"/>
      <c r="D402" s="193"/>
      <c r="E402" s="193"/>
      <c r="F402" s="192"/>
      <c r="G402" s="194"/>
      <c r="H402" s="271">
        <f t="shared" si="7"/>
        <v>0</v>
      </c>
    </row>
    <row r="403" spans="1:8" hidden="1">
      <c r="A403" s="191">
        <v>400</v>
      </c>
      <c r="B403" s="192"/>
      <c r="C403" s="165"/>
      <c r="D403" s="193"/>
      <c r="E403" s="193"/>
      <c r="F403" s="192"/>
      <c r="G403" s="194"/>
      <c r="H403" s="271">
        <f t="shared" si="7"/>
        <v>0</v>
      </c>
    </row>
    <row r="404" spans="1:8" hidden="1">
      <c r="A404" s="191">
        <v>401</v>
      </c>
      <c r="B404" s="192"/>
      <c r="C404" s="165"/>
      <c r="D404" s="193"/>
      <c r="E404" s="193"/>
      <c r="F404" s="192"/>
      <c r="G404" s="194"/>
      <c r="H404" s="271">
        <f t="shared" si="7"/>
        <v>0</v>
      </c>
    </row>
    <row r="405" spans="1:8" hidden="1">
      <c r="A405" s="191">
        <v>402</v>
      </c>
      <c r="B405" s="192"/>
      <c r="C405" s="165"/>
      <c r="D405" s="193"/>
      <c r="E405" s="193"/>
      <c r="F405" s="192"/>
      <c r="G405" s="194"/>
      <c r="H405" s="271">
        <f t="shared" si="7"/>
        <v>0</v>
      </c>
    </row>
    <row r="406" spans="1:8" hidden="1">
      <c r="A406" s="191">
        <v>403</v>
      </c>
      <c r="B406" s="192"/>
      <c r="C406" s="165"/>
      <c r="D406" s="193"/>
      <c r="E406" s="193"/>
      <c r="F406" s="192"/>
      <c r="G406" s="194"/>
      <c r="H406" s="271">
        <f t="shared" si="7"/>
        <v>0</v>
      </c>
    </row>
    <row r="407" spans="1:8" hidden="1">
      <c r="A407" s="191">
        <v>404</v>
      </c>
      <c r="B407" s="192"/>
      <c r="C407" s="165"/>
      <c r="D407" s="193"/>
      <c r="E407" s="193"/>
      <c r="F407" s="192"/>
      <c r="G407" s="194"/>
      <c r="H407" s="271">
        <f t="shared" si="7"/>
        <v>0</v>
      </c>
    </row>
    <row r="408" spans="1:8" hidden="1">
      <c r="A408" s="191">
        <v>405</v>
      </c>
      <c r="B408" s="192"/>
      <c r="C408" s="165"/>
      <c r="D408" s="193"/>
      <c r="E408" s="193"/>
      <c r="F408" s="192"/>
      <c r="G408" s="194"/>
      <c r="H408" s="271">
        <f t="shared" si="7"/>
        <v>0</v>
      </c>
    </row>
    <row r="409" spans="1:8" hidden="1">
      <c r="A409" s="191">
        <v>406</v>
      </c>
      <c r="B409" s="192"/>
      <c r="C409" s="165"/>
      <c r="D409" s="193"/>
      <c r="E409" s="193"/>
      <c r="F409" s="192"/>
      <c r="G409" s="194"/>
      <c r="H409" s="271">
        <f t="shared" si="7"/>
        <v>0</v>
      </c>
    </row>
    <row r="410" spans="1:8" hidden="1">
      <c r="A410" s="191">
        <v>407</v>
      </c>
      <c r="B410" s="192"/>
      <c r="C410" s="165"/>
      <c r="D410" s="193"/>
      <c r="E410" s="193"/>
      <c r="F410" s="192"/>
      <c r="G410" s="194"/>
      <c r="H410" s="271">
        <f t="shared" si="7"/>
        <v>0</v>
      </c>
    </row>
    <row r="411" spans="1:8" hidden="1">
      <c r="A411" s="191">
        <v>408</v>
      </c>
      <c r="B411" s="192"/>
      <c r="C411" s="165"/>
      <c r="D411" s="193"/>
      <c r="E411" s="193"/>
      <c r="F411" s="192"/>
      <c r="G411" s="194"/>
      <c r="H411" s="271">
        <f t="shared" si="7"/>
        <v>0</v>
      </c>
    </row>
    <row r="412" spans="1:8" hidden="1">
      <c r="A412" s="191">
        <v>409</v>
      </c>
      <c r="B412" s="192"/>
      <c r="C412" s="165"/>
      <c r="D412" s="193"/>
      <c r="E412" s="193"/>
      <c r="F412" s="192"/>
      <c r="G412" s="194"/>
      <c r="H412" s="271">
        <f t="shared" si="7"/>
        <v>0</v>
      </c>
    </row>
    <row r="413" spans="1:8" hidden="1">
      <c r="A413" s="191">
        <v>410</v>
      </c>
      <c r="B413" s="192"/>
      <c r="C413" s="165"/>
      <c r="D413" s="193"/>
      <c r="E413" s="193"/>
      <c r="F413" s="192"/>
      <c r="G413" s="194"/>
      <c r="H413" s="271">
        <f t="shared" si="7"/>
        <v>0</v>
      </c>
    </row>
    <row r="414" spans="1:8" hidden="1">
      <c r="A414" s="191">
        <v>411</v>
      </c>
      <c r="B414" s="192"/>
      <c r="C414" s="165"/>
      <c r="D414" s="193"/>
      <c r="E414" s="193"/>
      <c r="F414" s="192"/>
      <c r="G414" s="194"/>
      <c r="H414" s="271">
        <f t="shared" si="7"/>
        <v>0</v>
      </c>
    </row>
    <row r="415" spans="1:8" hidden="1">
      <c r="A415" s="191">
        <v>412</v>
      </c>
      <c r="B415" s="192"/>
      <c r="C415" s="165"/>
      <c r="D415" s="193"/>
      <c r="E415" s="193"/>
      <c r="F415" s="192"/>
      <c r="G415" s="194"/>
      <c r="H415" s="271">
        <f t="shared" si="7"/>
        <v>0</v>
      </c>
    </row>
    <row r="416" spans="1:8" hidden="1">
      <c r="A416" s="191">
        <v>413</v>
      </c>
      <c r="B416" s="192"/>
      <c r="C416" s="165"/>
      <c r="D416" s="193"/>
      <c r="E416" s="193"/>
      <c r="F416" s="192"/>
      <c r="G416" s="194"/>
      <c r="H416" s="271">
        <f t="shared" si="7"/>
        <v>0</v>
      </c>
    </row>
    <row r="417" spans="1:8" hidden="1">
      <c r="A417" s="191">
        <v>414</v>
      </c>
      <c r="B417" s="192"/>
      <c r="C417" s="165"/>
      <c r="D417" s="193"/>
      <c r="E417" s="193"/>
      <c r="F417" s="192"/>
      <c r="G417" s="194"/>
      <c r="H417" s="271">
        <f t="shared" si="7"/>
        <v>0</v>
      </c>
    </row>
    <row r="418" spans="1:8" hidden="1">
      <c r="A418" s="191">
        <v>415</v>
      </c>
      <c r="B418" s="192"/>
      <c r="C418" s="165"/>
      <c r="D418" s="193"/>
      <c r="E418" s="193"/>
      <c r="F418" s="192"/>
      <c r="G418" s="194"/>
      <c r="H418" s="271">
        <f t="shared" si="7"/>
        <v>0</v>
      </c>
    </row>
    <row r="419" spans="1:8" hidden="1">
      <c r="A419" s="191">
        <v>416</v>
      </c>
      <c r="B419" s="192"/>
      <c r="C419" s="165"/>
      <c r="D419" s="193"/>
      <c r="E419" s="193"/>
      <c r="F419" s="192"/>
      <c r="G419" s="194"/>
      <c r="H419" s="271">
        <f t="shared" si="7"/>
        <v>0</v>
      </c>
    </row>
    <row r="420" spans="1:8" hidden="1">
      <c r="A420" s="191">
        <v>417</v>
      </c>
      <c r="B420" s="192"/>
      <c r="C420" s="165"/>
      <c r="D420" s="193"/>
      <c r="E420" s="193"/>
      <c r="F420" s="192"/>
      <c r="G420" s="194"/>
      <c r="H420" s="271">
        <f t="shared" si="7"/>
        <v>0</v>
      </c>
    </row>
    <row r="421" spans="1:8" hidden="1">
      <c r="A421" s="191">
        <v>418</v>
      </c>
      <c r="B421" s="192"/>
      <c r="C421" s="165"/>
      <c r="D421" s="193"/>
      <c r="E421" s="193"/>
      <c r="F421" s="192"/>
      <c r="G421" s="194"/>
      <c r="H421" s="271">
        <f t="shared" si="7"/>
        <v>0</v>
      </c>
    </row>
    <row r="422" spans="1:8" hidden="1">
      <c r="A422" s="191">
        <v>419</v>
      </c>
      <c r="B422" s="192"/>
      <c r="C422" s="165"/>
      <c r="D422" s="193"/>
      <c r="E422" s="193"/>
      <c r="F422" s="192"/>
      <c r="G422" s="194"/>
      <c r="H422" s="271">
        <f t="shared" si="7"/>
        <v>0</v>
      </c>
    </row>
    <row r="423" spans="1:8" hidden="1">
      <c r="A423" s="191">
        <v>420</v>
      </c>
      <c r="B423" s="192"/>
      <c r="C423" s="165"/>
      <c r="D423" s="193"/>
      <c r="E423" s="193"/>
      <c r="F423" s="192"/>
      <c r="G423" s="194"/>
      <c r="H423" s="271">
        <f t="shared" si="7"/>
        <v>0</v>
      </c>
    </row>
    <row r="424" spans="1:8" hidden="1">
      <c r="A424" s="191">
        <v>421</v>
      </c>
      <c r="B424" s="192"/>
      <c r="C424" s="165"/>
      <c r="D424" s="193"/>
      <c r="E424" s="193"/>
      <c r="F424" s="192"/>
      <c r="G424" s="194"/>
      <c r="H424" s="271">
        <f t="shared" si="7"/>
        <v>0</v>
      </c>
    </row>
    <row r="425" spans="1:8" hidden="1">
      <c r="A425" s="191">
        <v>422</v>
      </c>
      <c r="B425" s="192"/>
      <c r="C425" s="165"/>
      <c r="D425" s="193"/>
      <c r="E425" s="193"/>
      <c r="F425" s="192"/>
      <c r="G425" s="194"/>
      <c r="H425" s="271">
        <f t="shared" si="7"/>
        <v>0</v>
      </c>
    </row>
    <row r="426" spans="1:8" hidden="1">
      <c r="A426" s="191">
        <v>423</v>
      </c>
      <c r="B426" s="192"/>
      <c r="C426" s="165"/>
      <c r="D426" s="193"/>
      <c r="E426" s="193"/>
      <c r="F426" s="192"/>
      <c r="G426" s="194"/>
      <c r="H426" s="271">
        <f t="shared" si="7"/>
        <v>0</v>
      </c>
    </row>
    <row r="427" spans="1:8" hidden="1">
      <c r="A427" s="191">
        <v>424</v>
      </c>
      <c r="B427" s="192"/>
      <c r="C427" s="165"/>
      <c r="D427" s="193"/>
      <c r="E427" s="193"/>
      <c r="F427" s="192"/>
      <c r="G427" s="194"/>
      <c r="H427" s="271">
        <f t="shared" si="7"/>
        <v>0</v>
      </c>
    </row>
    <row r="428" spans="1:8" hidden="1">
      <c r="A428" s="191">
        <v>425</v>
      </c>
      <c r="B428" s="192"/>
      <c r="C428" s="165"/>
      <c r="D428" s="193"/>
      <c r="E428" s="193"/>
      <c r="F428" s="192"/>
      <c r="G428" s="194"/>
      <c r="H428" s="271">
        <f t="shared" si="7"/>
        <v>0</v>
      </c>
    </row>
    <row r="429" spans="1:8" hidden="1">
      <c r="A429" s="191">
        <v>426</v>
      </c>
      <c r="B429" s="192"/>
      <c r="C429" s="165"/>
      <c r="D429" s="193"/>
      <c r="E429" s="193"/>
      <c r="F429" s="192"/>
      <c r="G429" s="194"/>
      <c r="H429" s="271">
        <f t="shared" si="7"/>
        <v>0</v>
      </c>
    </row>
    <row r="430" spans="1:8" hidden="1">
      <c r="A430" s="191">
        <v>427</v>
      </c>
      <c r="B430" s="192"/>
      <c r="C430" s="165"/>
      <c r="D430" s="193"/>
      <c r="E430" s="193"/>
      <c r="F430" s="192"/>
      <c r="G430" s="194"/>
      <c r="H430" s="271">
        <f t="shared" si="7"/>
        <v>0</v>
      </c>
    </row>
    <row r="431" spans="1:8" hidden="1">
      <c r="A431" s="191">
        <v>428</v>
      </c>
      <c r="B431" s="192"/>
      <c r="C431" s="165"/>
      <c r="D431" s="193"/>
      <c r="E431" s="193"/>
      <c r="F431" s="192"/>
      <c r="G431" s="194"/>
      <c r="H431" s="271">
        <f t="shared" si="7"/>
        <v>0</v>
      </c>
    </row>
    <row r="432" spans="1:8" hidden="1">
      <c r="A432" s="191">
        <v>429</v>
      </c>
      <c r="B432" s="192"/>
      <c r="C432" s="165"/>
      <c r="D432" s="193"/>
      <c r="E432" s="193"/>
      <c r="F432" s="192"/>
      <c r="G432" s="194"/>
      <c r="H432" s="271">
        <f t="shared" si="7"/>
        <v>0</v>
      </c>
    </row>
    <row r="433" spans="1:8" hidden="1">
      <c r="A433" s="191">
        <v>430</v>
      </c>
      <c r="B433" s="192"/>
      <c r="C433" s="165"/>
      <c r="D433" s="193"/>
      <c r="E433" s="193"/>
      <c r="F433" s="192"/>
      <c r="G433" s="194"/>
      <c r="H433" s="271">
        <f t="shared" si="7"/>
        <v>0</v>
      </c>
    </row>
    <row r="434" spans="1:8" hidden="1">
      <c r="A434" s="191">
        <v>431</v>
      </c>
      <c r="B434" s="192"/>
      <c r="C434" s="165"/>
      <c r="D434" s="193"/>
      <c r="E434" s="193"/>
      <c r="F434" s="192"/>
      <c r="G434" s="194"/>
      <c r="H434" s="271">
        <f t="shared" si="7"/>
        <v>0</v>
      </c>
    </row>
    <row r="435" spans="1:8" hidden="1">
      <c r="A435" s="191">
        <v>432</v>
      </c>
      <c r="B435" s="192"/>
      <c r="C435" s="165"/>
      <c r="D435" s="193"/>
      <c r="E435" s="193"/>
      <c r="F435" s="192"/>
      <c r="G435" s="194"/>
      <c r="H435" s="271">
        <f t="shared" si="7"/>
        <v>0</v>
      </c>
    </row>
    <row r="436" spans="1:8" hidden="1">
      <c r="A436" s="191">
        <v>433</v>
      </c>
      <c r="B436" s="192"/>
      <c r="C436" s="165"/>
      <c r="D436" s="193"/>
      <c r="E436" s="193"/>
      <c r="F436" s="192"/>
      <c r="G436" s="194"/>
      <c r="H436" s="271">
        <f t="shared" si="7"/>
        <v>0</v>
      </c>
    </row>
    <row r="437" spans="1:8" hidden="1">
      <c r="A437" s="191">
        <v>434</v>
      </c>
      <c r="B437" s="192"/>
      <c r="C437" s="165"/>
      <c r="D437" s="193"/>
      <c r="E437" s="193"/>
      <c r="F437" s="192"/>
      <c r="G437" s="194"/>
      <c r="H437" s="271">
        <f t="shared" si="7"/>
        <v>0</v>
      </c>
    </row>
    <row r="438" spans="1:8" hidden="1">
      <c r="A438" s="191">
        <v>435</v>
      </c>
      <c r="B438" s="192"/>
      <c r="C438" s="165"/>
      <c r="D438" s="193"/>
      <c r="E438" s="193"/>
      <c r="F438" s="192"/>
      <c r="G438" s="194"/>
      <c r="H438" s="271">
        <f t="shared" si="7"/>
        <v>0</v>
      </c>
    </row>
    <row r="439" spans="1:8" hidden="1">
      <c r="A439" s="191">
        <v>436</v>
      </c>
      <c r="B439" s="192"/>
      <c r="C439" s="165"/>
      <c r="D439" s="193"/>
      <c r="E439" s="193"/>
      <c r="F439" s="192"/>
      <c r="G439" s="194"/>
      <c r="H439" s="271">
        <f t="shared" si="7"/>
        <v>0</v>
      </c>
    </row>
    <row r="440" spans="1:8" hidden="1">
      <c r="A440" s="191">
        <v>437</v>
      </c>
      <c r="B440" s="192"/>
      <c r="C440" s="165"/>
      <c r="D440" s="193"/>
      <c r="E440" s="193"/>
      <c r="F440" s="192"/>
      <c r="G440" s="194"/>
      <c r="H440" s="271">
        <f t="shared" si="7"/>
        <v>0</v>
      </c>
    </row>
    <row r="441" spans="1:8" hidden="1">
      <c r="A441" s="191">
        <v>438</v>
      </c>
      <c r="B441" s="192"/>
      <c r="C441" s="165"/>
      <c r="D441" s="193"/>
      <c r="E441" s="193"/>
      <c r="F441" s="192"/>
      <c r="G441" s="194"/>
      <c r="H441" s="271">
        <f t="shared" si="7"/>
        <v>0</v>
      </c>
    </row>
    <row r="442" spans="1:8" hidden="1">
      <c r="A442" s="191">
        <v>439</v>
      </c>
      <c r="B442" s="192"/>
      <c r="C442" s="165"/>
      <c r="D442" s="193"/>
      <c r="E442" s="193"/>
      <c r="F442" s="192"/>
      <c r="G442" s="194"/>
      <c r="H442" s="271">
        <f t="shared" si="7"/>
        <v>0</v>
      </c>
    </row>
    <row r="443" spans="1:8" hidden="1">
      <c r="A443" s="191">
        <v>440</v>
      </c>
      <c r="B443" s="192"/>
      <c r="C443" s="165"/>
      <c r="D443" s="193"/>
      <c r="E443" s="193"/>
      <c r="F443" s="192"/>
      <c r="G443" s="194"/>
      <c r="H443" s="271">
        <f t="shared" si="7"/>
        <v>0</v>
      </c>
    </row>
    <row r="444" spans="1:8" hidden="1">
      <c r="A444" s="191">
        <v>441</v>
      </c>
      <c r="B444" s="192"/>
      <c r="C444" s="165"/>
      <c r="D444" s="193"/>
      <c r="E444" s="193"/>
      <c r="F444" s="192"/>
      <c r="G444" s="194"/>
      <c r="H444" s="271">
        <f t="shared" si="7"/>
        <v>0</v>
      </c>
    </row>
    <row r="445" spans="1:8" hidden="1">
      <c r="A445" s="191">
        <v>442</v>
      </c>
      <c r="B445" s="192"/>
      <c r="C445" s="165"/>
      <c r="D445" s="193"/>
      <c r="E445" s="193"/>
      <c r="F445" s="192"/>
      <c r="G445" s="194"/>
      <c r="H445" s="271">
        <f t="shared" si="7"/>
        <v>0</v>
      </c>
    </row>
    <row r="446" spans="1:8" hidden="1">
      <c r="A446" s="191">
        <v>443</v>
      </c>
      <c r="B446" s="192"/>
      <c r="C446" s="165"/>
      <c r="D446" s="193"/>
      <c r="E446" s="193"/>
      <c r="F446" s="192"/>
      <c r="G446" s="194"/>
      <c r="H446" s="271">
        <f t="shared" si="7"/>
        <v>0</v>
      </c>
    </row>
    <row r="447" spans="1:8" hidden="1">
      <c r="A447" s="191">
        <v>444</v>
      </c>
      <c r="B447" s="192"/>
      <c r="C447" s="165"/>
      <c r="D447" s="193"/>
      <c r="E447" s="193"/>
      <c r="F447" s="192"/>
      <c r="G447" s="194"/>
      <c r="H447" s="271">
        <f t="shared" si="7"/>
        <v>0</v>
      </c>
    </row>
    <row r="448" spans="1:8" hidden="1">
      <c r="A448" s="191">
        <v>445</v>
      </c>
      <c r="B448" s="192"/>
      <c r="C448" s="165"/>
      <c r="D448" s="193"/>
      <c r="E448" s="193"/>
      <c r="F448" s="192"/>
      <c r="G448" s="194"/>
      <c r="H448" s="271">
        <f t="shared" si="7"/>
        <v>0</v>
      </c>
    </row>
    <row r="449" spans="1:8" hidden="1">
      <c r="A449" s="191">
        <v>446</v>
      </c>
      <c r="B449" s="192"/>
      <c r="C449" s="165"/>
      <c r="D449" s="193"/>
      <c r="E449" s="193"/>
      <c r="F449" s="192"/>
      <c r="G449" s="194"/>
      <c r="H449" s="271">
        <f t="shared" si="7"/>
        <v>0</v>
      </c>
    </row>
    <row r="450" spans="1:8" hidden="1">
      <c r="A450" s="191">
        <v>447</v>
      </c>
      <c r="B450" s="192"/>
      <c r="C450" s="165"/>
      <c r="D450" s="193"/>
      <c r="E450" s="193"/>
      <c r="F450" s="192"/>
      <c r="G450" s="194"/>
      <c r="H450" s="271">
        <f t="shared" si="7"/>
        <v>0</v>
      </c>
    </row>
    <row r="451" spans="1:8" hidden="1">
      <c r="A451" s="191">
        <v>448</v>
      </c>
      <c r="B451" s="192"/>
      <c r="C451" s="165"/>
      <c r="D451" s="193"/>
      <c r="E451" s="193"/>
      <c r="F451" s="192"/>
      <c r="G451" s="194"/>
      <c r="H451" s="271">
        <f t="shared" si="7"/>
        <v>0</v>
      </c>
    </row>
    <row r="452" spans="1:8" hidden="1">
      <c r="A452" s="191">
        <v>449</v>
      </c>
      <c r="B452" s="192"/>
      <c r="C452" s="165"/>
      <c r="D452" s="193"/>
      <c r="E452" s="193"/>
      <c r="F452" s="192"/>
      <c r="G452" s="194"/>
      <c r="H452" s="271">
        <f t="shared" si="7"/>
        <v>0</v>
      </c>
    </row>
    <row r="453" spans="1:8" hidden="1">
      <c r="A453" s="191">
        <v>450</v>
      </c>
      <c r="B453" s="192"/>
      <c r="C453" s="165"/>
      <c r="D453" s="193"/>
      <c r="E453" s="193"/>
      <c r="F453" s="192"/>
      <c r="G453" s="194"/>
      <c r="H453" s="271">
        <f t="shared" ref="H453:H516" si="8">(E453-D453+1)*C453</f>
        <v>0</v>
      </c>
    </row>
    <row r="454" spans="1:8" hidden="1">
      <c r="A454" s="191">
        <v>451</v>
      </c>
      <c r="B454" s="192"/>
      <c r="C454" s="165"/>
      <c r="D454" s="193"/>
      <c r="E454" s="193"/>
      <c r="F454" s="192"/>
      <c r="G454" s="194"/>
      <c r="H454" s="271">
        <f t="shared" si="8"/>
        <v>0</v>
      </c>
    </row>
    <row r="455" spans="1:8" hidden="1">
      <c r="A455" s="191">
        <v>452</v>
      </c>
      <c r="B455" s="192"/>
      <c r="C455" s="165"/>
      <c r="D455" s="193"/>
      <c r="E455" s="193"/>
      <c r="F455" s="192"/>
      <c r="G455" s="194"/>
      <c r="H455" s="271">
        <f t="shared" si="8"/>
        <v>0</v>
      </c>
    </row>
    <row r="456" spans="1:8" hidden="1">
      <c r="A456" s="191">
        <v>453</v>
      </c>
      <c r="B456" s="192"/>
      <c r="C456" s="165"/>
      <c r="D456" s="193"/>
      <c r="E456" s="193"/>
      <c r="F456" s="192"/>
      <c r="G456" s="194"/>
      <c r="H456" s="271">
        <f t="shared" si="8"/>
        <v>0</v>
      </c>
    </row>
    <row r="457" spans="1:8" hidden="1">
      <c r="A457" s="191">
        <v>454</v>
      </c>
      <c r="B457" s="192"/>
      <c r="C457" s="165"/>
      <c r="D457" s="193"/>
      <c r="E457" s="193"/>
      <c r="F457" s="192"/>
      <c r="G457" s="194"/>
      <c r="H457" s="271">
        <f t="shared" si="8"/>
        <v>0</v>
      </c>
    </row>
    <row r="458" spans="1:8" hidden="1">
      <c r="A458" s="191">
        <v>455</v>
      </c>
      <c r="B458" s="192"/>
      <c r="C458" s="165"/>
      <c r="D458" s="193"/>
      <c r="E458" s="193"/>
      <c r="F458" s="192"/>
      <c r="G458" s="194"/>
      <c r="H458" s="271">
        <f t="shared" si="8"/>
        <v>0</v>
      </c>
    </row>
    <row r="459" spans="1:8" hidden="1">
      <c r="A459" s="191">
        <v>456</v>
      </c>
      <c r="B459" s="192"/>
      <c r="C459" s="165"/>
      <c r="D459" s="193"/>
      <c r="E459" s="193"/>
      <c r="F459" s="192"/>
      <c r="G459" s="194"/>
      <c r="H459" s="271">
        <f t="shared" si="8"/>
        <v>0</v>
      </c>
    </row>
    <row r="460" spans="1:8" hidden="1">
      <c r="A460" s="191">
        <v>457</v>
      </c>
      <c r="B460" s="192"/>
      <c r="C460" s="165"/>
      <c r="D460" s="193"/>
      <c r="E460" s="193"/>
      <c r="F460" s="192"/>
      <c r="G460" s="194"/>
      <c r="H460" s="271">
        <f t="shared" si="8"/>
        <v>0</v>
      </c>
    </row>
    <row r="461" spans="1:8" hidden="1">
      <c r="A461" s="191">
        <v>458</v>
      </c>
      <c r="B461" s="192"/>
      <c r="C461" s="165"/>
      <c r="D461" s="193"/>
      <c r="E461" s="193"/>
      <c r="F461" s="192"/>
      <c r="G461" s="194"/>
      <c r="H461" s="271">
        <f t="shared" si="8"/>
        <v>0</v>
      </c>
    </row>
    <row r="462" spans="1:8" hidden="1">
      <c r="A462" s="191">
        <v>459</v>
      </c>
      <c r="B462" s="192"/>
      <c r="C462" s="165"/>
      <c r="D462" s="193"/>
      <c r="E462" s="193"/>
      <c r="F462" s="192"/>
      <c r="G462" s="194"/>
      <c r="H462" s="271">
        <f t="shared" si="8"/>
        <v>0</v>
      </c>
    </row>
    <row r="463" spans="1:8" hidden="1">
      <c r="A463" s="191">
        <v>460</v>
      </c>
      <c r="B463" s="192"/>
      <c r="C463" s="165"/>
      <c r="D463" s="193"/>
      <c r="E463" s="193"/>
      <c r="F463" s="192"/>
      <c r="G463" s="194"/>
      <c r="H463" s="271">
        <f t="shared" si="8"/>
        <v>0</v>
      </c>
    </row>
    <row r="464" spans="1:8" hidden="1">
      <c r="A464" s="191">
        <v>461</v>
      </c>
      <c r="B464" s="192"/>
      <c r="C464" s="165"/>
      <c r="D464" s="193"/>
      <c r="E464" s="193"/>
      <c r="F464" s="192"/>
      <c r="G464" s="194"/>
      <c r="H464" s="271">
        <f t="shared" si="8"/>
        <v>0</v>
      </c>
    </row>
    <row r="465" spans="1:8" hidden="1">
      <c r="A465" s="191">
        <v>462</v>
      </c>
      <c r="B465" s="192"/>
      <c r="C465" s="165"/>
      <c r="D465" s="193"/>
      <c r="E465" s="193"/>
      <c r="F465" s="192"/>
      <c r="G465" s="194"/>
      <c r="H465" s="271">
        <f t="shared" si="8"/>
        <v>0</v>
      </c>
    </row>
    <row r="466" spans="1:8" hidden="1">
      <c r="A466" s="191">
        <v>463</v>
      </c>
      <c r="B466" s="192"/>
      <c r="C466" s="165"/>
      <c r="D466" s="193"/>
      <c r="E466" s="193"/>
      <c r="F466" s="192"/>
      <c r="G466" s="194"/>
      <c r="H466" s="271">
        <f t="shared" si="8"/>
        <v>0</v>
      </c>
    </row>
    <row r="467" spans="1:8" hidden="1">
      <c r="A467" s="191">
        <v>464</v>
      </c>
      <c r="B467" s="192"/>
      <c r="C467" s="165"/>
      <c r="D467" s="193"/>
      <c r="E467" s="193"/>
      <c r="F467" s="192"/>
      <c r="G467" s="194"/>
      <c r="H467" s="271">
        <f t="shared" si="8"/>
        <v>0</v>
      </c>
    </row>
    <row r="468" spans="1:8" hidden="1">
      <c r="A468" s="191">
        <v>465</v>
      </c>
      <c r="B468" s="192"/>
      <c r="C468" s="165"/>
      <c r="D468" s="193"/>
      <c r="E468" s="193"/>
      <c r="F468" s="192"/>
      <c r="G468" s="194"/>
      <c r="H468" s="271">
        <f t="shared" si="8"/>
        <v>0</v>
      </c>
    </row>
    <row r="469" spans="1:8" hidden="1">
      <c r="A469" s="191">
        <v>466</v>
      </c>
      <c r="B469" s="192"/>
      <c r="C469" s="165"/>
      <c r="D469" s="193"/>
      <c r="E469" s="193"/>
      <c r="F469" s="192"/>
      <c r="G469" s="194"/>
      <c r="H469" s="271">
        <f t="shared" si="8"/>
        <v>0</v>
      </c>
    </row>
    <row r="470" spans="1:8" hidden="1">
      <c r="A470" s="191">
        <v>467</v>
      </c>
      <c r="B470" s="192"/>
      <c r="C470" s="165"/>
      <c r="D470" s="193"/>
      <c r="E470" s="193"/>
      <c r="F470" s="192"/>
      <c r="G470" s="194"/>
      <c r="H470" s="271">
        <f t="shared" si="8"/>
        <v>0</v>
      </c>
    </row>
    <row r="471" spans="1:8" hidden="1">
      <c r="A471" s="191">
        <v>468</v>
      </c>
      <c r="B471" s="192"/>
      <c r="C471" s="165"/>
      <c r="D471" s="193"/>
      <c r="E471" s="193"/>
      <c r="F471" s="192"/>
      <c r="G471" s="194"/>
      <c r="H471" s="271">
        <f t="shared" si="8"/>
        <v>0</v>
      </c>
    </row>
    <row r="472" spans="1:8" hidden="1">
      <c r="A472" s="191">
        <v>469</v>
      </c>
      <c r="B472" s="192"/>
      <c r="C472" s="165"/>
      <c r="D472" s="193"/>
      <c r="E472" s="193"/>
      <c r="F472" s="192"/>
      <c r="G472" s="194"/>
      <c r="H472" s="271">
        <f t="shared" si="8"/>
        <v>0</v>
      </c>
    </row>
    <row r="473" spans="1:8" hidden="1">
      <c r="A473" s="191">
        <v>470</v>
      </c>
      <c r="B473" s="192"/>
      <c r="C473" s="165"/>
      <c r="D473" s="193"/>
      <c r="E473" s="193"/>
      <c r="F473" s="192"/>
      <c r="G473" s="194"/>
      <c r="H473" s="271">
        <f t="shared" si="8"/>
        <v>0</v>
      </c>
    </row>
    <row r="474" spans="1:8" hidden="1">
      <c r="A474" s="191">
        <v>471</v>
      </c>
      <c r="B474" s="192"/>
      <c r="C474" s="165"/>
      <c r="D474" s="193"/>
      <c r="E474" s="193"/>
      <c r="F474" s="192"/>
      <c r="G474" s="194"/>
      <c r="H474" s="271">
        <f t="shared" si="8"/>
        <v>0</v>
      </c>
    </row>
    <row r="475" spans="1:8" hidden="1">
      <c r="A475" s="191">
        <v>472</v>
      </c>
      <c r="B475" s="192"/>
      <c r="C475" s="165"/>
      <c r="D475" s="193"/>
      <c r="E475" s="193"/>
      <c r="F475" s="192"/>
      <c r="G475" s="194"/>
      <c r="H475" s="271">
        <f t="shared" si="8"/>
        <v>0</v>
      </c>
    </row>
    <row r="476" spans="1:8" hidden="1">
      <c r="A476" s="191">
        <v>473</v>
      </c>
      <c r="B476" s="192"/>
      <c r="C476" s="165"/>
      <c r="D476" s="193"/>
      <c r="E476" s="193"/>
      <c r="F476" s="192"/>
      <c r="G476" s="194"/>
      <c r="H476" s="271">
        <f t="shared" si="8"/>
        <v>0</v>
      </c>
    </row>
    <row r="477" spans="1:8" hidden="1">
      <c r="A477" s="191">
        <v>474</v>
      </c>
      <c r="B477" s="192"/>
      <c r="C477" s="165"/>
      <c r="D477" s="193"/>
      <c r="E477" s="193"/>
      <c r="F477" s="192"/>
      <c r="G477" s="194"/>
      <c r="H477" s="271">
        <f t="shared" si="8"/>
        <v>0</v>
      </c>
    </row>
    <row r="478" spans="1:8" hidden="1">
      <c r="A478" s="191">
        <v>475</v>
      </c>
      <c r="B478" s="192"/>
      <c r="C478" s="165"/>
      <c r="D478" s="193"/>
      <c r="E478" s="193"/>
      <c r="F478" s="192"/>
      <c r="G478" s="194"/>
      <c r="H478" s="271">
        <f t="shared" si="8"/>
        <v>0</v>
      </c>
    </row>
    <row r="479" spans="1:8" hidden="1">
      <c r="A479" s="191">
        <v>476</v>
      </c>
      <c r="B479" s="192"/>
      <c r="C479" s="165"/>
      <c r="D479" s="193"/>
      <c r="E479" s="193"/>
      <c r="F479" s="192"/>
      <c r="G479" s="194"/>
      <c r="H479" s="271">
        <f t="shared" si="8"/>
        <v>0</v>
      </c>
    </row>
    <row r="480" spans="1:8" hidden="1">
      <c r="A480" s="191">
        <v>477</v>
      </c>
      <c r="B480" s="192"/>
      <c r="C480" s="165"/>
      <c r="D480" s="193"/>
      <c r="E480" s="193"/>
      <c r="F480" s="192"/>
      <c r="G480" s="194"/>
      <c r="H480" s="271">
        <f t="shared" si="8"/>
        <v>0</v>
      </c>
    </row>
    <row r="481" spans="1:8" hidden="1">
      <c r="A481" s="191">
        <v>478</v>
      </c>
      <c r="B481" s="192"/>
      <c r="C481" s="165"/>
      <c r="D481" s="193"/>
      <c r="E481" s="193"/>
      <c r="F481" s="192"/>
      <c r="G481" s="194"/>
      <c r="H481" s="271">
        <f t="shared" si="8"/>
        <v>0</v>
      </c>
    </row>
    <row r="482" spans="1:8" hidden="1">
      <c r="A482" s="191">
        <v>479</v>
      </c>
      <c r="B482" s="192"/>
      <c r="C482" s="165"/>
      <c r="D482" s="193"/>
      <c r="E482" s="193"/>
      <c r="F482" s="192"/>
      <c r="G482" s="194"/>
      <c r="H482" s="271">
        <f t="shared" si="8"/>
        <v>0</v>
      </c>
    </row>
    <row r="483" spans="1:8" hidden="1">
      <c r="A483" s="191">
        <v>480</v>
      </c>
      <c r="B483" s="192"/>
      <c r="C483" s="165"/>
      <c r="D483" s="193"/>
      <c r="E483" s="193"/>
      <c r="F483" s="192"/>
      <c r="G483" s="194"/>
      <c r="H483" s="271">
        <f t="shared" si="8"/>
        <v>0</v>
      </c>
    </row>
    <row r="484" spans="1:8" hidden="1">
      <c r="A484" s="191">
        <v>481</v>
      </c>
      <c r="B484" s="192"/>
      <c r="C484" s="165"/>
      <c r="D484" s="193"/>
      <c r="E484" s="193"/>
      <c r="F484" s="192"/>
      <c r="G484" s="194"/>
      <c r="H484" s="271">
        <f t="shared" si="8"/>
        <v>0</v>
      </c>
    </row>
    <row r="485" spans="1:8" hidden="1">
      <c r="A485" s="191">
        <v>482</v>
      </c>
      <c r="B485" s="192"/>
      <c r="C485" s="165"/>
      <c r="D485" s="193"/>
      <c r="E485" s="193"/>
      <c r="F485" s="192"/>
      <c r="G485" s="194"/>
      <c r="H485" s="271">
        <f t="shared" si="8"/>
        <v>0</v>
      </c>
    </row>
    <row r="486" spans="1:8" hidden="1">
      <c r="A486" s="191">
        <v>483</v>
      </c>
      <c r="B486" s="192"/>
      <c r="C486" s="165"/>
      <c r="D486" s="193"/>
      <c r="E486" s="193"/>
      <c r="F486" s="192"/>
      <c r="G486" s="194"/>
      <c r="H486" s="271">
        <f t="shared" si="8"/>
        <v>0</v>
      </c>
    </row>
    <row r="487" spans="1:8" hidden="1">
      <c r="A487" s="191">
        <v>484</v>
      </c>
      <c r="B487" s="192"/>
      <c r="C487" s="165"/>
      <c r="D487" s="193"/>
      <c r="E487" s="193"/>
      <c r="F487" s="192"/>
      <c r="G487" s="194"/>
      <c r="H487" s="271">
        <f t="shared" si="8"/>
        <v>0</v>
      </c>
    </row>
    <row r="488" spans="1:8" hidden="1">
      <c r="A488" s="191">
        <v>485</v>
      </c>
      <c r="B488" s="192"/>
      <c r="C488" s="165"/>
      <c r="D488" s="193"/>
      <c r="E488" s="193"/>
      <c r="F488" s="192"/>
      <c r="G488" s="194"/>
      <c r="H488" s="271">
        <f t="shared" si="8"/>
        <v>0</v>
      </c>
    </row>
    <row r="489" spans="1:8" hidden="1">
      <c r="A489" s="191">
        <v>486</v>
      </c>
      <c r="B489" s="192"/>
      <c r="C489" s="165"/>
      <c r="D489" s="193"/>
      <c r="E489" s="193"/>
      <c r="F489" s="192"/>
      <c r="G489" s="194"/>
      <c r="H489" s="271">
        <f t="shared" si="8"/>
        <v>0</v>
      </c>
    </row>
    <row r="490" spans="1:8" hidden="1">
      <c r="A490" s="191">
        <v>487</v>
      </c>
      <c r="B490" s="192"/>
      <c r="C490" s="165"/>
      <c r="D490" s="193"/>
      <c r="E490" s="193"/>
      <c r="F490" s="192"/>
      <c r="G490" s="194"/>
      <c r="H490" s="271">
        <f t="shared" si="8"/>
        <v>0</v>
      </c>
    </row>
    <row r="491" spans="1:8" hidden="1">
      <c r="A491" s="191">
        <v>488</v>
      </c>
      <c r="B491" s="192"/>
      <c r="C491" s="165"/>
      <c r="D491" s="193"/>
      <c r="E491" s="193"/>
      <c r="F491" s="192"/>
      <c r="G491" s="194"/>
      <c r="H491" s="271">
        <f t="shared" si="8"/>
        <v>0</v>
      </c>
    </row>
    <row r="492" spans="1:8" hidden="1">
      <c r="A492" s="191">
        <v>489</v>
      </c>
      <c r="B492" s="192"/>
      <c r="C492" s="165"/>
      <c r="D492" s="193"/>
      <c r="E492" s="193"/>
      <c r="F492" s="192"/>
      <c r="G492" s="194"/>
      <c r="H492" s="271">
        <f t="shared" si="8"/>
        <v>0</v>
      </c>
    </row>
    <row r="493" spans="1:8" hidden="1">
      <c r="A493" s="191">
        <v>490</v>
      </c>
      <c r="B493" s="192"/>
      <c r="C493" s="165"/>
      <c r="D493" s="193"/>
      <c r="E493" s="193"/>
      <c r="F493" s="192"/>
      <c r="G493" s="194"/>
      <c r="H493" s="271">
        <f t="shared" si="8"/>
        <v>0</v>
      </c>
    </row>
    <row r="494" spans="1:8" hidden="1">
      <c r="A494" s="191">
        <v>491</v>
      </c>
      <c r="B494" s="192"/>
      <c r="C494" s="165"/>
      <c r="D494" s="193"/>
      <c r="E494" s="193"/>
      <c r="F494" s="192"/>
      <c r="G494" s="194"/>
      <c r="H494" s="271">
        <f t="shared" si="8"/>
        <v>0</v>
      </c>
    </row>
    <row r="495" spans="1:8" hidden="1">
      <c r="A495" s="191">
        <v>492</v>
      </c>
      <c r="B495" s="192"/>
      <c r="C495" s="165"/>
      <c r="D495" s="193"/>
      <c r="E495" s="193"/>
      <c r="F495" s="192"/>
      <c r="G495" s="194"/>
      <c r="H495" s="271">
        <f t="shared" si="8"/>
        <v>0</v>
      </c>
    </row>
    <row r="496" spans="1:8" hidden="1">
      <c r="A496" s="191">
        <v>493</v>
      </c>
      <c r="B496" s="192"/>
      <c r="C496" s="165"/>
      <c r="D496" s="193"/>
      <c r="E496" s="193"/>
      <c r="F496" s="192"/>
      <c r="G496" s="194"/>
      <c r="H496" s="271">
        <f t="shared" si="8"/>
        <v>0</v>
      </c>
    </row>
    <row r="497" spans="1:8" hidden="1">
      <c r="A497" s="191">
        <v>494</v>
      </c>
      <c r="B497" s="192"/>
      <c r="C497" s="165"/>
      <c r="D497" s="193"/>
      <c r="E497" s="193"/>
      <c r="F497" s="192"/>
      <c r="G497" s="194"/>
      <c r="H497" s="271">
        <f t="shared" si="8"/>
        <v>0</v>
      </c>
    </row>
    <row r="498" spans="1:8" hidden="1">
      <c r="A498" s="191">
        <v>495</v>
      </c>
      <c r="B498" s="192"/>
      <c r="C498" s="165"/>
      <c r="D498" s="193"/>
      <c r="E498" s="193"/>
      <c r="F498" s="192"/>
      <c r="G498" s="194"/>
      <c r="H498" s="271">
        <f t="shared" si="8"/>
        <v>0</v>
      </c>
    </row>
    <row r="499" spans="1:8" hidden="1">
      <c r="A499" s="191">
        <v>496</v>
      </c>
      <c r="B499" s="192"/>
      <c r="C499" s="165"/>
      <c r="D499" s="193"/>
      <c r="E499" s="193"/>
      <c r="F499" s="192"/>
      <c r="G499" s="194"/>
      <c r="H499" s="271">
        <f t="shared" si="8"/>
        <v>0</v>
      </c>
    </row>
    <row r="500" spans="1:8" hidden="1">
      <c r="A500" s="191">
        <v>497</v>
      </c>
      <c r="B500" s="192"/>
      <c r="C500" s="165"/>
      <c r="D500" s="193"/>
      <c r="E500" s="193"/>
      <c r="F500" s="192"/>
      <c r="G500" s="194"/>
      <c r="H500" s="271">
        <f t="shared" si="8"/>
        <v>0</v>
      </c>
    </row>
    <row r="501" spans="1:8" hidden="1">
      <c r="A501" s="191">
        <v>498</v>
      </c>
      <c r="B501" s="192"/>
      <c r="C501" s="165"/>
      <c r="D501" s="193"/>
      <c r="E501" s="193"/>
      <c r="F501" s="192"/>
      <c r="G501" s="194"/>
      <c r="H501" s="271">
        <f t="shared" si="8"/>
        <v>0</v>
      </c>
    </row>
    <row r="502" spans="1:8" hidden="1">
      <c r="A502" s="191">
        <v>499</v>
      </c>
      <c r="B502" s="192"/>
      <c r="C502" s="165"/>
      <c r="D502" s="193"/>
      <c r="E502" s="193"/>
      <c r="F502" s="192"/>
      <c r="G502" s="194"/>
      <c r="H502" s="271">
        <f t="shared" si="8"/>
        <v>0</v>
      </c>
    </row>
    <row r="503" spans="1:8" hidden="1">
      <c r="A503" s="191">
        <v>500</v>
      </c>
      <c r="B503" s="192"/>
      <c r="C503" s="165"/>
      <c r="D503" s="193"/>
      <c r="E503" s="193"/>
      <c r="F503" s="192"/>
      <c r="G503" s="194"/>
      <c r="H503" s="271">
        <f t="shared" si="8"/>
        <v>0</v>
      </c>
    </row>
    <row r="504" spans="1:8" hidden="1">
      <c r="A504" s="191">
        <v>501</v>
      </c>
      <c r="B504" s="192"/>
      <c r="C504" s="165"/>
      <c r="D504" s="193"/>
      <c r="E504" s="193"/>
      <c r="F504" s="192"/>
      <c r="G504" s="194"/>
      <c r="H504" s="271">
        <f t="shared" si="8"/>
        <v>0</v>
      </c>
    </row>
    <row r="505" spans="1:8" hidden="1">
      <c r="A505" s="191">
        <v>502</v>
      </c>
      <c r="B505" s="192"/>
      <c r="C505" s="165"/>
      <c r="D505" s="193"/>
      <c r="E505" s="193"/>
      <c r="F505" s="192"/>
      <c r="G505" s="194"/>
      <c r="H505" s="271">
        <f t="shared" si="8"/>
        <v>0</v>
      </c>
    </row>
    <row r="506" spans="1:8" hidden="1">
      <c r="A506" s="191">
        <v>503</v>
      </c>
      <c r="B506" s="192"/>
      <c r="C506" s="165"/>
      <c r="D506" s="193"/>
      <c r="E506" s="193"/>
      <c r="F506" s="192"/>
      <c r="G506" s="194"/>
      <c r="H506" s="271">
        <f t="shared" si="8"/>
        <v>0</v>
      </c>
    </row>
    <row r="507" spans="1:8" hidden="1">
      <c r="A507" s="191">
        <v>504</v>
      </c>
      <c r="B507" s="192"/>
      <c r="C507" s="165"/>
      <c r="D507" s="193"/>
      <c r="E507" s="193"/>
      <c r="F507" s="192"/>
      <c r="G507" s="194"/>
      <c r="H507" s="271">
        <f t="shared" si="8"/>
        <v>0</v>
      </c>
    </row>
    <row r="508" spans="1:8" hidden="1">
      <c r="A508" s="191">
        <v>505</v>
      </c>
      <c r="B508" s="192"/>
      <c r="C508" s="165"/>
      <c r="D508" s="193"/>
      <c r="E508" s="193"/>
      <c r="F508" s="192"/>
      <c r="G508" s="194"/>
      <c r="H508" s="271">
        <f t="shared" si="8"/>
        <v>0</v>
      </c>
    </row>
    <row r="509" spans="1:8" hidden="1">
      <c r="A509" s="191">
        <v>506</v>
      </c>
      <c r="B509" s="192"/>
      <c r="C509" s="165"/>
      <c r="D509" s="193"/>
      <c r="E509" s="193"/>
      <c r="F509" s="192"/>
      <c r="G509" s="194"/>
      <c r="H509" s="271">
        <f t="shared" si="8"/>
        <v>0</v>
      </c>
    </row>
    <row r="510" spans="1:8" hidden="1">
      <c r="A510" s="191">
        <v>507</v>
      </c>
      <c r="B510" s="192"/>
      <c r="C510" s="165"/>
      <c r="D510" s="193"/>
      <c r="E510" s="193"/>
      <c r="F510" s="192"/>
      <c r="G510" s="194"/>
      <c r="H510" s="271">
        <f t="shared" si="8"/>
        <v>0</v>
      </c>
    </row>
    <row r="511" spans="1:8" hidden="1">
      <c r="A511" s="191">
        <v>508</v>
      </c>
      <c r="B511" s="192"/>
      <c r="C511" s="165"/>
      <c r="D511" s="193"/>
      <c r="E511" s="193"/>
      <c r="F511" s="192"/>
      <c r="G511" s="194"/>
      <c r="H511" s="271">
        <f t="shared" si="8"/>
        <v>0</v>
      </c>
    </row>
    <row r="512" spans="1:8" hidden="1">
      <c r="A512" s="191">
        <v>509</v>
      </c>
      <c r="B512" s="192"/>
      <c r="C512" s="165"/>
      <c r="D512" s="193"/>
      <c r="E512" s="193"/>
      <c r="F512" s="192"/>
      <c r="G512" s="194"/>
      <c r="H512" s="271">
        <f t="shared" si="8"/>
        <v>0</v>
      </c>
    </row>
    <row r="513" spans="1:8" hidden="1">
      <c r="A513" s="191">
        <v>510</v>
      </c>
      <c r="B513" s="192"/>
      <c r="C513" s="165"/>
      <c r="D513" s="193"/>
      <c r="E513" s="193"/>
      <c r="F513" s="192"/>
      <c r="G513" s="194"/>
      <c r="H513" s="271">
        <f t="shared" si="8"/>
        <v>0</v>
      </c>
    </row>
    <row r="514" spans="1:8" hidden="1">
      <c r="A514" s="191">
        <v>511</v>
      </c>
      <c r="B514" s="192"/>
      <c r="C514" s="165"/>
      <c r="D514" s="193"/>
      <c r="E514" s="193"/>
      <c r="F514" s="192"/>
      <c r="G514" s="194"/>
      <c r="H514" s="271">
        <f t="shared" si="8"/>
        <v>0</v>
      </c>
    </row>
    <row r="515" spans="1:8" hidden="1">
      <c r="A515" s="191">
        <v>512</v>
      </c>
      <c r="B515" s="192"/>
      <c r="C515" s="165"/>
      <c r="D515" s="193"/>
      <c r="E515" s="193"/>
      <c r="F515" s="192"/>
      <c r="G515" s="194"/>
      <c r="H515" s="271">
        <f t="shared" si="8"/>
        <v>0</v>
      </c>
    </row>
    <row r="516" spans="1:8" hidden="1">
      <c r="A516" s="191">
        <v>513</v>
      </c>
      <c r="B516" s="192"/>
      <c r="C516" s="165"/>
      <c r="D516" s="193"/>
      <c r="E516" s="193"/>
      <c r="F516" s="192"/>
      <c r="G516" s="194"/>
      <c r="H516" s="271">
        <f t="shared" si="8"/>
        <v>0</v>
      </c>
    </row>
    <row r="517" spans="1:8" hidden="1">
      <c r="A517" s="191">
        <v>514</v>
      </c>
      <c r="B517" s="192"/>
      <c r="C517" s="165"/>
      <c r="D517" s="193"/>
      <c r="E517" s="193"/>
      <c r="F517" s="192"/>
      <c r="G517" s="194"/>
      <c r="H517" s="271">
        <f t="shared" ref="H517:H580" si="9">(E517-D517+1)*C517</f>
        <v>0</v>
      </c>
    </row>
    <row r="518" spans="1:8" hidden="1">
      <c r="A518" s="191">
        <v>515</v>
      </c>
      <c r="B518" s="192"/>
      <c r="C518" s="165"/>
      <c r="D518" s="193"/>
      <c r="E518" s="193"/>
      <c r="F518" s="192"/>
      <c r="G518" s="194"/>
      <c r="H518" s="271">
        <f t="shared" si="9"/>
        <v>0</v>
      </c>
    </row>
    <row r="519" spans="1:8" hidden="1">
      <c r="A519" s="191">
        <v>516</v>
      </c>
      <c r="B519" s="192"/>
      <c r="C519" s="165"/>
      <c r="D519" s="193"/>
      <c r="E519" s="193"/>
      <c r="F519" s="192"/>
      <c r="G519" s="194"/>
      <c r="H519" s="271">
        <f t="shared" si="9"/>
        <v>0</v>
      </c>
    </row>
    <row r="520" spans="1:8" hidden="1">
      <c r="A520" s="191">
        <v>517</v>
      </c>
      <c r="B520" s="192"/>
      <c r="C520" s="165"/>
      <c r="D520" s="193"/>
      <c r="E520" s="193"/>
      <c r="F520" s="192"/>
      <c r="G520" s="194"/>
      <c r="H520" s="271">
        <f t="shared" si="9"/>
        <v>0</v>
      </c>
    </row>
    <row r="521" spans="1:8" hidden="1">
      <c r="A521" s="191">
        <v>518</v>
      </c>
      <c r="B521" s="192"/>
      <c r="C521" s="165"/>
      <c r="D521" s="193"/>
      <c r="E521" s="193"/>
      <c r="F521" s="192"/>
      <c r="G521" s="194"/>
      <c r="H521" s="271">
        <f t="shared" si="9"/>
        <v>0</v>
      </c>
    </row>
    <row r="522" spans="1:8" hidden="1">
      <c r="A522" s="191">
        <v>519</v>
      </c>
      <c r="B522" s="192"/>
      <c r="C522" s="165"/>
      <c r="D522" s="193"/>
      <c r="E522" s="193"/>
      <c r="F522" s="192"/>
      <c r="G522" s="194"/>
      <c r="H522" s="271">
        <f t="shared" si="9"/>
        <v>0</v>
      </c>
    </row>
    <row r="523" spans="1:8" hidden="1">
      <c r="A523" s="191">
        <v>520</v>
      </c>
      <c r="B523" s="192"/>
      <c r="C523" s="165"/>
      <c r="D523" s="193"/>
      <c r="E523" s="193"/>
      <c r="F523" s="192"/>
      <c r="G523" s="194"/>
      <c r="H523" s="271">
        <f t="shared" si="9"/>
        <v>0</v>
      </c>
    </row>
    <row r="524" spans="1:8" hidden="1">
      <c r="A524" s="191">
        <v>521</v>
      </c>
      <c r="B524" s="192"/>
      <c r="C524" s="165"/>
      <c r="D524" s="193"/>
      <c r="E524" s="193"/>
      <c r="F524" s="192"/>
      <c r="G524" s="194"/>
      <c r="H524" s="271">
        <f t="shared" si="9"/>
        <v>0</v>
      </c>
    </row>
    <row r="525" spans="1:8" hidden="1">
      <c r="A525" s="191">
        <v>522</v>
      </c>
      <c r="B525" s="192"/>
      <c r="C525" s="165"/>
      <c r="D525" s="193"/>
      <c r="E525" s="193"/>
      <c r="F525" s="192"/>
      <c r="G525" s="194"/>
      <c r="H525" s="271">
        <f t="shared" si="9"/>
        <v>0</v>
      </c>
    </row>
    <row r="526" spans="1:8" hidden="1">
      <c r="A526" s="191">
        <v>523</v>
      </c>
      <c r="B526" s="192"/>
      <c r="C526" s="165"/>
      <c r="D526" s="193"/>
      <c r="E526" s="193"/>
      <c r="F526" s="192"/>
      <c r="G526" s="194"/>
      <c r="H526" s="271">
        <f t="shared" si="9"/>
        <v>0</v>
      </c>
    </row>
    <row r="527" spans="1:8" hidden="1">
      <c r="A527" s="191">
        <v>524</v>
      </c>
      <c r="B527" s="192"/>
      <c r="C527" s="165"/>
      <c r="D527" s="193"/>
      <c r="E527" s="193"/>
      <c r="F527" s="192"/>
      <c r="G527" s="194"/>
      <c r="H527" s="271">
        <f t="shared" si="9"/>
        <v>0</v>
      </c>
    </row>
    <row r="528" spans="1:8" hidden="1">
      <c r="A528" s="191">
        <v>525</v>
      </c>
      <c r="B528" s="192"/>
      <c r="C528" s="165"/>
      <c r="D528" s="193"/>
      <c r="E528" s="193"/>
      <c r="F528" s="192"/>
      <c r="G528" s="194"/>
      <c r="H528" s="271">
        <f t="shared" si="9"/>
        <v>0</v>
      </c>
    </row>
    <row r="529" spans="1:8" hidden="1">
      <c r="A529" s="191">
        <v>526</v>
      </c>
      <c r="B529" s="192"/>
      <c r="C529" s="165"/>
      <c r="D529" s="193"/>
      <c r="E529" s="193"/>
      <c r="F529" s="192"/>
      <c r="G529" s="194"/>
      <c r="H529" s="271">
        <f t="shared" si="9"/>
        <v>0</v>
      </c>
    </row>
    <row r="530" spans="1:8" hidden="1">
      <c r="A530" s="191">
        <v>527</v>
      </c>
      <c r="B530" s="192"/>
      <c r="C530" s="165"/>
      <c r="D530" s="193"/>
      <c r="E530" s="193"/>
      <c r="F530" s="192"/>
      <c r="G530" s="194"/>
      <c r="H530" s="271">
        <f t="shared" si="9"/>
        <v>0</v>
      </c>
    </row>
    <row r="531" spans="1:8" hidden="1">
      <c r="A531" s="191">
        <v>528</v>
      </c>
      <c r="B531" s="192"/>
      <c r="C531" s="165"/>
      <c r="D531" s="193"/>
      <c r="E531" s="193"/>
      <c r="F531" s="192"/>
      <c r="G531" s="194"/>
      <c r="H531" s="271">
        <f t="shared" si="9"/>
        <v>0</v>
      </c>
    </row>
    <row r="532" spans="1:8" hidden="1">
      <c r="A532" s="191">
        <v>529</v>
      </c>
      <c r="B532" s="192"/>
      <c r="C532" s="165"/>
      <c r="D532" s="193"/>
      <c r="E532" s="193"/>
      <c r="F532" s="192"/>
      <c r="G532" s="194"/>
      <c r="H532" s="271">
        <f t="shared" si="9"/>
        <v>0</v>
      </c>
    </row>
    <row r="533" spans="1:8" hidden="1">
      <c r="A533" s="191">
        <v>530</v>
      </c>
      <c r="B533" s="192"/>
      <c r="C533" s="165"/>
      <c r="D533" s="193"/>
      <c r="E533" s="193"/>
      <c r="F533" s="192"/>
      <c r="G533" s="194"/>
      <c r="H533" s="271">
        <f t="shared" si="9"/>
        <v>0</v>
      </c>
    </row>
    <row r="534" spans="1:8" hidden="1">
      <c r="A534" s="191">
        <v>531</v>
      </c>
      <c r="B534" s="192"/>
      <c r="C534" s="165"/>
      <c r="D534" s="193"/>
      <c r="E534" s="193"/>
      <c r="F534" s="192"/>
      <c r="G534" s="194"/>
      <c r="H534" s="271">
        <f t="shared" si="9"/>
        <v>0</v>
      </c>
    </row>
    <row r="535" spans="1:8" hidden="1">
      <c r="A535" s="191">
        <v>532</v>
      </c>
      <c r="B535" s="192"/>
      <c r="C535" s="165"/>
      <c r="D535" s="193"/>
      <c r="E535" s="193"/>
      <c r="F535" s="192"/>
      <c r="G535" s="194"/>
      <c r="H535" s="271">
        <f t="shared" si="9"/>
        <v>0</v>
      </c>
    </row>
    <row r="536" spans="1:8" hidden="1">
      <c r="A536" s="191">
        <v>533</v>
      </c>
      <c r="B536" s="192"/>
      <c r="C536" s="165"/>
      <c r="D536" s="193"/>
      <c r="E536" s="193"/>
      <c r="F536" s="192"/>
      <c r="G536" s="194"/>
      <c r="H536" s="271">
        <f t="shared" si="9"/>
        <v>0</v>
      </c>
    </row>
    <row r="537" spans="1:8" hidden="1">
      <c r="A537" s="191">
        <v>534</v>
      </c>
      <c r="B537" s="192"/>
      <c r="C537" s="165"/>
      <c r="D537" s="193"/>
      <c r="E537" s="193"/>
      <c r="F537" s="192"/>
      <c r="G537" s="194"/>
      <c r="H537" s="271">
        <f t="shared" si="9"/>
        <v>0</v>
      </c>
    </row>
    <row r="538" spans="1:8" hidden="1">
      <c r="A538" s="191">
        <v>535</v>
      </c>
      <c r="B538" s="192"/>
      <c r="C538" s="165"/>
      <c r="D538" s="193"/>
      <c r="E538" s="193"/>
      <c r="F538" s="192"/>
      <c r="G538" s="194"/>
      <c r="H538" s="271">
        <f t="shared" si="9"/>
        <v>0</v>
      </c>
    </row>
    <row r="539" spans="1:8" hidden="1">
      <c r="A539" s="191">
        <v>536</v>
      </c>
      <c r="B539" s="192"/>
      <c r="C539" s="165"/>
      <c r="D539" s="193"/>
      <c r="E539" s="193"/>
      <c r="F539" s="192"/>
      <c r="G539" s="194"/>
      <c r="H539" s="271">
        <f t="shared" si="9"/>
        <v>0</v>
      </c>
    </row>
    <row r="540" spans="1:8" hidden="1">
      <c r="A540" s="191">
        <v>537</v>
      </c>
      <c r="B540" s="192"/>
      <c r="C540" s="165"/>
      <c r="D540" s="193"/>
      <c r="E540" s="193"/>
      <c r="F540" s="192"/>
      <c r="G540" s="194"/>
      <c r="H540" s="271">
        <f t="shared" si="9"/>
        <v>0</v>
      </c>
    </row>
    <row r="541" spans="1:8" hidden="1">
      <c r="A541" s="191">
        <v>538</v>
      </c>
      <c r="B541" s="192"/>
      <c r="C541" s="165"/>
      <c r="D541" s="193"/>
      <c r="E541" s="193"/>
      <c r="F541" s="192"/>
      <c r="G541" s="194"/>
      <c r="H541" s="271">
        <f t="shared" si="9"/>
        <v>0</v>
      </c>
    </row>
    <row r="542" spans="1:8" hidden="1">
      <c r="A542" s="191">
        <v>539</v>
      </c>
      <c r="B542" s="192"/>
      <c r="C542" s="165"/>
      <c r="D542" s="193"/>
      <c r="E542" s="193"/>
      <c r="F542" s="192"/>
      <c r="G542" s="194"/>
      <c r="H542" s="271">
        <f t="shared" si="9"/>
        <v>0</v>
      </c>
    </row>
    <row r="543" spans="1:8" hidden="1">
      <c r="A543" s="191">
        <v>540</v>
      </c>
      <c r="B543" s="192"/>
      <c r="C543" s="165"/>
      <c r="D543" s="193"/>
      <c r="E543" s="193"/>
      <c r="F543" s="192"/>
      <c r="G543" s="194"/>
      <c r="H543" s="271">
        <f t="shared" si="9"/>
        <v>0</v>
      </c>
    </row>
    <row r="544" spans="1:8" hidden="1">
      <c r="A544" s="191">
        <v>541</v>
      </c>
      <c r="B544" s="192"/>
      <c r="C544" s="165"/>
      <c r="D544" s="193"/>
      <c r="E544" s="193"/>
      <c r="F544" s="192"/>
      <c r="G544" s="194"/>
      <c r="H544" s="271">
        <f t="shared" si="9"/>
        <v>0</v>
      </c>
    </row>
    <row r="545" spans="1:8" hidden="1">
      <c r="A545" s="191">
        <v>542</v>
      </c>
      <c r="B545" s="192"/>
      <c r="C545" s="165"/>
      <c r="D545" s="193"/>
      <c r="E545" s="193"/>
      <c r="F545" s="192"/>
      <c r="G545" s="194"/>
      <c r="H545" s="271">
        <f t="shared" si="9"/>
        <v>0</v>
      </c>
    </row>
    <row r="546" spans="1:8" hidden="1">
      <c r="A546" s="191">
        <v>543</v>
      </c>
      <c r="B546" s="192"/>
      <c r="C546" s="165"/>
      <c r="D546" s="193"/>
      <c r="E546" s="193"/>
      <c r="F546" s="192"/>
      <c r="G546" s="194"/>
      <c r="H546" s="271">
        <f t="shared" si="9"/>
        <v>0</v>
      </c>
    </row>
    <row r="547" spans="1:8" hidden="1">
      <c r="A547" s="191">
        <v>544</v>
      </c>
      <c r="B547" s="192"/>
      <c r="C547" s="165"/>
      <c r="D547" s="193"/>
      <c r="E547" s="193"/>
      <c r="F547" s="192"/>
      <c r="G547" s="194"/>
      <c r="H547" s="271">
        <f t="shared" si="9"/>
        <v>0</v>
      </c>
    </row>
    <row r="548" spans="1:8" hidden="1">
      <c r="A548" s="191">
        <v>545</v>
      </c>
      <c r="B548" s="192"/>
      <c r="C548" s="165"/>
      <c r="D548" s="193"/>
      <c r="E548" s="193"/>
      <c r="F548" s="192"/>
      <c r="G548" s="194"/>
      <c r="H548" s="271">
        <f t="shared" si="9"/>
        <v>0</v>
      </c>
    </row>
    <row r="549" spans="1:8" hidden="1">
      <c r="A549" s="191">
        <v>546</v>
      </c>
      <c r="B549" s="192"/>
      <c r="C549" s="165"/>
      <c r="D549" s="193"/>
      <c r="E549" s="193"/>
      <c r="F549" s="192"/>
      <c r="G549" s="194"/>
      <c r="H549" s="271">
        <f t="shared" si="9"/>
        <v>0</v>
      </c>
    </row>
    <row r="550" spans="1:8" hidden="1">
      <c r="A550" s="191">
        <v>547</v>
      </c>
      <c r="B550" s="192"/>
      <c r="C550" s="165"/>
      <c r="D550" s="193"/>
      <c r="E550" s="193"/>
      <c r="F550" s="192"/>
      <c r="G550" s="194"/>
      <c r="H550" s="271">
        <f t="shared" si="9"/>
        <v>0</v>
      </c>
    </row>
    <row r="551" spans="1:8" hidden="1">
      <c r="A551" s="191">
        <v>548</v>
      </c>
      <c r="B551" s="192"/>
      <c r="C551" s="165"/>
      <c r="D551" s="193"/>
      <c r="E551" s="193"/>
      <c r="F551" s="192"/>
      <c r="G551" s="194"/>
      <c r="H551" s="271">
        <f t="shared" si="9"/>
        <v>0</v>
      </c>
    </row>
    <row r="552" spans="1:8" hidden="1">
      <c r="A552" s="191">
        <v>549</v>
      </c>
      <c r="B552" s="192"/>
      <c r="C552" s="165"/>
      <c r="D552" s="193"/>
      <c r="E552" s="193"/>
      <c r="F552" s="192"/>
      <c r="G552" s="194"/>
      <c r="H552" s="271">
        <f t="shared" si="9"/>
        <v>0</v>
      </c>
    </row>
    <row r="553" spans="1:8" hidden="1">
      <c r="A553" s="191">
        <v>550</v>
      </c>
      <c r="B553" s="192"/>
      <c r="C553" s="165"/>
      <c r="D553" s="193"/>
      <c r="E553" s="193"/>
      <c r="F553" s="192"/>
      <c r="G553" s="194"/>
      <c r="H553" s="271">
        <f t="shared" si="9"/>
        <v>0</v>
      </c>
    </row>
    <row r="554" spans="1:8" hidden="1">
      <c r="A554" s="191">
        <v>551</v>
      </c>
      <c r="B554" s="192"/>
      <c r="C554" s="165"/>
      <c r="D554" s="193"/>
      <c r="E554" s="193"/>
      <c r="F554" s="192"/>
      <c r="G554" s="194"/>
      <c r="H554" s="271">
        <f t="shared" si="9"/>
        <v>0</v>
      </c>
    </row>
    <row r="555" spans="1:8" hidden="1">
      <c r="A555" s="191">
        <v>552</v>
      </c>
      <c r="B555" s="192"/>
      <c r="C555" s="165"/>
      <c r="D555" s="193"/>
      <c r="E555" s="193"/>
      <c r="F555" s="192"/>
      <c r="G555" s="194"/>
      <c r="H555" s="271">
        <f t="shared" si="9"/>
        <v>0</v>
      </c>
    </row>
    <row r="556" spans="1:8" hidden="1">
      <c r="A556" s="191">
        <v>553</v>
      </c>
      <c r="B556" s="192"/>
      <c r="C556" s="165"/>
      <c r="D556" s="193"/>
      <c r="E556" s="193"/>
      <c r="F556" s="192"/>
      <c r="G556" s="194"/>
      <c r="H556" s="271">
        <f t="shared" si="9"/>
        <v>0</v>
      </c>
    </row>
    <row r="557" spans="1:8" hidden="1">
      <c r="A557" s="191">
        <v>554</v>
      </c>
      <c r="B557" s="192"/>
      <c r="C557" s="165"/>
      <c r="D557" s="193"/>
      <c r="E557" s="193"/>
      <c r="F557" s="192"/>
      <c r="G557" s="194"/>
      <c r="H557" s="271">
        <f t="shared" si="9"/>
        <v>0</v>
      </c>
    </row>
    <row r="558" spans="1:8" hidden="1">
      <c r="A558" s="191">
        <v>555</v>
      </c>
      <c r="B558" s="192"/>
      <c r="C558" s="165"/>
      <c r="D558" s="193"/>
      <c r="E558" s="193"/>
      <c r="F558" s="192"/>
      <c r="G558" s="194"/>
      <c r="H558" s="271">
        <f t="shared" si="9"/>
        <v>0</v>
      </c>
    </row>
    <row r="559" spans="1:8" hidden="1">
      <c r="A559" s="191">
        <v>556</v>
      </c>
      <c r="B559" s="192"/>
      <c r="C559" s="165"/>
      <c r="D559" s="193"/>
      <c r="E559" s="193"/>
      <c r="F559" s="192"/>
      <c r="G559" s="194"/>
      <c r="H559" s="271">
        <f t="shared" si="9"/>
        <v>0</v>
      </c>
    </row>
    <row r="560" spans="1:8" hidden="1">
      <c r="A560" s="191">
        <v>557</v>
      </c>
      <c r="B560" s="192"/>
      <c r="C560" s="165"/>
      <c r="D560" s="193"/>
      <c r="E560" s="193"/>
      <c r="F560" s="192"/>
      <c r="G560" s="194"/>
      <c r="H560" s="271">
        <f t="shared" si="9"/>
        <v>0</v>
      </c>
    </row>
    <row r="561" spans="1:8" hidden="1">
      <c r="A561" s="191">
        <v>558</v>
      </c>
      <c r="B561" s="192"/>
      <c r="C561" s="165"/>
      <c r="D561" s="193"/>
      <c r="E561" s="193"/>
      <c r="F561" s="192"/>
      <c r="G561" s="194"/>
      <c r="H561" s="271">
        <f t="shared" si="9"/>
        <v>0</v>
      </c>
    </row>
    <row r="562" spans="1:8" hidden="1">
      <c r="A562" s="191">
        <v>559</v>
      </c>
      <c r="B562" s="192"/>
      <c r="C562" s="165"/>
      <c r="D562" s="193"/>
      <c r="E562" s="193"/>
      <c r="F562" s="192"/>
      <c r="G562" s="194"/>
      <c r="H562" s="271">
        <f t="shared" si="9"/>
        <v>0</v>
      </c>
    </row>
    <row r="563" spans="1:8" hidden="1">
      <c r="A563" s="191">
        <v>560</v>
      </c>
      <c r="B563" s="192"/>
      <c r="C563" s="165"/>
      <c r="D563" s="193"/>
      <c r="E563" s="193"/>
      <c r="F563" s="192"/>
      <c r="G563" s="194"/>
      <c r="H563" s="271">
        <f t="shared" si="9"/>
        <v>0</v>
      </c>
    </row>
    <row r="564" spans="1:8" hidden="1">
      <c r="A564" s="191">
        <v>561</v>
      </c>
      <c r="B564" s="192"/>
      <c r="C564" s="165"/>
      <c r="D564" s="193"/>
      <c r="E564" s="193"/>
      <c r="F564" s="192"/>
      <c r="G564" s="194"/>
      <c r="H564" s="271">
        <f t="shared" si="9"/>
        <v>0</v>
      </c>
    </row>
    <row r="565" spans="1:8" hidden="1">
      <c r="A565" s="191">
        <v>562</v>
      </c>
      <c r="B565" s="192"/>
      <c r="C565" s="165"/>
      <c r="D565" s="193"/>
      <c r="E565" s="193"/>
      <c r="F565" s="192"/>
      <c r="G565" s="194"/>
      <c r="H565" s="271">
        <f t="shared" si="9"/>
        <v>0</v>
      </c>
    </row>
    <row r="566" spans="1:8" hidden="1">
      <c r="A566" s="191">
        <v>563</v>
      </c>
      <c r="B566" s="192"/>
      <c r="C566" s="165"/>
      <c r="D566" s="193"/>
      <c r="E566" s="193"/>
      <c r="F566" s="192"/>
      <c r="G566" s="194"/>
      <c r="H566" s="271">
        <f t="shared" si="9"/>
        <v>0</v>
      </c>
    </row>
    <row r="567" spans="1:8" hidden="1">
      <c r="A567" s="191">
        <v>564</v>
      </c>
      <c r="B567" s="192"/>
      <c r="C567" s="165"/>
      <c r="D567" s="193"/>
      <c r="E567" s="193"/>
      <c r="F567" s="192"/>
      <c r="G567" s="194"/>
      <c r="H567" s="271">
        <f t="shared" si="9"/>
        <v>0</v>
      </c>
    </row>
    <row r="568" spans="1:8" hidden="1">
      <c r="A568" s="191">
        <v>565</v>
      </c>
      <c r="B568" s="192"/>
      <c r="C568" s="165"/>
      <c r="D568" s="193"/>
      <c r="E568" s="193"/>
      <c r="F568" s="192"/>
      <c r="G568" s="194"/>
      <c r="H568" s="271">
        <f t="shared" si="9"/>
        <v>0</v>
      </c>
    </row>
    <row r="569" spans="1:8" hidden="1">
      <c r="A569" s="191">
        <v>566</v>
      </c>
      <c r="B569" s="192"/>
      <c r="C569" s="165"/>
      <c r="D569" s="193"/>
      <c r="E569" s="193"/>
      <c r="F569" s="192"/>
      <c r="G569" s="194"/>
      <c r="H569" s="271">
        <f t="shared" si="9"/>
        <v>0</v>
      </c>
    </row>
    <row r="570" spans="1:8" hidden="1">
      <c r="A570" s="191">
        <v>567</v>
      </c>
      <c r="B570" s="192"/>
      <c r="C570" s="165"/>
      <c r="D570" s="193"/>
      <c r="E570" s="193"/>
      <c r="F570" s="192"/>
      <c r="G570" s="194"/>
      <c r="H570" s="271">
        <f t="shared" si="9"/>
        <v>0</v>
      </c>
    </row>
    <row r="571" spans="1:8" hidden="1">
      <c r="A571" s="191">
        <v>568</v>
      </c>
      <c r="B571" s="192"/>
      <c r="C571" s="165"/>
      <c r="D571" s="193"/>
      <c r="E571" s="193"/>
      <c r="F571" s="192"/>
      <c r="G571" s="194"/>
      <c r="H571" s="271">
        <f t="shared" si="9"/>
        <v>0</v>
      </c>
    </row>
    <row r="572" spans="1:8" hidden="1">
      <c r="A572" s="191">
        <v>569</v>
      </c>
      <c r="B572" s="192"/>
      <c r="C572" s="165"/>
      <c r="D572" s="193"/>
      <c r="E572" s="193"/>
      <c r="F572" s="192"/>
      <c r="G572" s="194"/>
      <c r="H572" s="271">
        <f t="shared" si="9"/>
        <v>0</v>
      </c>
    </row>
    <row r="573" spans="1:8" hidden="1">
      <c r="A573" s="191">
        <v>570</v>
      </c>
      <c r="B573" s="192"/>
      <c r="C573" s="165"/>
      <c r="D573" s="193"/>
      <c r="E573" s="193"/>
      <c r="F573" s="192"/>
      <c r="G573" s="194"/>
      <c r="H573" s="271">
        <f t="shared" si="9"/>
        <v>0</v>
      </c>
    </row>
    <row r="574" spans="1:8" hidden="1">
      <c r="A574" s="191">
        <v>571</v>
      </c>
      <c r="B574" s="192"/>
      <c r="C574" s="165"/>
      <c r="D574" s="193"/>
      <c r="E574" s="193"/>
      <c r="F574" s="192"/>
      <c r="G574" s="194"/>
      <c r="H574" s="271">
        <f t="shared" si="9"/>
        <v>0</v>
      </c>
    </row>
    <row r="575" spans="1:8" hidden="1">
      <c r="A575" s="191">
        <v>572</v>
      </c>
      <c r="B575" s="192"/>
      <c r="C575" s="165"/>
      <c r="D575" s="193"/>
      <c r="E575" s="193"/>
      <c r="F575" s="192"/>
      <c r="G575" s="194"/>
      <c r="H575" s="271">
        <f t="shared" si="9"/>
        <v>0</v>
      </c>
    </row>
    <row r="576" spans="1:8" hidden="1">
      <c r="A576" s="191">
        <v>573</v>
      </c>
      <c r="B576" s="192"/>
      <c r="C576" s="165"/>
      <c r="D576" s="193"/>
      <c r="E576" s="193"/>
      <c r="F576" s="192"/>
      <c r="G576" s="194"/>
      <c r="H576" s="271">
        <f t="shared" si="9"/>
        <v>0</v>
      </c>
    </row>
    <row r="577" spans="1:8" hidden="1">
      <c r="A577" s="191">
        <v>574</v>
      </c>
      <c r="B577" s="192"/>
      <c r="C577" s="165"/>
      <c r="D577" s="193"/>
      <c r="E577" s="193"/>
      <c r="F577" s="192"/>
      <c r="G577" s="194"/>
      <c r="H577" s="271">
        <f t="shared" si="9"/>
        <v>0</v>
      </c>
    </row>
    <row r="578" spans="1:8" hidden="1">
      <c r="A578" s="191">
        <v>575</v>
      </c>
      <c r="B578" s="192"/>
      <c r="C578" s="165"/>
      <c r="D578" s="193"/>
      <c r="E578" s="193"/>
      <c r="F578" s="192"/>
      <c r="G578" s="194"/>
      <c r="H578" s="271">
        <f t="shared" si="9"/>
        <v>0</v>
      </c>
    </row>
    <row r="579" spans="1:8" hidden="1">
      <c r="A579" s="191">
        <v>576</v>
      </c>
      <c r="B579" s="192"/>
      <c r="C579" s="165"/>
      <c r="D579" s="193"/>
      <c r="E579" s="193"/>
      <c r="F579" s="192"/>
      <c r="G579" s="194"/>
      <c r="H579" s="271">
        <f t="shared" si="9"/>
        <v>0</v>
      </c>
    </row>
    <row r="580" spans="1:8" hidden="1">
      <c r="A580" s="191">
        <v>577</v>
      </c>
      <c r="B580" s="192"/>
      <c r="C580" s="165"/>
      <c r="D580" s="193"/>
      <c r="E580" s="193"/>
      <c r="F580" s="192"/>
      <c r="G580" s="194"/>
      <c r="H580" s="271">
        <f t="shared" si="9"/>
        <v>0</v>
      </c>
    </row>
    <row r="581" spans="1:8" hidden="1">
      <c r="A581" s="191">
        <v>578</v>
      </c>
      <c r="B581" s="192"/>
      <c r="C581" s="165"/>
      <c r="D581" s="193"/>
      <c r="E581" s="193"/>
      <c r="F581" s="192"/>
      <c r="G581" s="194"/>
      <c r="H581" s="271">
        <f t="shared" ref="H581:H644" si="10">(E581-D581+1)*C581</f>
        <v>0</v>
      </c>
    </row>
    <row r="582" spans="1:8" hidden="1">
      <c r="A582" s="191">
        <v>579</v>
      </c>
      <c r="B582" s="192"/>
      <c r="C582" s="165"/>
      <c r="D582" s="193"/>
      <c r="E582" s="193"/>
      <c r="F582" s="192"/>
      <c r="G582" s="194"/>
      <c r="H582" s="271">
        <f t="shared" si="10"/>
        <v>0</v>
      </c>
    </row>
    <row r="583" spans="1:8" hidden="1">
      <c r="A583" s="191">
        <v>580</v>
      </c>
      <c r="B583" s="192"/>
      <c r="C583" s="165"/>
      <c r="D583" s="193"/>
      <c r="E583" s="193"/>
      <c r="F583" s="192"/>
      <c r="G583" s="194"/>
      <c r="H583" s="271">
        <f t="shared" si="10"/>
        <v>0</v>
      </c>
    </row>
    <row r="584" spans="1:8" hidden="1">
      <c r="A584" s="191">
        <v>581</v>
      </c>
      <c r="B584" s="192"/>
      <c r="C584" s="165"/>
      <c r="D584" s="193"/>
      <c r="E584" s="193"/>
      <c r="F584" s="192"/>
      <c r="G584" s="194"/>
      <c r="H584" s="271">
        <f t="shared" si="10"/>
        <v>0</v>
      </c>
    </row>
    <row r="585" spans="1:8" hidden="1">
      <c r="A585" s="191">
        <v>582</v>
      </c>
      <c r="B585" s="192"/>
      <c r="C585" s="165"/>
      <c r="D585" s="193"/>
      <c r="E585" s="193"/>
      <c r="F585" s="192"/>
      <c r="G585" s="194"/>
      <c r="H585" s="271">
        <f t="shared" si="10"/>
        <v>0</v>
      </c>
    </row>
    <row r="586" spans="1:8" hidden="1">
      <c r="A586" s="191">
        <v>583</v>
      </c>
      <c r="B586" s="192"/>
      <c r="C586" s="165"/>
      <c r="D586" s="193"/>
      <c r="E586" s="193"/>
      <c r="F586" s="192"/>
      <c r="G586" s="194"/>
      <c r="H586" s="271">
        <f t="shared" si="10"/>
        <v>0</v>
      </c>
    </row>
    <row r="587" spans="1:8" hidden="1">
      <c r="A587" s="191">
        <v>584</v>
      </c>
      <c r="B587" s="192"/>
      <c r="C587" s="165"/>
      <c r="D587" s="193"/>
      <c r="E587" s="193"/>
      <c r="F587" s="192"/>
      <c r="G587" s="194"/>
      <c r="H587" s="271">
        <f t="shared" si="10"/>
        <v>0</v>
      </c>
    </row>
    <row r="588" spans="1:8" hidden="1">
      <c r="A588" s="191">
        <v>585</v>
      </c>
      <c r="B588" s="192"/>
      <c r="C588" s="165"/>
      <c r="D588" s="193"/>
      <c r="E588" s="193"/>
      <c r="F588" s="192"/>
      <c r="G588" s="194"/>
      <c r="H588" s="271">
        <f t="shared" si="10"/>
        <v>0</v>
      </c>
    </row>
    <row r="589" spans="1:8" hidden="1">
      <c r="A589" s="191">
        <v>586</v>
      </c>
      <c r="B589" s="192"/>
      <c r="C589" s="165"/>
      <c r="D589" s="193"/>
      <c r="E589" s="193"/>
      <c r="F589" s="192"/>
      <c r="G589" s="194"/>
      <c r="H589" s="271">
        <f t="shared" si="10"/>
        <v>0</v>
      </c>
    </row>
    <row r="590" spans="1:8" hidden="1">
      <c r="A590" s="191">
        <v>587</v>
      </c>
      <c r="B590" s="192"/>
      <c r="C590" s="165"/>
      <c r="D590" s="193"/>
      <c r="E590" s="193"/>
      <c r="F590" s="192"/>
      <c r="G590" s="194"/>
      <c r="H590" s="271">
        <f t="shared" si="10"/>
        <v>0</v>
      </c>
    </row>
    <row r="591" spans="1:8" hidden="1">
      <c r="A591" s="191">
        <v>588</v>
      </c>
      <c r="B591" s="192"/>
      <c r="C591" s="165"/>
      <c r="D591" s="193"/>
      <c r="E591" s="193"/>
      <c r="F591" s="192"/>
      <c r="G591" s="194"/>
      <c r="H591" s="271">
        <f t="shared" si="10"/>
        <v>0</v>
      </c>
    </row>
    <row r="592" spans="1:8" hidden="1">
      <c r="A592" s="191">
        <v>589</v>
      </c>
      <c r="B592" s="192"/>
      <c r="C592" s="165"/>
      <c r="D592" s="193"/>
      <c r="E592" s="193"/>
      <c r="F592" s="192"/>
      <c r="G592" s="194"/>
      <c r="H592" s="271">
        <f t="shared" si="10"/>
        <v>0</v>
      </c>
    </row>
    <row r="593" spans="1:8" hidden="1">
      <c r="A593" s="191">
        <v>590</v>
      </c>
      <c r="B593" s="192"/>
      <c r="C593" s="165"/>
      <c r="D593" s="193"/>
      <c r="E593" s="193"/>
      <c r="F593" s="192"/>
      <c r="G593" s="194"/>
      <c r="H593" s="271">
        <f t="shared" si="10"/>
        <v>0</v>
      </c>
    </row>
    <row r="594" spans="1:8" hidden="1">
      <c r="A594" s="191">
        <v>591</v>
      </c>
      <c r="B594" s="192"/>
      <c r="C594" s="165"/>
      <c r="D594" s="193"/>
      <c r="E594" s="193"/>
      <c r="F594" s="192"/>
      <c r="G594" s="194"/>
      <c r="H594" s="271">
        <f t="shared" si="10"/>
        <v>0</v>
      </c>
    </row>
    <row r="595" spans="1:8" hidden="1">
      <c r="A595" s="191">
        <v>592</v>
      </c>
      <c r="B595" s="192"/>
      <c r="C595" s="165"/>
      <c r="D595" s="193"/>
      <c r="E595" s="193"/>
      <c r="F595" s="192"/>
      <c r="G595" s="194"/>
      <c r="H595" s="271">
        <f t="shared" si="10"/>
        <v>0</v>
      </c>
    </row>
    <row r="596" spans="1:8" hidden="1">
      <c r="A596" s="191">
        <v>593</v>
      </c>
      <c r="B596" s="192"/>
      <c r="C596" s="165"/>
      <c r="D596" s="193"/>
      <c r="E596" s="193"/>
      <c r="F596" s="192"/>
      <c r="G596" s="194"/>
      <c r="H596" s="271">
        <f t="shared" si="10"/>
        <v>0</v>
      </c>
    </row>
    <row r="597" spans="1:8" hidden="1">
      <c r="A597" s="191">
        <v>594</v>
      </c>
      <c r="B597" s="192"/>
      <c r="C597" s="165"/>
      <c r="D597" s="193"/>
      <c r="E597" s="193"/>
      <c r="F597" s="192"/>
      <c r="G597" s="194"/>
      <c r="H597" s="271">
        <f t="shared" si="10"/>
        <v>0</v>
      </c>
    </row>
    <row r="598" spans="1:8" hidden="1">
      <c r="A598" s="191">
        <v>595</v>
      </c>
      <c r="B598" s="192"/>
      <c r="C598" s="165"/>
      <c r="D598" s="193"/>
      <c r="E598" s="193"/>
      <c r="F598" s="192"/>
      <c r="G598" s="194"/>
      <c r="H598" s="271">
        <f t="shared" si="10"/>
        <v>0</v>
      </c>
    </row>
    <row r="599" spans="1:8" hidden="1">
      <c r="A599" s="191">
        <v>596</v>
      </c>
      <c r="B599" s="192"/>
      <c r="C599" s="165"/>
      <c r="D599" s="193"/>
      <c r="E599" s="193"/>
      <c r="F599" s="192"/>
      <c r="G599" s="194"/>
      <c r="H599" s="271">
        <f t="shared" si="10"/>
        <v>0</v>
      </c>
    </row>
    <row r="600" spans="1:8" hidden="1">
      <c r="A600" s="191">
        <v>597</v>
      </c>
      <c r="B600" s="192"/>
      <c r="C600" s="165"/>
      <c r="D600" s="193"/>
      <c r="E600" s="193"/>
      <c r="F600" s="192"/>
      <c r="G600" s="194"/>
      <c r="H600" s="271">
        <f t="shared" si="10"/>
        <v>0</v>
      </c>
    </row>
    <row r="601" spans="1:8" hidden="1">
      <c r="A601" s="191">
        <v>598</v>
      </c>
      <c r="B601" s="192"/>
      <c r="C601" s="165"/>
      <c r="D601" s="193"/>
      <c r="E601" s="193"/>
      <c r="F601" s="192"/>
      <c r="G601" s="194"/>
      <c r="H601" s="271">
        <f t="shared" si="10"/>
        <v>0</v>
      </c>
    </row>
    <row r="602" spans="1:8" hidden="1">
      <c r="A602" s="191">
        <v>599</v>
      </c>
      <c r="B602" s="192"/>
      <c r="C602" s="165"/>
      <c r="D602" s="193"/>
      <c r="E602" s="193"/>
      <c r="F602" s="192"/>
      <c r="G602" s="194"/>
      <c r="H602" s="271">
        <f t="shared" si="10"/>
        <v>0</v>
      </c>
    </row>
    <row r="603" spans="1:8" hidden="1">
      <c r="A603" s="191">
        <v>600</v>
      </c>
      <c r="B603" s="192"/>
      <c r="C603" s="165"/>
      <c r="D603" s="193"/>
      <c r="E603" s="193"/>
      <c r="F603" s="192"/>
      <c r="G603" s="194"/>
      <c r="H603" s="271">
        <f t="shared" si="10"/>
        <v>0</v>
      </c>
    </row>
    <row r="604" spans="1:8" hidden="1">
      <c r="A604" s="191">
        <v>601</v>
      </c>
      <c r="B604" s="192"/>
      <c r="C604" s="165"/>
      <c r="D604" s="193"/>
      <c r="E604" s="193"/>
      <c r="F604" s="192"/>
      <c r="G604" s="194"/>
      <c r="H604" s="271">
        <f t="shared" si="10"/>
        <v>0</v>
      </c>
    </row>
    <row r="605" spans="1:8" hidden="1">
      <c r="A605" s="191">
        <v>602</v>
      </c>
      <c r="B605" s="192"/>
      <c r="C605" s="165"/>
      <c r="D605" s="193"/>
      <c r="E605" s="193"/>
      <c r="F605" s="192"/>
      <c r="G605" s="194"/>
      <c r="H605" s="271">
        <f t="shared" si="10"/>
        <v>0</v>
      </c>
    </row>
    <row r="606" spans="1:8" hidden="1">
      <c r="A606" s="191">
        <v>603</v>
      </c>
      <c r="B606" s="192"/>
      <c r="C606" s="165"/>
      <c r="D606" s="193"/>
      <c r="E606" s="193"/>
      <c r="F606" s="192"/>
      <c r="G606" s="194"/>
      <c r="H606" s="271">
        <f t="shared" si="10"/>
        <v>0</v>
      </c>
    </row>
    <row r="607" spans="1:8" hidden="1">
      <c r="A607" s="191">
        <v>604</v>
      </c>
      <c r="B607" s="192"/>
      <c r="C607" s="165"/>
      <c r="D607" s="193"/>
      <c r="E607" s="193"/>
      <c r="F607" s="192"/>
      <c r="G607" s="194"/>
      <c r="H607" s="271">
        <f t="shared" si="10"/>
        <v>0</v>
      </c>
    </row>
    <row r="608" spans="1:8" hidden="1">
      <c r="A608" s="191">
        <v>605</v>
      </c>
      <c r="B608" s="192"/>
      <c r="C608" s="165"/>
      <c r="D608" s="193"/>
      <c r="E608" s="193"/>
      <c r="F608" s="192"/>
      <c r="G608" s="194"/>
      <c r="H608" s="271">
        <f t="shared" si="10"/>
        <v>0</v>
      </c>
    </row>
    <row r="609" spans="1:8" hidden="1">
      <c r="A609" s="191">
        <v>606</v>
      </c>
      <c r="B609" s="192"/>
      <c r="C609" s="165"/>
      <c r="D609" s="193"/>
      <c r="E609" s="193"/>
      <c r="F609" s="192"/>
      <c r="G609" s="194"/>
      <c r="H609" s="271">
        <f t="shared" si="10"/>
        <v>0</v>
      </c>
    </row>
    <row r="610" spans="1:8" hidden="1">
      <c r="A610" s="191">
        <v>607</v>
      </c>
      <c r="B610" s="192"/>
      <c r="C610" s="165"/>
      <c r="D610" s="193"/>
      <c r="E610" s="193"/>
      <c r="F610" s="192"/>
      <c r="G610" s="194"/>
      <c r="H610" s="271">
        <f t="shared" si="10"/>
        <v>0</v>
      </c>
    </row>
    <row r="611" spans="1:8" hidden="1">
      <c r="A611" s="191">
        <v>608</v>
      </c>
      <c r="B611" s="192"/>
      <c r="C611" s="165"/>
      <c r="D611" s="193"/>
      <c r="E611" s="193"/>
      <c r="F611" s="192"/>
      <c r="G611" s="194"/>
      <c r="H611" s="271">
        <f t="shared" si="10"/>
        <v>0</v>
      </c>
    </row>
    <row r="612" spans="1:8" hidden="1">
      <c r="A612" s="191">
        <v>609</v>
      </c>
      <c r="B612" s="192"/>
      <c r="C612" s="165"/>
      <c r="D612" s="193"/>
      <c r="E612" s="193"/>
      <c r="F612" s="192"/>
      <c r="G612" s="194"/>
      <c r="H612" s="271">
        <f t="shared" si="10"/>
        <v>0</v>
      </c>
    </row>
    <row r="613" spans="1:8" hidden="1">
      <c r="A613" s="191">
        <v>610</v>
      </c>
      <c r="B613" s="192"/>
      <c r="C613" s="165"/>
      <c r="D613" s="193"/>
      <c r="E613" s="193"/>
      <c r="F613" s="192"/>
      <c r="G613" s="194"/>
      <c r="H613" s="271">
        <f t="shared" si="10"/>
        <v>0</v>
      </c>
    </row>
    <row r="614" spans="1:8" hidden="1">
      <c r="A614" s="191">
        <v>611</v>
      </c>
      <c r="B614" s="192"/>
      <c r="C614" s="165"/>
      <c r="D614" s="193"/>
      <c r="E614" s="193"/>
      <c r="F614" s="192"/>
      <c r="G614" s="194"/>
      <c r="H614" s="271">
        <f t="shared" si="10"/>
        <v>0</v>
      </c>
    </row>
    <row r="615" spans="1:8" hidden="1">
      <c r="A615" s="191">
        <v>612</v>
      </c>
      <c r="B615" s="192"/>
      <c r="C615" s="165"/>
      <c r="D615" s="193"/>
      <c r="E615" s="193"/>
      <c r="F615" s="192"/>
      <c r="G615" s="194"/>
      <c r="H615" s="271">
        <f t="shared" si="10"/>
        <v>0</v>
      </c>
    </row>
    <row r="616" spans="1:8" hidden="1">
      <c r="A616" s="191">
        <v>613</v>
      </c>
      <c r="B616" s="192"/>
      <c r="C616" s="165"/>
      <c r="D616" s="193"/>
      <c r="E616" s="193"/>
      <c r="F616" s="192"/>
      <c r="G616" s="194"/>
      <c r="H616" s="271">
        <f t="shared" si="10"/>
        <v>0</v>
      </c>
    </row>
    <row r="617" spans="1:8" hidden="1">
      <c r="A617" s="191">
        <v>614</v>
      </c>
      <c r="B617" s="192"/>
      <c r="C617" s="165"/>
      <c r="D617" s="193"/>
      <c r="E617" s="193"/>
      <c r="F617" s="192"/>
      <c r="G617" s="194"/>
      <c r="H617" s="271">
        <f t="shared" si="10"/>
        <v>0</v>
      </c>
    </row>
    <row r="618" spans="1:8" hidden="1">
      <c r="A618" s="191">
        <v>615</v>
      </c>
      <c r="B618" s="192"/>
      <c r="C618" s="165"/>
      <c r="D618" s="193"/>
      <c r="E618" s="193"/>
      <c r="F618" s="192"/>
      <c r="G618" s="194"/>
      <c r="H618" s="271">
        <f t="shared" si="10"/>
        <v>0</v>
      </c>
    </row>
    <row r="619" spans="1:8" hidden="1">
      <c r="A619" s="191">
        <v>616</v>
      </c>
      <c r="B619" s="192"/>
      <c r="C619" s="165"/>
      <c r="D619" s="193"/>
      <c r="E619" s="193"/>
      <c r="F619" s="192"/>
      <c r="G619" s="194"/>
      <c r="H619" s="271">
        <f t="shared" si="10"/>
        <v>0</v>
      </c>
    </row>
    <row r="620" spans="1:8" hidden="1">
      <c r="A620" s="191">
        <v>617</v>
      </c>
      <c r="B620" s="192"/>
      <c r="C620" s="165"/>
      <c r="D620" s="193"/>
      <c r="E620" s="193"/>
      <c r="F620" s="192"/>
      <c r="G620" s="194"/>
      <c r="H620" s="271">
        <f t="shared" si="10"/>
        <v>0</v>
      </c>
    </row>
    <row r="621" spans="1:8" hidden="1">
      <c r="A621" s="191">
        <v>618</v>
      </c>
      <c r="B621" s="192"/>
      <c r="C621" s="165"/>
      <c r="D621" s="193"/>
      <c r="E621" s="193"/>
      <c r="F621" s="192"/>
      <c r="G621" s="194"/>
      <c r="H621" s="271">
        <f t="shared" si="10"/>
        <v>0</v>
      </c>
    </row>
    <row r="622" spans="1:8" hidden="1">
      <c r="A622" s="191">
        <v>619</v>
      </c>
      <c r="B622" s="192"/>
      <c r="C622" s="165"/>
      <c r="D622" s="193"/>
      <c r="E622" s="193"/>
      <c r="F622" s="192"/>
      <c r="G622" s="194"/>
      <c r="H622" s="271">
        <f t="shared" si="10"/>
        <v>0</v>
      </c>
    </row>
    <row r="623" spans="1:8" hidden="1">
      <c r="A623" s="191">
        <v>620</v>
      </c>
      <c r="B623" s="192"/>
      <c r="C623" s="165"/>
      <c r="D623" s="193"/>
      <c r="E623" s="193"/>
      <c r="F623" s="192"/>
      <c r="G623" s="194"/>
      <c r="H623" s="271">
        <f t="shared" si="10"/>
        <v>0</v>
      </c>
    </row>
    <row r="624" spans="1:8" hidden="1">
      <c r="A624" s="191">
        <v>621</v>
      </c>
      <c r="B624" s="192"/>
      <c r="C624" s="165"/>
      <c r="D624" s="193"/>
      <c r="E624" s="193"/>
      <c r="F624" s="192"/>
      <c r="G624" s="194"/>
      <c r="H624" s="271">
        <f t="shared" si="10"/>
        <v>0</v>
      </c>
    </row>
    <row r="625" spans="1:8" hidden="1">
      <c r="A625" s="191">
        <v>622</v>
      </c>
      <c r="B625" s="192"/>
      <c r="C625" s="165"/>
      <c r="D625" s="193"/>
      <c r="E625" s="193"/>
      <c r="F625" s="192"/>
      <c r="G625" s="194"/>
      <c r="H625" s="271">
        <f t="shared" si="10"/>
        <v>0</v>
      </c>
    </row>
    <row r="626" spans="1:8" hidden="1">
      <c r="A626" s="191">
        <v>623</v>
      </c>
      <c r="B626" s="192"/>
      <c r="C626" s="165"/>
      <c r="D626" s="193"/>
      <c r="E626" s="193"/>
      <c r="F626" s="192"/>
      <c r="G626" s="194"/>
      <c r="H626" s="271">
        <f t="shared" si="10"/>
        <v>0</v>
      </c>
    </row>
    <row r="627" spans="1:8" hidden="1">
      <c r="A627" s="191">
        <v>624</v>
      </c>
      <c r="B627" s="192"/>
      <c r="C627" s="165"/>
      <c r="D627" s="193"/>
      <c r="E627" s="193"/>
      <c r="F627" s="192"/>
      <c r="G627" s="194"/>
      <c r="H627" s="271">
        <f t="shared" si="10"/>
        <v>0</v>
      </c>
    </row>
    <row r="628" spans="1:8" hidden="1">
      <c r="A628" s="191">
        <v>625</v>
      </c>
      <c r="B628" s="192"/>
      <c r="C628" s="165"/>
      <c r="D628" s="193"/>
      <c r="E628" s="193"/>
      <c r="F628" s="192"/>
      <c r="G628" s="194"/>
      <c r="H628" s="271">
        <f t="shared" si="10"/>
        <v>0</v>
      </c>
    </row>
    <row r="629" spans="1:8" hidden="1">
      <c r="A629" s="191">
        <v>626</v>
      </c>
      <c r="B629" s="192"/>
      <c r="C629" s="165"/>
      <c r="D629" s="193"/>
      <c r="E629" s="193"/>
      <c r="F629" s="192"/>
      <c r="G629" s="194"/>
      <c r="H629" s="271">
        <f t="shared" si="10"/>
        <v>0</v>
      </c>
    </row>
    <row r="630" spans="1:8" hidden="1">
      <c r="A630" s="191">
        <v>627</v>
      </c>
      <c r="B630" s="192"/>
      <c r="C630" s="165"/>
      <c r="D630" s="193"/>
      <c r="E630" s="193"/>
      <c r="F630" s="192"/>
      <c r="G630" s="194"/>
      <c r="H630" s="271">
        <f t="shared" si="10"/>
        <v>0</v>
      </c>
    </row>
    <row r="631" spans="1:8" hidden="1">
      <c r="A631" s="191">
        <v>628</v>
      </c>
      <c r="B631" s="192"/>
      <c r="C631" s="165"/>
      <c r="D631" s="193"/>
      <c r="E631" s="193"/>
      <c r="F631" s="192"/>
      <c r="G631" s="194"/>
      <c r="H631" s="271">
        <f t="shared" si="10"/>
        <v>0</v>
      </c>
    </row>
    <row r="632" spans="1:8" hidden="1">
      <c r="A632" s="191">
        <v>629</v>
      </c>
      <c r="B632" s="192"/>
      <c r="C632" s="165"/>
      <c r="D632" s="193"/>
      <c r="E632" s="193"/>
      <c r="F632" s="192"/>
      <c r="G632" s="194"/>
      <c r="H632" s="271">
        <f t="shared" si="10"/>
        <v>0</v>
      </c>
    </row>
    <row r="633" spans="1:8" hidden="1">
      <c r="A633" s="191">
        <v>630</v>
      </c>
      <c r="B633" s="192"/>
      <c r="C633" s="165"/>
      <c r="D633" s="193"/>
      <c r="E633" s="193"/>
      <c r="F633" s="192"/>
      <c r="G633" s="194"/>
      <c r="H633" s="271">
        <f t="shared" si="10"/>
        <v>0</v>
      </c>
    </row>
    <row r="634" spans="1:8" hidden="1">
      <c r="A634" s="191">
        <v>631</v>
      </c>
      <c r="B634" s="192"/>
      <c r="C634" s="165"/>
      <c r="D634" s="193"/>
      <c r="E634" s="193"/>
      <c r="F634" s="192"/>
      <c r="G634" s="194"/>
      <c r="H634" s="271">
        <f t="shared" si="10"/>
        <v>0</v>
      </c>
    </row>
    <row r="635" spans="1:8" hidden="1">
      <c r="A635" s="191">
        <v>632</v>
      </c>
      <c r="B635" s="192"/>
      <c r="C635" s="165"/>
      <c r="D635" s="193"/>
      <c r="E635" s="193"/>
      <c r="F635" s="192"/>
      <c r="G635" s="194"/>
      <c r="H635" s="271">
        <f t="shared" si="10"/>
        <v>0</v>
      </c>
    </row>
    <row r="636" spans="1:8" hidden="1">
      <c r="A636" s="191">
        <v>633</v>
      </c>
      <c r="B636" s="192"/>
      <c r="C636" s="165"/>
      <c r="D636" s="193"/>
      <c r="E636" s="193"/>
      <c r="F636" s="192"/>
      <c r="G636" s="194"/>
      <c r="H636" s="271">
        <f t="shared" si="10"/>
        <v>0</v>
      </c>
    </row>
    <row r="637" spans="1:8" hidden="1">
      <c r="A637" s="191">
        <v>634</v>
      </c>
      <c r="B637" s="192"/>
      <c r="C637" s="165"/>
      <c r="D637" s="193"/>
      <c r="E637" s="193"/>
      <c r="F637" s="192"/>
      <c r="G637" s="194"/>
      <c r="H637" s="271">
        <f t="shared" si="10"/>
        <v>0</v>
      </c>
    </row>
    <row r="638" spans="1:8" hidden="1">
      <c r="A638" s="191">
        <v>635</v>
      </c>
      <c r="B638" s="192"/>
      <c r="C638" s="165"/>
      <c r="D638" s="193"/>
      <c r="E638" s="193"/>
      <c r="F638" s="192"/>
      <c r="G638" s="194"/>
      <c r="H638" s="271">
        <f t="shared" si="10"/>
        <v>0</v>
      </c>
    </row>
    <row r="639" spans="1:8" hidden="1">
      <c r="A639" s="191">
        <v>636</v>
      </c>
      <c r="B639" s="192"/>
      <c r="C639" s="165"/>
      <c r="D639" s="193"/>
      <c r="E639" s="193"/>
      <c r="F639" s="192"/>
      <c r="G639" s="194"/>
      <c r="H639" s="271">
        <f t="shared" si="10"/>
        <v>0</v>
      </c>
    </row>
    <row r="640" spans="1:8" hidden="1">
      <c r="A640" s="191">
        <v>637</v>
      </c>
      <c r="B640" s="192"/>
      <c r="C640" s="165"/>
      <c r="D640" s="193"/>
      <c r="E640" s="193"/>
      <c r="F640" s="192"/>
      <c r="G640" s="194"/>
      <c r="H640" s="271">
        <f t="shared" si="10"/>
        <v>0</v>
      </c>
    </row>
    <row r="641" spans="1:8" hidden="1">
      <c r="A641" s="191">
        <v>638</v>
      </c>
      <c r="B641" s="192"/>
      <c r="C641" s="165"/>
      <c r="D641" s="193"/>
      <c r="E641" s="193"/>
      <c r="F641" s="192"/>
      <c r="G641" s="194"/>
      <c r="H641" s="271">
        <f t="shared" si="10"/>
        <v>0</v>
      </c>
    </row>
    <row r="642" spans="1:8" hidden="1">
      <c r="A642" s="191">
        <v>639</v>
      </c>
      <c r="B642" s="192"/>
      <c r="C642" s="165"/>
      <c r="D642" s="193"/>
      <c r="E642" s="193"/>
      <c r="F642" s="192"/>
      <c r="G642" s="194"/>
      <c r="H642" s="271">
        <f t="shared" si="10"/>
        <v>0</v>
      </c>
    </row>
    <row r="643" spans="1:8" hidden="1">
      <c r="A643" s="191">
        <v>640</v>
      </c>
      <c r="B643" s="192"/>
      <c r="C643" s="165"/>
      <c r="D643" s="193"/>
      <c r="E643" s="193"/>
      <c r="F643" s="192"/>
      <c r="G643" s="194"/>
      <c r="H643" s="271">
        <f t="shared" si="10"/>
        <v>0</v>
      </c>
    </row>
    <row r="644" spans="1:8" hidden="1">
      <c r="A644" s="191">
        <v>641</v>
      </c>
      <c r="B644" s="192"/>
      <c r="C644" s="165"/>
      <c r="D644" s="193"/>
      <c r="E644" s="193"/>
      <c r="F644" s="192"/>
      <c r="G644" s="194"/>
      <c r="H644" s="271">
        <f t="shared" si="10"/>
        <v>0</v>
      </c>
    </row>
    <row r="645" spans="1:8" hidden="1">
      <c r="A645" s="191">
        <v>642</v>
      </c>
      <c r="B645" s="192"/>
      <c r="C645" s="165"/>
      <c r="D645" s="193"/>
      <c r="E645" s="193"/>
      <c r="F645" s="192"/>
      <c r="G645" s="194"/>
      <c r="H645" s="271">
        <f t="shared" ref="H645:H708" si="11">(E645-D645+1)*C645</f>
        <v>0</v>
      </c>
    </row>
    <row r="646" spans="1:8" hidden="1">
      <c r="A646" s="191">
        <v>643</v>
      </c>
      <c r="B646" s="192"/>
      <c r="C646" s="165"/>
      <c r="D646" s="193"/>
      <c r="E646" s="193"/>
      <c r="F646" s="192"/>
      <c r="G646" s="194"/>
      <c r="H646" s="271">
        <f t="shared" si="11"/>
        <v>0</v>
      </c>
    </row>
    <row r="647" spans="1:8" hidden="1">
      <c r="A647" s="191">
        <v>644</v>
      </c>
      <c r="B647" s="192"/>
      <c r="C647" s="165"/>
      <c r="D647" s="193"/>
      <c r="E647" s="193"/>
      <c r="F647" s="192"/>
      <c r="G647" s="194"/>
      <c r="H647" s="271">
        <f t="shared" si="11"/>
        <v>0</v>
      </c>
    </row>
    <row r="648" spans="1:8" hidden="1">
      <c r="A648" s="191">
        <v>645</v>
      </c>
      <c r="B648" s="192"/>
      <c r="C648" s="165"/>
      <c r="D648" s="193"/>
      <c r="E648" s="193"/>
      <c r="F648" s="192"/>
      <c r="G648" s="194"/>
      <c r="H648" s="271">
        <f t="shared" si="11"/>
        <v>0</v>
      </c>
    </row>
    <row r="649" spans="1:8" hidden="1">
      <c r="A649" s="191">
        <v>646</v>
      </c>
      <c r="B649" s="192"/>
      <c r="C649" s="165"/>
      <c r="D649" s="193"/>
      <c r="E649" s="193"/>
      <c r="F649" s="192"/>
      <c r="G649" s="194"/>
      <c r="H649" s="271">
        <f t="shared" si="11"/>
        <v>0</v>
      </c>
    </row>
    <row r="650" spans="1:8" hidden="1">
      <c r="A650" s="191">
        <v>647</v>
      </c>
      <c r="B650" s="192"/>
      <c r="C650" s="165"/>
      <c r="D650" s="193"/>
      <c r="E650" s="193"/>
      <c r="F650" s="192"/>
      <c r="G650" s="194"/>
      <c r="H650" s="271">
        <f t="shared" si="11"/>
        <v>0</v>
      </c>
    </row>
    <row r="651" spans="1:8" hidden="1">
      <c r="A651" s="191">
        <v>648</v>
      </c>
      <c r="B651" s="192"/>
      <c r="C651" s="165"/>
      <c r="D651" s="193"/>
      <c r="E651" s="193"/>
      <c r="F651" s="192"/>
      <c r="G651" s="194"/>
      <c r="H651" s="271">
        <f t="shared" si="11"/>
        <v>0</v>
      </c>
    </row>
    <row r="652" spans="1:8" hidden="1">
      <c r="A652" s="191">
        <v>649</v>
      </c>
      <c r="B652" s="192"/>
      <c r="C652" s="165"/>
      <c r="D652" s="193"/>
      <c r="E652" s="193"/>
      <c r="F652" s="192"/>
      <c r="G652" s="194"/>
      <c r="H652" s="271">
        <f t="shared" si="11"/>
        <v>0</v>
      </c>
    </row>
    <row r="653" spans="1:8" hidden="1">
      <c r="A653" s="191">
        <v>650</v>
      </c>
      <c r="B653" s="192"/>
      <c r="C653" s="165"/>
      <c r="D653" s="193"/>
      <c r="E653" s="193"/>
      <c r="F653" s="192"/>
      <c r="G653" s="194"/>
      <c r="H653" s="271">
        <f t="shared" si="11"/>
        <v>0</v>
      </c>
    </row>
    <row r="654" spans="1:8" hidden="1">
      <c r="A654" s="191">
        <v>651</v>
      </c>
      <c r="B654" s="192"/>
      <c r="C654" s="165"/>
      <c r="D654" s="193"/>
      <c r="E654" s="193"/>
      <c r="F654" s="192"/>
      <c r="G654" s="194"/>
      <c r="H654" s="271">
        <f t="shared" si="11"/>
        <v>0</v>
      </c>
    </row>
    <row r="655" spans="1:8" hidden="1">
      <c r="A655" s="191">
        <v>652</v>
      </c>
      <c r="B655" s="192"/>
      <c r="C655" s="165"/>
      <c r="D655" s="193"/>
      <c r="E655" s="193"/>
      <c r="F655" s="192"/>
      <c r="G655" s="194"/>
      <c r="H655" s="271">
        <f t="shared" si="11"/>
        <v>0</v>
      </c>
    </row>
    <row r="656" spans="1:8" hidden="1">
      <c r="A656" s="191">
        <v>653</v>
      </c>
      <c r="B656" s="192"/>
      <c r="C656" s="165"/>
      <c r="D656" s="193"/>
      <c r="E656" s="193"/>
      <c r="F656" s="192"/>
      <c r="G656" s="194"/>
      <c r="H656" s="271">
        <f t="shared" si="11"/>
        <v>0</v>
      </c>
    </row>
    <row r="657" spans="1:8" hidden="1">
      <c r="A657" s="191">
        <v>654</v>
      </c>
      <c r="B657" s="192"/>
      <c r="C657" s="165"/>
      <c r="D657" s="193"/>
      <c r="E657" s="193"/>
      <c r="F657" s="192"/>
      <c r="G657" s="194"/>
      <c r="H657" s="271">
        <f t="shared" si="11"/>
        <v>0</v>
      </c>
    </row>
    <row r="658" spans="1:8" hidden="1">
      <c r="A658" s="191">
        <v>655</v>
      </c>
      <c r="B658" s="192"/>
      <c r="C658" s="165"/>
      <c r="D658" s="193"/>
      <c r="E658" s="193"/>
      <c r="F658" s="192"/>
      <c r="G658" s="194"/>
      <c r="H658" s="271">
        <f t="shared" si="11"/>
        <v>0</v>
      </c>
    </row>
    <row r="659" spans="1:8" hidden="1">
      <c r="A659" s="191">
        <v>656</v>
      </c>
      <c r="B659" s="192"/>
      <c r="C659" s="165"/>
      <c r="D659" s="193"/>
      <c r="E659" s="193"/>
      <c r="F659" s="192"/>
      <c r="G659" s="194"/>
      <c r="H659" s="271">
        <f t="shared" si="11"/>
        <v>0</v>
      </c>
    </row>
    <row r="660" spans="1:8" hidden="1">
      <c r="A660" s="191">
        <v>657</v>
      </c>
      <c r="B660" s="192"/>
      <c r="C660" s="165"/>
      <c r="D660" s="193"/>
      <c r="E660" s="193"/>
      <c r="F660" s="192"/>
      <c r="G660" s="194"/>
      <c r="H660" s="271">
        <f t="shared" si="11"/>
        <v>0</v>
      </c>
    </row>
    <row r="661" spans="1:8" hidden="1">
      <c r="A661" s="191">
        <v>658</v>
      </c>
      <c r="B661" s="192"/>
      <c r="C661" s="165"/>
      <c r="D661" s="193"/>
      <c r="E661" s="193"/>
      <c r="F661" s="192"/>
      <c r="G661" s="194"/>
      <c r="H661" s="271">
        <f t="shared" si="11"/>
        <v>0</v>
      </c>
    </row>
    <row r="662" spans="1:8" hidden="1">
      <c r="A662" s="191">
        <v>659</v>
      </c>
      <c r="B662" s="192"/>
      <c r="C662" s="165"/>
      <c r="D662" s="193"/>
      <c r="E662" s="193"/>
      <c r="F662" s="192"/>
      <c r="G662" s="194"/>
      <c r="H662" s="271">
        <f t="shared" si="11"/>
        <v>0</v>
      </c>
    </row>
    <row r="663" spans="1:8" hidden="1">
      <c r="A663" s="191">
        <v>660</v>
      </c>
      <c r="B663" s="192"/>
      <c r="C663" s="165"/>
      <c r="D663" s="193"/>
      <c r="E663" s="193"/>
      <c r="F663" s="192"/>
      <c r="G663" s="194"/>
      <c r="H663" s="271">
        <f t="shared" si="11"/>
        <v>0</v>
      </c>
    </row>
    <row r="664" spans="1:8" hidden="1">
      <c r="A664" s="191">
        <v>661</v>
      </c>
      <c r="B664" s="192"/>
      <c r="C664" s="165"/>
      <c r="D664" s="193"/>
      <c r="E664" s="193"/>
      <c r="F664" s="192"/>
      <c r="G664" s="194"/>
      <c r="H664" s="271">
        <f t="shared" si="11"/>
        <v>0</v>
      </c>
    </row>
    <row r="665" spans="1:8" hidden="1">
      <c r="A665" s="191">
        <v>662</v>
      </c>
      <c r="B665" s="192"/>
      <c r="C665" s="165"/>
      <c r="D665" s="193"/>
      <c r="E665" s="193"/>
      <c r="F665" s="192"/>
      <c r="G665" s="194"/>
      <c r="H665" s="271">
        <f t="shared" si="11"/>
        <v>0</v>
      </c>
    </row>
    <row r="666" spans="1:8" hidden="1">
      <c r="A666" s="191">
        <v>663</v>
      </c>
      <c r="B666" s="192"/>
      <c r="C666" s="165"/>
      <c r="D666" s="193"/>
      <c r="E666" s="193"/>
      <c r="F666" s="192"/>
      <c r="G666" s="194"/>
      <c r="H666" s="271">
        <f t="shared" si="11"/>
        <v>0</v>
      </c>
    </row>
    <row r="667" spans="1:8" hidden="1">
      <c r="A667" s="191">
        <v>664</v>
      </c>
      <c r="B667" s="192"/>
      <c r="C667" s="165"/>
      <c r="D667" s="193"/>
      <c r="E667" s="193"/>
      <c r="F667" s="192"/>
      <c r="G667" s="194"/>
      <c r="H667" s="271">
        <f t="shared" si="11"/>
        <v>0</v>
      </c>
    </row>
    <row r="668" spans="1:8" hidden="1">
      <c r="A668" s="191">
        <v>665</v>
      </c>
      <c r="B668" s="192"/>
      <c r="C668" s="165"/>
      <c r="D668" s="193"/>
      <c r="E668" s="193"/>
      <c r="F668" s="192"/>
      <c r="G668" s="194"/>
      <c r="H668" s="271">
        <f t="shared" si="11"/>
        <v>0</v>
      </c>
    </row>
    <row r="669" spans="1:8" hidden="1">
      <c r="A669" s="191">
        <v>666</v>
      </c>
      <c r="B669" s="192"/>
      <c r="C669" s="165"/>
      <c r="D669" s="193"/>
      <c r="E669" s="193"/>
      <c r="F669" s="192"/>
      <c r="G669" s="194"/>
      <c r="H669" s="271">
        <f t="shared" si="11"/>
        <v>0</v>
      </c>
    </row>
    <row r="670" spans="1:8" hidden="1">
      <c r="A670" s="191">
        <v>667</v>
      </c>
      <c r="B670" s="192"/>
      <c r="C670" s="165"/>
      <c r="D670" s="193"/>
      <c r="E670" s="193"/>
      <c r="F670" s="192"/>
      <c r="G670" s="194"/>
      <c r="H670" s="271">
        <f t="shared" si="11"/>
        <v>0</v>
      </c>
    </row>
    <row r="671" spans="1:8" hidden="1">
      <c r="A671" s="191">
        <v>668</v>
      </c>
      <c r="B671" s="192"/>
      <c r="C671" s="165"/>
      <c r="D671" s="193"/>
      <c r="E671" s="193"/>
      <c r="F671" s="192"/>
      <c r="G671" s="194"/>
      <c r="H671" s="271">
        <f t="shared" si="11"/>
        <v>0</v>
      </c>
    </row>
    <row r="672" spans="1:8" hidden="1">
      <c r="A672" s="191">
        <v>669</v>
      </c>
      <c r="B672" s="192"/>
      <c r="C672" s="165"/>
      <c r="D672" s="193"/>
      <c r="E672" s="193"/>
      <c r="F672" s="192"/>
      <c r="G672" s="194"/>
      <c r="H672" s="271">
        <f t="shared" si="11"/>
        <v>0</v>
      </c>
    </row>
    <row r="673" spans="1:8" hidden="1">
      <c r="A673" s="191">
        <v>670</v>
      </c>
      <c r="B673" s="192"/>
      <c r="C673" s="165"/>
      <c r="D673" s="193"/>
      <c r="E673" s="193"/>
      <c r="F673" s="192"/>
      <c r="G673" s="194"/>
      <c r="H673" s="271">
        <f t="shared" si="11"/>
        <v>0</v>
      </c>
    </row>
    <row r="674" spans="1:8" hidden="1">
      <c r="A674" s="191">
        <v>671</v>
      </c>
      <c r="B674" s="192"/>
      <c r="C674" s="165"/>
      <c r="D674" s="193"/>
      <c r="E674" s="193"/>
      <c r="F674" s="192"/>
      <c r="G674" s="194"/>
      <c r="H674" s="271">
        <f t="shared" si="11"/>
        <v>0</v>
      </c>
    </row>
    <row r="675" spans="1:8" hidden="1">
      <c r="A675" s="191">
        <v>672</v>
      </c>
      <c r="B675" s="192"/>
      <c r="C675" s="165"/>
      <c r="D675" s="193"/>
      <c r="E675" s="193"/>
      <c r="F675" s="192"/>
      <c r="G675" s="194"/>
      <c r="H675" s="271">
        <f t="shared" si="11"/>
        <v>0</v>
      </c>
    </row>
    <row r="676" spans="1:8" hidden="1">
      <c r="A676" s="191">
        <v>673</v>
      </c>
      <c r="B676" s="192"/>
      <c r="C676" s="165"/>
      <c r="D676" s="193"/>
      <c r="E676" s="193"/>
      <c r="F676" s="192"/>
      <c r="G676" s="194"/>
      <c r="H676" s="271">
        <f t="shared" si="11"/>
        <v>0</v>
      </c>
    </row>
    <row r="677" spans="1:8" hidden="1">
      <c r="A677" s="191">
        <v>674</v>
      </c>
      <c r="B677" s="192"/>
      <c r="C677" s="165"/>
      <c r="D677" s="193"/>
      <c r="E677" s="193"/>
      <c r="F677" s="192"/>
      <c r="G677" s="194"/>
      <c r="H677" s="271">
        <f t="shared" si="11"/>
        <v>0</v>
      </c>
    </row>
    <row r="678" spans="1:8" hidden="1">
      <c r="A678" s="191">
        <v>675</v>
      </c>
      <c r="B678" s="192"/>
      <c r="C678" s="165"/>
      <c r="D678" s="193"/>
      <c r="E678" s="193"/>
      <c r="F678" s="192"/>
      <c r="G678" s="194"/>
      <c r="H678" s="271">
        <f t="shared" si="11"/>
        <v>0</v>
      </c>
    </row>
    <row r="679" spans="1:8" hidden="1">
      <c r="A679" s="191">
        <v>676</v>
      </c>
      <c r="B679" s="192"/>
      <c r="C679" s="165"/>
      <c r="D679" s="193"/>
      <c r="E679" s="193"/>
      <c r="F679" s="192"/>
      <c r="G679" s="194"/>
      <c r="H679" s="271">
        <f t="shared" si="11"/>
        <v>0</v>
      </c>
    </row>
    <row r="680" spans="1:8" hidden="1">
      <c r="A680" s="191">
        <v>677</v>
      </c>
      <c r="B680" s="192"/>
      <c r="C680" s="165"/>
      <c r="D680" s="193"/>
      <c r="E680" s="193"/>
      <c r="F680" s="192"/>
      <c r="G680" s="194"/>
      <c r="H680" s="271">
        <f t="shared" si="11"/>
        <v>0</v>
      </c>
    </row>
    <row r="681" spans="1:8" hidden="1">
      <c r="A681" s="191">
        <v>678</v>
      </c>
      <c r="B681" s="192"/>
      <c r="C681" s="165"/>
      <c r="D681" s="193"/>
      <c r="E681" s="193"/>
      <c r="F681" s="192"/>
      <c r="G681" s="194"/>
      <c r="H681" s="271">
        <f t="shared" si="11"/>
        <v>0</v>
      </c>
    </row>
    <row r="682" spans="1:8" hidden="1">
      <c r="A682" s="191">
        <v>679</v>
      </c>
      <c r="B682" s="192"/>
      <c r="C682" s="165"/>
      <c r="D682" s="193"/>
      <c r="E682" s="193"/>
      <c r="F682" s="192"/>
      <c r="G682" s="194"/>
      <c r="H682" s="271">
        <f t="shared" si="11"/>
        <v>0</v>
      </c>
    </row>
    <row r="683" spans="1:8" hidden="1">
      <c r="A683" s="191">
        <v>680</v>
      </c>
      <c r="B683" s="192"/>
      <c r="C683" s="165"/>
      <c r="D683" s="193"/>
      <c r="E683" s="193"/>
      <c r="F683" s="192"/>
      <c r="G683" s="194"/>
      <c r="H683" s="271">
        <f t="shared" si="11"/>
        <v>0</v>
      </c>
    </row>
    <row r="684" spans="1:8" hidden="1">
      <c r="A684" s="191">
        <v>681</v>
      </c>
      <c r="B684" s="192"/>
      <c r="C684" s="165"/>
      <c r="D684" s="193"/>
      <c r="E684" s="193"/>
      <c r="F684" s="192"/>
      <c r="G684" s="194"/>
      <c r="H684" s="271">
        <f t="shared" si="11"/>
        <v>0</v>
      </c>
    </row>
    <row r="685" spans="1:8" hidden="1">
      <c r="A685" s="191">
        <v>682</v>
      </c>
      <c r="B685" s="192"/>
      <c r="C685" s="165"/>
      <c r="D685" s="193"/>
      <c r="E685" s="193"/>
      <c r="F685" s="192"/>
      <c r="G685" s="194"/>
      <c r="H685" s="271">
        <f t="shared" si="11"/>
        <v>0</v>
      </c>
    </row>
    <row r="686" spans="1:8" hidden="1">
      <c r="A686" s="191">
        <v>683</v>
      </c>
      <c r="B686" s="192"/>
      <c r="C686" s="165"/>
      <c r="D686" s="193"/>
      <c r="E686" s="193"/>
      <c r="F686" s="192"/>
      <c r="G686" s="194"/>
      <c r="H686" s="271">
        <f t="shared" si="11"/>
        <v>0</v>
      </c>
    </row>
    <row r="687" spans="1:8" hidden="1">
      <c r="A687" s="191">
        <v>684</v>
      </c>
      <c r="B687" s="192"/>
      <c r="C687" s="165"/>
      <c r="D687" s="193"/>
      <c r="E687" s="193"/>
      <c r="F687" s="192"/>
      <c r="G687" s="194"/>
      <c r="H687" s="271">
        <f t="shared" si="11"/>
        <v>0</v>
      </c>
    </row>
    <row r="688" spans="1:8" hidden="1">
      <c r="A688" s="191">
        <v>685</v>
      </c>
      <c r="B688" s="192"/>
      <c r="C688" s="165"/>
      <c r="D688" s="193"/>
      <c r="E688" s="193"/>
      <c r="F688" s="192"/>
      <c r="G688" s="194"/>
      <c r="H688" s="271">
        <f t="shared" si="11"/>
        <v>0</v>
      </c>
    </row>
    <row r="689" spans="1:8" hidden="1">
      <c r="A689" s="191">
        <v>686</v>
      </c>
      <c r="B689" s="192"/>
      <c r="C689" s="165"/>
      <c r="D689" s="193"/>
      <c r="E689" s="193"/>
      <c r="F689" s="192"/>
      <c r="G689" s="194"/>
      <c r="H689" s="271">
        <f t="shared" si="11"/>
        <v>0</v>
      </c>
    </row>
    <row r="690" spans="1:8" hidden="1">
      <c r="A690" s="191">
        <v>687</v>
      </c>
      <c r="B690" s="192"/>
      <c r="C690" s="165"/>
      <c r="D690" s="193"/>
      <c r="E690" s="193"/>
      <c r="F690" s="192"/>
      <c r="G690" s="194"/>
      <c r="H690" s="271">
        <f t="shared" si="11"/>
        <v>0</v>
      </c>
    </row>
    <row r="691" spans="1:8" hidden="1">
      <c r="A691" s="191">
        <v>688</v>
      </c>
      <c r="B691" s="192"/>
      <c r="C691" s="165"/>
      <c r="D691" s="193"/>
      <c r="E691" s="193"/>
      <c r="F691" s="192"/>
      <c r="G691" s="194"/>
      <c r="H691" s="271">
        <f t="shared" si="11"/>
        <v>0</v>
      </c>
    </row>
    <row r="692" spans="1:8" hidden="1">
      <c r="A692" s="191">
        <v>689</v>
      </c>
      <c r="B692" s="192"/>
      <c r="C692" s="165"/>
      <c r="D692" s="193"/>
      <c r="E692" s="193"/>
      <c r="F692" s="192"/>
      <c r="G692" s="194"/>
      <c r="H692" s="271">
        <f t="shared" si="11"/>
        <v>0</v>
      </c>
    </row>
    <row r="693" spans="1:8" hidden="1">
      <c r="A693" s="191">
        <v>690</v>
      </c>
      <c r="B693" s="192"/>
      <c r="C693" s="165"/>
      <c r="D693" s="193"/>
      <c r="E693" s="193"/>
      <c r="F693" s="192"/>
      <c r="G693" s="194"/>
      <c r="H693" s="271">
        <f t="shared" si="11"/>
        <v>0</v>
      </c>
    </row>
    <row r="694" spans="1:8" hidden="1">
      <c r="A694" s="191">
        <v>691</v>
      </c>
      <c r="B694" s="192"/>
      <c r="C694" s="165"/>
      <c r="D694" s="193"/>
      <c r="E694" s="193"/>
      <c r="F694" s="192"/>
      <c r="G694" s="194"/>
      <c r="H694" s="271">
        <f t="shared" si="11"/>
        <v>0</v>
      </c>
    </row>
    <row r="695" spans="1:8" hidden="1">
      <c r="A695" s="191">
        <v>692</v>
      </c>
      <c r="B695" s="192"/>
      <c r="C695" s="165"/>
      <c r="D695" s="193"/>
      <c r="E695" s="193"/>
      <c r="F695" s="192"/>
      <c r="G695" s="194"/>
      <c r="H695" s="271">
        <f t="shared" si="11"/>
        <v>0</v>
      </c>
    </row>
    <row r="696" spans="1:8" hidden="1">
      <c r="A696" s="191">
        <v>693</v>
      </c>
      <c r="B696" s="192"/>
      <c r="C696" s="165"/>
      <c r="D696" s="193"/>
      <c r="E696" s="193"/>
      <c r="F696" s="192"/>
      <c r="G696" s="194"/>
      <c r="H696" s="271">
        <f t="shared" si="11"/>
        <v>0</v>
      </c>
    </row>
    <row r="697" spans="1:8" hidden="1">
      <c r="A697" s="191">
        <v>694</v>
      </c>
      <c r="B697" s="192"/>
      <c r="C697" s="165"/>
      <c r="D697" s="193"/>
      <c r="E697" s="193"/>
      <c r="F697" s="192"/>
      <c r="G697" s="194"/>
      <c r="H697" s="271">
        <f t="shared" si="11"/>
        <v>0</v>
      </c>
    </row>
    <row r="698" spans="1:8" hidden="1">
      <c r="A698" s="191">
        <v>695</v>
      </c>
      <c r="B698" s="192"/>
      <c r="C698" s="165"/>
      <c r="D698" s="193"/>
      <c r="E698" s="193"/>
      <c r="F698" s="192"/>
      <c r="G698" s="194"/>
      <c r="H698" s="271">
        <f t="shared" si="11"/>
        <v>0</v>
      </c>
    </row>
    <row r="699" spans="1:8" hidden="1">
      <c r="A699" s="191">
        <v>696</v>
      </c>
      <c r="B699" s="192"/>
      <c r="C699" s="165"/>
      <c r="D699" s="193"/>
      <c r="E699" s="193"/>
      <c r="F699" s="192"/>
      <c r="G699" s="194"/>
      <c r="H699" s="271">
        <f t="shared" si="11"/>
        <v>0</v>
      </c>
    </row>
    <row r="700" spans="1:8" hidden="1">
      <c r="A700" s="191">
        <v>697</v>
      </c>
      <c r="B700" s="192"/>
      <c r="C700" s="165"/>
      <c r="D700" s="193"/>
      <c r="E700" s="193"/>
      <c r="F700" s="192"/>
      <c r="G700" s="194"/>
      <c r="H700" s="271">
        <f t="shared" si="11"/>
        <v>0</v>
      </c>
    </row>
    <row r="701" spans="1:8" hidden="1">
      <c r="A701" s="191">
        <v>698</v>
      </c>
      <c r="B701" s="192"/>
      <c r="C701" s="165"/>
      <c r="D701" s="193"/>
      <c r="E701" s="193"/>
      <c r="F701" s="192"/>
      <c r="G701" s="194"/>
      <c r="H701" s="271">
        <f t="shared" si="11"/>
        <v>0</v>
      </c>
    </row>
    <row r="702" spans="1:8" hidden="1">
      <c r="A702" s="191">
        <v>699</v>
      </c>
      <c r="B702" s="192"/>
      <c r="C702" s="165"/>
      <c r="D702" s="193"/>
      <c r="E702" s="193"/>
      <c r="F702" s="192"/>
      <c r="G702" s="194"/>
      <c r="H702" s="271">
        <f t="shared" si="11"/>
        <v>0</v>
      </c>
    </row>
    <row r="703" spans="1:8" hidden="1">
      <c r="A703" s="191">
        <v>700</v>
      </c>
      <c r="B703" s="192"/>
      <c r="C703" s="165"/>
      <c r="D703" s="193"/>
      <c r="E703" s="193"/>
      <c r="F703" s="192"/>
      <c r="G703" s="194"/>
      <c r="H703" s="271">
        <f t="shared" si="11"/>
        <v>0</v>
      </c>
    </row>
    <row r="704" spans="1:8" hidden="1">
      <c r="A704" s="191">
        <v>701</v>
      </c>
      <c r="B704" s="192"/>
      <c r="C704" s="165"/>
      <c r="D704" s="193"/>
      <c r="E704" s="193"/>
      <c r="F704" s="192"/>
      <c r="G704" s="194"/>
      <c r="H704" s="271">
        <f t="shared" si="11"/>
        <v>0</v>
      </c>
    </row>
    <row r="705" spans="1:8" hidden="1">
      <c r="A705" s="191">
        <v>702</v>
      </c>
      <c r="B705" s="192"/>
      <c r="C705" s="165"/>
      <c r="D705" s="193"/>
      <c r="E705" s="193"/>
      <c r="F705" s="192"/>
      <c r="G705" s="194"/>
      <c r="H705" s="271">
        <f t="shared" si="11"/>
        <v>0</v>
      </c>
    </row>
    <row r="706" spans="1:8" hidden="1">
      <c r="A706" s="191">
        <v>703</v>
      </c>
      <c r="B706" s="192"/>
      <c r="C706" s="165"/>
      <c r="D706" s="193"/>
      <c r="E706" s="193"/>
      <c r="F706" s="192"/>
      <c r="G706" s="194"/>
      <c r="H706" s="271">
        <f t="shared" si="11"/>
        <v>0</v>
      </c>
    </row>
    <row r="707" spans="1:8" hidden="1">
      <c r="A707" s="191">
        <v>704</v>
      </c>
      <c r="B707" s="192"/>
      <c r="C707" s="165"/>
      <c r="D707" s="193"/>
      <c r="E707" s="193"/>
      <c r="F707" s="192"/>
      <c r="G707" s="194"/>
      <c r="H707" s="271">
        <f t="shared" si="11"/>
        <v>0</v>
      </c>
    </row>
    <row r="708" spans="1:8" hidden="1">
      <c r="A708" s="191">
        <v>705</v>
      </c>
      <c r="B708" s="192"/>
      <c r="C708" s="165"/>
      <c r="D708" s="193"/>
      <c r="E708" s="193"/>
      <c r="F708" s="192"/>
      <c r="G708" s="194"/>
      <c r="H708" s="271">
        <f t="shared" si="11"/>
        <v>0</v>
      </c>
    </row>
    <row r="709" spans="1:8" hidden="1">
      <c r="A709" s="191">
        <v>706</v>
      </c>
      <c r="B709" s="192"/>
      <c r="C709" s="165"/>
      <c r="D709" s="193"/>
      <c r="E709" s="193"/>
      <c r="F709" s="192"/>
      <c r="G709" s="194"/>
      <c r="H709" s="271">
        <f t="shared" ref="H709:H772" si="12">(E709-D709+1)*C709</f>
        <v>0</v>
      </c>
    </row>
    <row r="710" spans="1:8" hidden="1">
      <c r="A710" s="191">
        <v>707</v>
      </c>
      <c r="B710" s="192"/>
      <c r="C710" s="165"/>
      <c r="D710" s="193"/>
      <c r="E710" s="193"/>
      <c r="F710" s="192"/>
      <c r="G710" s="194"/>
      <c r="H710" s="271">
        <f t="shared" si="12"/>
        <v>0</v>
      </c>
    </row>
    <row r="711" spans="1:8" hidden="1">
      <c r="A711" s="191">
        <v>708</v>
      </c>
      <c r="B711" s="192"/>
      <c r="C711" s="165"/>
      <c r="D711" s="193"/>
      <c r="E711" s="193"/>
      <c r="F711" s="192"/>
      <c r="G711" s="194"/>
      <c r="H711" s="271">
        <f t="shared" si="12"/>
        <v>0</v>
      </c>
    </row>
    <row r="712" spans="1:8" hidden="1">
      <c r="A712" s="191">
        <v>709</v>
      </c>
      <c r="B712" s="192"/>
      <c r="C712" s="165"/>
      <c r="D712" s="193"/>
      <c r="E712" s="193"/>
      <c r="F712" s="192"/>
      <c r="G712" s="194"/>
      <c r="H712" s="271">
        <f t="shared" si="12"/>
        <v>0</v>
      </c>
    </row>
    <row r="713" spans="1:8" hidden="1">
      <c r="A713" s="191">
        <v>710</v>
      </c>
      <c r="B713" s="192"/>
      <c r="C713" s="165"/>
      <c r="D713" s="193"/>
      <c r="E713" s="193"/>
      <c r="F713" s="192"/>
      <c r="G713" s="194"/>
      <c r="H713" s="271">
        <f t="shared" si="12"/>
        <v>0</v>
      </c>
    </row>
    <row r="714" spans="1:8" hidden="1">
      <c r="A714" s="191">
        <v>711</v>
      </c>
      <c r="B714" s="192"/>
      <c r="C714" s="165"/>
      <c r="D714" s="193"/>
      <c r="E714" s="193"/>
      <c r="F714" s="192"/>
      <c r="G714" s="194"/>
      <c r="H714" s="271">
        <f t="shared" si="12"/>
        <v>0</v>
      </c>
    </row>
    <row r="715" spans="1:8" hidden="1">
      <c r="A715" s="191">
        <v>712</v>
      </c>
      <c r="B715" s="192"/>
      <c r="C715" s="165"/>
      <c r="D715" s="193"/>
      <c r="E715" s="193"/>
      <c r="F715" s="192"/>
      <c r="G715" s="194"/>
      <c r="H715" s="271">
        <f t="shared" si="12"/>
        <v>0</v>
      </c>
    </row>
    <row r="716" spans="1:8" hidden="1">
      <c r="A716" s="191">
        <v>713</v>
      </c>
      <c r="B716" s="192"/>
      <c r="C716" s="165"/>
      <c r="D716" s="193"/>
      <c r="E716" s="193"/>
      <c r="F716" s="192"/>
      <c r="G716" s="194"/>
      <c r="H716" s="271">
        <f t="shared" si="12"/>
        <v>0</v>
      </c>
    </row>
    <row r="717" spans="1:8" hidden="1">
      <c r="A717" s="191">
        <v>714</v>
      </c>
      <c r="B717" s="192"/>
      <c r="C717" s="165"/>
      <c r="D717" s="193"/>
      <c r="E717" s="193"/>
      <c r="F717" s="192"/>
      <c r="G717" s="194"/>
      <c r="H717" s="271">
        <f t="shared" si="12"/>
        <v>0</v>
      </c>
    </row>
    <row r="718" spans="1:8" hidden="1">
      <c r="A718" s="191">
        <v>715</v>
      </c>
      <c r="B718" s="192"/>
      <c r="C718" s="165"/>
      <c r="D718" s="193"/>
      <c r="E718" s="193"/>
      <c r="F718" s="192"/>
      <c r="G718" s="194"/>
      <c r="H718" s="271">
        <f t="shared" si="12"/>
        <v>0</v>
      </c>
    </row>
    <row r="719" spans="1:8" hidden="1">
      <c r="A719" s="191">
        <v>716</v>
      </c>
      <c r="B719" s="192"/>
      <c r="C719" s="165"/>
      <c r="D719" s="193"/>
      <c r="E719" s="193"/>
      <c r="F719" s="192"/>
      <c r="G719" s="194"/>
      <c r="H719" s="271">
        <f t="shared" si="12"/>
        <v>0</v>
      </c>
    </row>
    <row r="720" spans="1:8" hidden="1">
      <c r="A720" s="191">
        <v>717</v>
      </c>
      <c r="B720" s="192"/>
      <c r="C720" s="165"/>
      <c r="D720" s="193"/>
      <c r="E720" s="193"/>
      <c r="F720" s="192"/>
      <c r="G720" s="194"/>
      <c r="H720" s="271">
        <f t="shared" si="12"/>
        <v>0</v>
      </c>
    </row>
    <row r="721" spans="1:8" hidden="1">
      <c r="A721" s="191">
        <v>718</v>
      </c>
      <c r="B721" s="192"/>
      <c r="C721" s="165"/>
      <c r="D721" s="193"/>
      <c r="E721" s="193"/>
      <c r="F721" s="192"/>
      <c r="G721" s="194"/>
      <c r="H721" s="271">
        <f t="shared" si="12"/>
        <v>0</v>
      </c>
    </row>
    <row r="722" spans="1:8" hidden="1">
      <c r="A722" s="191">
        <v>719</v>
      </c>
      <c r="B722" s="192"/>
      <c r="C722" s="165"/>
      <c r="D722" s="193"/>
      <c r="E722" s="193"/>
      <c r="F722" s="192"/>
      <c r="G722" s="194"/>
      <c r="H722" s="271">
        <f t="shared" si="12"/>
        <v>0</v>
      </c>
    </row>
    <row r="723" spans="1:8" hidden="1">
      <c r="A723" s="191">
        <v>720</v>
      </c>
      <c r="B723" s="192"/>
      <c r="C723" s="165"/>
      <c r="D723" s="193"/>
      <c r="E723" s="193"/>
      <c r="F723" s="192"/>
      <c r="G723" s="194"/>
      <c r="H723" s="271">
        <f t="shared" si="12"/>
        <v>0</v>
      </c>
    </row>
    <row r="724" spans="1:8" hidden="1">
      <c r="A724" s="191">
        <v>721</v>
      </c>
      <c r="B724" s="192"/>
      <c r="C724" s="165"/>
      <c r="D724" s="193"/>
      <c r="E724" s="193"/>
      <c r="F724" s="192"/>
      <c r="G724" s="194"/>
      <c r="H724" s="271">
        <f t="shared" si="12"/>
        <v>0</v>
      </c>
    </row>
    <row r="725" spans="1:8" hidden="1">
      <c r="A725" s="191">
        <v>722</v>
      </c>
      <c r="B725" s="192"/>
      <c r="C725" s="165"/>
      <c r="D725" s="193"/>
      <c r="E725" s="193"/>
      <c r="F725" s="192"/>
      <c r="G725" s="194"/>
      <c r="H725" s="271">
        <f t="shared" si="12"/>
        <v>0</v>
      </c>
    </row>
    <row r="726" spans="1:8" hidden="1">
      <c r="A726" s="191">
        <v>723</v>
      </c>
      <c r="B726" s="192"/>
      <c r="C726" s="165"/>
      <c r="D726" s="193"/>
      <c r="E726" s="193"/>
      <c r="F726" s="192"/>
      <c r="G726" s="194"/>
      <c r="H726" s="271">
        <f t="shared" si="12"/>
        <v>0</v>
      </c>
    </row>
    <row r="727" spans="1:8" hidden="1">
      <c r="A727" s="191">
        <v>724</v>
      </c>
      <c r="B727" s="192"/>
      <c r="C727" s="165"/>
      <c r="D727" s="193"/>
      <c r="E727" s="193"/>
      <c r="F727" s="192"/>
      <c r="G727" s="194"/>
      <c r="H727" s="271">
        <f t="shared" si="12"/>
        <v>0</v>
      </c>
    </row>
    <row r="728" spans="1:8" hidden="1">
      <c r="A728" s="191">
        <v>725</v>
      </c>
      <c r="B728" s="192"/>
      <c r="C728" s="165"/>
      <c r="D728" s="193"/>
      <c r="E728" s="193"/>
      <c r="F728" s="192"/>
      <c r="G728" s="194"/>
      <c r="H728" s="271">
        <f t="shared" si="12"/>
        <v>0</v>
      </c>
    </row>
    <row r="729" spans="1:8" hidden="1">
      <c r="A729" s="191">
        <v>726</v>
      </c>
      <c r="B729" s="192"/>
      <c r="C729" s="165"/>
      <c r="D729" s="193"/>
      <c r="E729" s="193"/>
      <c r="F729" s="192"/>
      <c r="G729" s="194"/>
      <c r="H729" s="271">
        <f t="shared" si="12"/>
        <v>0</v>
      </c>
    </row>
    <row r="730" spans="1:8" hidden="1">
      <c r="A730" s="191">
        <v>727</v>
      </c>
      <c r="B730" s="192"/>
      <c r="C730" s="165"/>
      <c r="D730" s="193"/>
      <c r="E730" s="193"/>
      <c r="F730" s="192"/>
      <c r="G730" s="194"/>
      <c r="H730" s="271">
        <f t="shared" si="12"/>
        <v>0</v>
      </c>
    </row>
    <row r="731" spans="1:8" hidden="1">
      <c r="A731" s="191">
        <v>728</v>
      </c>
      <c r="B731" s="192"/>
      <c r="C731" s="165"/>
      <c r="D731" s="193"/>
      <c r="E731" s="193"/>
      <c r="F731" s="192"/>
      <c r="G731" s="194"/>
      <c r="H731" s="271">
        <f t="shared" si="12"/>
        <v>0</v>
      </c>
    </row>
    <row r="732" spans="1:8" hidden="1">
      <c r="A732" s="191">
        <v>729</v>
      </c>
      <c r="B732" s="192"/>
      <c r="C732" s="165"/>
      <c r="D732" s="193"/>
      <c r="E732" s="193"/>
      <c r="F732" s="192"/>
      <c r="G732" s="194"/>
      <c r="H732" s="271">
        <f t="shared" si="12"/>
        <v>0</v>
      </c>
    </row>
    <row r="733" spans="1:8" hidden="1">
      <c r="A733" s="191">
        <v>730</v>
      </c>
      <c r="B733" s="192"/>
      <c r="C733" s="165"/>
      <c r="D733" s="193"/>
      <c r="E733" s="193"/>
      <c r="F733" s="192"/>
      <c r="G733" s="194"/>
      <c r="H733" s="271">
        <f t="shared" si="12"/>
        <v>0</v>
      </c>
    </row>
    <row r="734" spans="1:8" hidden="1">
      <c r="A734" s="191">
        <v>731</v>
      </c>
      <c r="B734" s="192"/>
      <c r="C734" s="165"/>
      <c r="D734" s="193"/>
      <c r="E734" s="193"/>
      <c r="F734" s="192"/>
      <c r="G734" s="194"/>
      <c r="H734" s="271">
        <f t="shared" si="12"/>
        <v>0</v>
      </c>
    </row>
    <row r="735" spans="1:8" hidden="1">
      <c r="A735" s="191">
        <v>732</v>
      </c>
      <c r="B735" s="192"/>
      <c r="C735" s="165"/>
      <c r="D735" s="193"/>
      <c r="E735" s="193"/>
      <c r="F735" s="192"/>
      <c r="G735" s="194"/>
      <c r="H735" s="271">
        <f t="shared" si="12"/>
        <v>0</v>
      </c>
    </row>
    <row r="736" spans="1:8" hidden="1">
      <c r="A736" s="191">
        <v>733</v>
      </c>
      <c r="B736" s="192"/>
      <c r="C736" s="165"/>
      <c r="D736" s="193"/>
      <c r="E736" s="193"/>
      <c r="F736" s="192"/>
      <c r="G736" s="194"/>
      <c r="H736" s="271">
        <f t="shared" si="12"/>
        <v>0</v>
      </c>
    </row>
    <row r="737" spans="1:8" hidden="1">
      <c r="A737" s="191">
        <v>734</v>
      </c>
      <c r="B737" s="192"/>
      <c r="C737" s="165"/>
      <c r="D737" s="193"/>
      <c r="E737" s="193"/>
      <c r="F737" s="192"/>
      <c r="G737" s="194"/>
      <c r="H737" s="271">
        <f t="shared" si="12"/>
        <v>0</v>
      </c>
    </row>
    <row r="738" spans="1:8" hidden="1">
      <c r="A738" s="191">
        <v>735</v>
      </c>
      <c r="B738" s="192"/>
      <c r="C738" s="165"/>
      <c r="D738" s="193"/>
      <c r="E738" s="193"/>
      <c r="F738" s="192"/>
      <c r="G738" s="194"/>
      <c r="H738" s="271">
        <f t="shared" si="12"/>
        <v>0</v>
      </c>
    </row>
    <row r="739" spans="1:8" hidden="1">
      <c r="A739" s="191">
        <v>736</v>
      </c>
      <c r="B739" s="192"/>
      <c r="C739" s="165"/>
      <c r="D739" s="193"/>
      <c r="E739" s="193"/>
      <c r="F739" s="192"/>
      <c r="G739" s="194"/>
      <c r="H739" s="271">
        <f t="shared" si="12"/>
        <v>0</v>
      </c>
    </row>
    <row r="740" spans="1:8" hidden="1">
      <c r="A740" s="191">
        <v>737</v>
      </c>
      <c r="B740" s="192"/>
      <c r="C740" s="165"/>
      <c r="D740" s="193"/>
      <c r="E740" s="193"/>
      <c r="F740" s="192"/>
      <c r="G740" s="194"/>
      <c r="H740" s="271">
        <f t="shared" si="12"/>
        <v>0</v>
      </c>
    </row>
    <row r="741" spans="1:8" hidden="1">
      <c r="A741" s="191">
        <v>738</v>
      </c>
      <c r="B741" s="192"/>
      <c r="C741" s="165"/>
      <c r="D741" s="193"/>
      <c r="E741" s="193"/>
      <c r="F741" s="192"/>
      <c r="G741" s="194"/>
      <c r="H741" s="271">
        <f t="shared" si="12"/>
        <v>0</v>
      </c>
    </row>
    <row r="742" spans="1:8" hidden="1">
      <c r="A742" s="191">
        <v>739</v>
      </c>
      <c r="B742" s="192"/>
      <c r="C742" s="165"/>
      <c r="D742" s="193"/>
      <c r="E742" s="193"/>
      <c r="F742" s="192"/>
      <c r="G742" s="194"/>
      <c r="H742" s="271">
        <f t="shared" si="12"/>
        <v>0</v>
      </c>
    </row>
    <row r="743" spans="1:8" hidden="1">
      <c r="A743" s="191">
        <v>740</v>
      </c>
      <c r="B743" s="192"/>
      <c r="C743" s="165"/>
      <c r="D743" s="193"/>
      <c r="E743" s="193"/>
      <c r="F743" s="192"/>
      <c r="G743" s="194"/>
      <c r="H743" s="271">
        <f t="shared" si="12"/>
        <v>0</v>
      </c>
    </row>
    <row r="744" spans="1:8" hidden="1">
      <c r="A744" s="191">
        <v>741</v>
      </c>
      <c r="B744" s="192"/>
      <c r="C744" s="165"/>
      <c r="D744" s="193"/>
      <c r="E744" s="193"/>
      <c r="F744" s="192"/>
      <c r="G744" s="194"/>
      <c r="H744" s="271">
        <f t="shared" si="12"/>
        <v>0</v>
      </c>
    </row>
    <row r="745" spans="1:8" hidden="1">
      <c r="A745" s="191">
        <v>742</v>
      </c>
      <c r="B745" s="192"/>
      <c r="C745" s="165"/>
      <c r="D745" s="193"/>
      <c r="E745" s="193"/>
      <c r="F745" s="192"/>
      <c r="G745" s="194"/>
      <c r="H745" s="271">
        <f t="shared" si="12"/>
        <v>0</v>
      </c>
    </row>
    <row r="746" spans="1:8" hidden="1">
      <c r="A746" s="191">
        <v>743</v>
      </c>
      <c r="B746" s="192"/>
      <c r="C746" s="165"/>
      <c r="D746" s="193"/>
      <c r="E746" s="193"/>
      <c r="F746" s="192"/>
      <c r="G746" s="194"/>
      <c r="H746" s="271">
        <f t="shared" si="12"/>
        <v>0</v>
      </c>
    </row>
    <row r="747" spans="1:8" hidden="1">
      <c r="A747" s="191">
        <v>744</v>
      </c>
      <c r="B747" s="192"/>
      <c r="C747" s="165"/>
      <c r="D747" s="193"/>
      <c r="E747" s="193"/>
      <c r="F747" s="192"/>
      <c r="G747" s="194"/>
      <c r="H747" s="271">
        <f t="shared" si="12"/>
        <v>0</v>
      </c>
    </row>
    <row r="748" spans="1:8" hidden="1">
      <c r="A748" s="191">
        <v>745</v>
      </c>
      <c r="B748" s="192"/>
      <c r="C748" s="165"/>
      <c r="D748" s="193"/>
      <c r="E748" s="193"/>
      <c r="F748" s="192"/>
      <c r="G748" s="194"/>
      <c r="H748" s="271">
        <f t="shared" si="12"/>
        <v>0</v>
      </c>
    </row>
    <row r="749" spans="1:8" hidden="1">
      <c r="A749" s="191">
        <v>746</v>
      </c>
      <c r="B749" s="192"/>
      <c r="C749" s="165"/>
      <c r="D749" s="193"/>
      <c r="E749" s="193"/>
      <c r="F749" s="192"/>
      <c r="G749" s="194"/>
      <c r="H749" s="271">
        <f t="shared" si="12"/>
        <v>0</v>
      </c>
    </row>
    <row r="750" spans="1:8" hidden="1">
      <c r="A750" s="191">
        <v>747</v>
      </c>
      <c r="B750" s="192"/>
      <c r="C750" s="165"/>
      <c r="D750" s="193"/>
      <c r="E750" s="193"/>
      <c r="F750" s="192"/>
      <c r="G750" s="194"/>
      <c r="H750" s="271">
        <f t="shared" si="12"/>
        <v>0</v>
      </c>
    </row>
    <row r="751" spans="1:8" hidden="1">
      <c r="A751" s="191">
        <v>748</v>
      </c>
      <c r="B751" s="192"/>
      <c r="C751" s="165"/>
      <c r="D751" s="193"/>
      <c r="E751" s="193"/>
      <c r="F751" s="192"/>
      <c r="G751" s="194"/>
      <c r="H751" s="271">
        <f t="shared" si="12"/>
        <v>0</v>
      </c>
    </row>
    <row r="752" spans="1:8" hidden="1">
      <c r="A752" s="191">
        <v>749</v>
      </c>
      <c r="B752" s="192"/>
      <c r="C752" s="165"/>
      <c r="D752" s="193"/>
      <c r="E752" s="193"/>
      <c r="F752" s="192"/>
      <c r="G752" s="194"/>
      <c r="H752" s="271">
        <f t="shared" si="12"/>
        <v>0</v>
      </c>
    </row>
    <row r="753" spans="1:8" hidden="1">
      <c r="A753" s="191">
        <v>750</v>
      </c>
      <c r="B753" s="192"/>
      <c r="C753" s="165"/>
      <c r="D753" s="193"/>
      <c r="E753" s="193"/>
      <c r="F753" s="192"/>
      <c r="G753" s="194"/>
      <c r="H753" s="271">
        <f t="shared" si="12"/>
        <v>0</v>
      </c>
    </row>
    <row r="754" spans="1:8" hidden="1">
      <c r="A754" s="191">
        <v>751</v>
      </c>
      <c r="B754" s="192"/>
      <c r="C754" s="165"/>
      <c r="D754" s="193"/>
      <c r="E754" s="193"/>
      <c r="F754" s="192"/>
      <c r="G754" s="194"/>
      <c r="H754" s="271">
        <f t="shared" si="12"/>
        <v>0</v>
      </c>
    </row>
    <row r="755" spans="1:8" hidden="1">
      <c r="A755" s="191">
        <v>752</v>
      </c>
      <c r="B755" s="192"/>
      <c r="C755" s="165"/>
      <c r="D755" s="193"/>
      <c r="E755" s="193"/>
      <c r="F755" s="192"/>
      <c r="G755" s="194"/>
      <c r="H755" s="271">
        <f t="shared" si="12"/>
        <v>0</v>
      </c>
    </row>
    <row r="756" spans="1:8" hidden="1">
      <c r="A756" s="191">
        <v>753</v>
      </c>
      <c r="B756" s="192"/>
      <c r="C756" s="165"/>
      <c r="D756" s="193"/>
      <c r="E756" s="193"/>
      <c r="F756" s="192"/>
      <c r="G756" s="194"/>
      <c r="H756" s="271">
        <f t="shared" si="12"/>
        <v>0</v>
      </c>
    </row>
    <row r="757" spans="1:8" hidden="1">
      <c r="A757" s="191">
        <v>754</v>
      </c>
      <c r="B757" s="192"/>
      <c r="C757" s="165"/>
      <c r="D757" s="193"/>
      <c r="E757" s="193"/>
      <c r="F757" s="192"/>
      <c r="G757" s="194"/>
      <c r="H757" s="271">
        <f t="shared" si="12"/>
        <v>0</v>
      </c>
    </row>
    <row r="758" spans="1:8" hidden="1">
      <c r="A758" s="191">
        <v>755</v>
      </c>
      <c r="B758" s="192"/>
      <c r="C758" s="165"/>
      <c r="D758" s="193"/>
      <c r="E758" s="193"/>
      <c r="F758" s="192"/>
      <c r="G758" s="194"/>
      <c r="H758" s="271">
        <f t="shared" si="12"/>
        <v>0</v>
      </c>
    </row>
    <row r="759" spans="1:8" hidden="1">
      <c r="A759" s="191">
        <v>756</v>
      </c>
      <c r="B759" s="192"/>
      <c r="C759" s="165"/>
      <c r="D759" s="193"/>
      <c r="E759" s="193"/>
      <c r="F759" s="192"/>
      <c r="G759" s="194"/>
      <c r="H759" s="271">
        <f t="shared" si="12"/>
        <v>0</v>
      </c>
    </row>
    <row r="760" spans="1:8" hidden="1">
      <c r="A760" s="191">
        <v>757</v>
      </c>
      <c r="B760" s="192"/>
      <c r="C760" s="165"/>
      <c r="D760" s="193"/>
      <c r="E760" s="193"/>
      <c r="F760" s="192"/>
      <c r="G760" s="194"/>
      <c r="H760" s="271">
        <f t="shared" si="12"/>
        <v>0</v>
      </c>
    </row>
    <row r="761" spans="1:8" hidden="1">
      <c r="A761" s="191">
        <v>758</v>
      </c>
      <c r="B761" s="192"/>
      <c r="C761" s="165"/>
      <c r="D761" s="193"/>
      <c r="E761" s="193"/>
      <c r="F761" s="192"/>
      <c r="G761" s="194"/>
      <c r="H761" s="271">
        <f t="shared" si="12"/>
        <v>0</v>
      </c>
    </row>
    <row r="762" spans="1:8" hidden="1">
      <c r="A762" s="191">
        <v>759</v>
      </c>
      <c r="B762" s="192"/>
      <c r="C762" s="165"/>
      <c r="D762" s="193"/>
      <c r="E762" s="193"/>
      <c r="F762" s="192"/>
      <c r="G762" s="194"/>
      <c r="H762" s="271">
        <f t="shared" si="12"/>
        <v>0</v>
      </c>
    </row>
    <row r="763" spans="1:8" hidden="1">
      <c r="A763" s="191">
        <v>760</v>
      </c>
      <c r="B763" s="192"/>
      <c r="C763" s="165"/>
      <c r="D763" s="193"/>
      <c r="E763" s="193"/>
      <c r="F763" s="192"/>
      <c r="G763" s="194"/>
      <c r="H763" s="271">
        <f t="shared" si="12"/>
        <v>0</v>
      </c>
    </row>
    <row r="764" spans="1:8" hidden="1">
      <c r="A764" s="191">
        <v>761</v>
      </c>
      <c r="B764" s="192"/>
      <c r="C764" s="165"/>
      <c r="D764" s="193"/>
      <c r="E764" s="193"/>
      <c r="F764" s="192"/>
      <c r="G764" s="194"/>
      <c r="H764" s="271">
        <f t="shared" si="12"/>
        <v>0</v>
      </c>
    </row>
    <row r="765" spans="1:8" hidden="1">
      <c r="A765" s="191">
        <v>762</v>
      </c>
      <c r="B765" s="192"/>
      <c r="C765" s="165"/>
      <c r="D765" s="193"/>
      <c r="E765" s="193"/>
      <c r="F765" s="192"/>
      <c r="G765" s="194"/>
      <c r="H765" s="271">
        <f t="shared" si="12"/>
        <v>0</v>
      </c>
    </row>
    <row r="766" spans="1:8" hidden="1">
      <c r="A766" s="191">
        <v>763</v>
      </c>
      <c r="B766" s="192"/>
      <c r="C766" s="165"/>
      <c r="D766" s="193"/>
      <c r="E766" s="193"/>
      <c r="F766" s="192"/>
      <c r="G766" s="194"/>
      <c r="H766" s="271">
        <f t="shared" si="12"/>
        <v>0</v>
      </c>
    </row>
    <row r="767" spans="1:8" hidden="1">
      <c r="A767" s="191">
        <v>764</v>
      </c>
      <c r="B767" s="192"/>
      <c r="C767" s="165"/>
      <c r="D767" s="193"/>
      <c r="E767" s="193"/>
      <c r="F767" s="192"/>
      <c r="G767" s="194"/>
      <c r="H767" s="271">
        <f t="shared" si="12"/>
        <v>0</v>
      </c>
    </row>
    <row r="768" spans="1:8" hidden="1">
      <c r="A768" s="191">
        <v>765</v>
      </c>
      <c r="B768" s="192"/>
      <c r="C768" s="165"/>
      <c r="D768" s="193"/>
      <c r="E768" s="193"/>
      <c r="F768" s="192"/>
      <c r="G768" s="194"/>
      <c r="H768" s="271">
        <f t="shared" si="12"/>
        <v>0</v>
      </c>
    </row>
    <row r="769" spans="1:8" hidden="1">
      <c r="A769" s="191">
        <v>766</v>
      </c>
      <c r="B769" s="192"/>
      <c r="C769" s="165"/>
      <c r="D769" s="193"/>
      <c r="E769" s="193"/>
      <c r="F769" s="192"/>
      <c r="G769" s="194"/>
      <c r="H769" s="271">
        <f t="shared" si="12"/>
        <v>0</v>
      </c>
    </row>
    <row r="770" spans="1:8" hidden="1">
      <c r="A770" s="191">
        <v>767</v>
      </c>
      <c r="B770" s="192"/>
      <c r="C770" s="165"/>
      <c r="D770" s="193"/>
      <c r="E770" s="193"/>
      <c r="F770" s="192"/>
      <c r="G770" s="194"/>
      <c r="H770" s="271">
        <f t="shared" si="12"/>
        <v>0</v>
      </c>
    </row>
    <row r="771" spans="1:8" hidden="1">
      <c r="A771" s="191">
        <v>768</v>
      </c>
      <c r="B771" s="192"/>
      <c r="C771" s="165"/>
      <c r="D771" s="193"/>
      <c r="E771" s="193"/>
      <c r="F771" s="192"/>
      <c r="G771" s="194"/>
      <c r="H771" s="271">
        <f t="shared" si="12"/>
        <v>0</v>
      </c>
    </row>
    <row r="772" spans="1:8" hidden="1">
      <c r="A772" s="191">
        <v>769</v>
      </c>
      <c r="B772" s="192"/>
      <c r="C772" s="165"/>
      <c r="D772" s="193"/>
      <c r="E772" s="193"/>
      <c r="F772" s="192"/>
      <c r="G772" s="194"/>
      <c r="H772" s="271">
        <f t="shared" si="12"/>
        <v>0</v>
      </c>
    </row>
    <row r="773" spans="1:8" hidden="1">
      <c r="A773" s="191">
        <v>770</v>
      </c>
      <c r="B773" s="192"/>
      <c r="C773" s="165"/>
      <c r="D773" s="193"/>
      <c r="E773" s="193"/>
      <c r="F773" s="192"/>
      <c r="G773" s="194"/>
      <c r="H773" s="271">
        <f t="shared" ref="H773:H836" si="13">(E773-D773+1)*C773</f>
        <v>0</v>
      </c>
    </row>
    <row r="774" spans="1:8" hidden="1">
      <c r="A774" s="191">
        <v>771</v>
      </c>
      <c r="B774" s="192"/>
      <c r="C774" s="165"/>
      <c r="D774" s="193"/>
      <c r="E774" s="193"/>
      <c r="F774" s="192"/>
      <c r="G774" s="194"/>
      <c r="H774" s="271">
        <f t="shared" si="13"/>
        <v>0</v>
      </c>
    </row>
    <row r="775" spans="1:8" hidden="1">
      <c r="A775" s="191">
        <v>772</v>
      </c>
      <c r="B775" s="192"/>
      <c r="C775" s="165"/>
      <c r="D775" s="193"/>
      <c r="E775" s="193"/>
      <c r="F775" s="192"/>
      <c r="G775" s="194"/>
      <c r="H775" s="271">
        <f t="shared" si="13"/>
        <v>0</v>
      </c>
    </row>
    <row r="776" spans="1:8" hidden="1">
      <c r="A776" s="191">
        <v>773</v>
      </c>
      <c r="B776" s="192"/>
      <c r="C776" s="165"/>
      <c r="D776" s="193"/>
      <c r="E776" s="193"/>
      <c r="F776" s="192"/>
      <c r="G776" s="194"/>
      <c r="H776" s="271">
        <f t="shared" si="13"/>
        <v>0</v>
      </c>
    </row>
    <row r="777" spans="1:8" hidden="1">
      <c r="A777" s="191">
        <v>774</v>
      </c>
      <c r="B777" s="192"/>
      <c r="C777" s="165"/>
      <c r="D777" s="193"/>
      <c r="E777" s="193"/>
      <c r="F777" s="192"/>
      <c r="G777" s="194"/>
      <c r="H777" s="271">
        <f t="shared" si="13"/>
        <v>0</v>
      </c>
    </row>
    <row r="778" spans="1:8" hidden="1">
      <c r="A778" s="191">
        <v>775</v>
      </c>
      <c r="B778" s="192"/>
      <c r="C778" s="165"/>
      <c r="D778" s="193"/>
      <c r="E778" s="193"/>
      <c r="F778" s="192"/>
      <c r="G778" s="194"/>
      <c r="H778" s="271">
        <f t="shared" si="13"/>
        <v>0</v>
      </c>
    </row>
    <row r="779" spans="1:8" hidden="1">
      <c r="A779" s="191">
        <v>776</v>
      </c>
      <c r="B779" s="192"/>
      <c r="C779" s="165"/>
      <c r="D779" s="193"/>
      <c r="E779" s="193"/>
      <c r="F779" s="192"/>
      <c r="G779" s="194"/>
      <c r="H779" s="271">
        <f t="shared" si="13"/>
        <v>0</v>
      </c>
    </row>
    <row r="780" spans="1:8" hidden="1">
      <c r="A780" s="191">
        <v>777</v>
      </c>
      <c r="B780" s="192"/>
      <c r="C780" s="165"/>
      <c r="D780" s="193"/>
      <c r="E780" s="193"/>
      <c r="F780" s="192"/>
      <c r="G780" s="194"/>
      <c r="H780" s="271">
        <f t="shared" si="13"/>
        <v>0</v>
      </c>
    </row>
    <row r="781" spans="1:8" hidden="1">
      <c r="A781" s="191">
        <v>778</v>
      </c>
      <c r="B781" s="192"/>
      <c r="C781" s="165"/>
      <c r="D781" s="193"/>
      <c r="E781" s="193"/>
      <c r="F781" s="192"/>
      <c r="G781" s="194"/>
      <c r="H781" s="271">
        <f t="shared" si="13"/>
        <v>0</v>
      </c>
    </row>
    <row r="782" spans="1:8" hidden="1">
      <c r="A782" s="191">
        <v>779</v>
      </c>
      <c r="B782" s="192"/>
      <c r="C782" s="165"/>
      <c r="D782" s="193"/>
      <c r="E782" s="193"/>
      <c r="F782" s="192"/>
      <c r="G782" s="194"/>
      <c r="H782" s="271">
        <f t="shared" si="13"/>
        <v>0</v>
      </c>
    </row>
    <row r="783" spans="1:8" hidden="1">
      <c r="A783" s="191">
        <v>780</v>
      </c>
      <c r="B783" s="192"/>
      <c r="C783" s="165"/>
      <c r="D783" s="193"/>
      <c r="E783" s="193"/>
      <c r="F783" s="192"/>
      <c r="G783" s="194"/>
      <c r="H783" s="271">
        <f t="shared" si="13"/>
        <v>0</v>
      </c>
    </row>
    <row r="784" spans="1:8" hidden="1">
      <c r="A784" s="191">
        <v>781</v>
      </c>
      <c r="B784" s="192"/>
      <c r="C784" s="165"/>
      <c r="D784" s="193"/>
      <c r="E784" s="193"/>
      <c r="F784" s="192"/>
      <c r="G784" s="194"/>
      <c r="H784" s="271">
        <f t="shared" si="13"/>
        <v>0</v>
      </c>
    </row>
    <row r="785" spans="1:8" hidden="1">
      <c r="A785" s="191">
        <v>782</v>
      </c>
      <c r="B785" s="192"/>
      <c r="C785" s="165"/>
      <c r="D785" s="193"/>
      <c r="E785" s="193"/>
      <c r="F785" s="192"/>
      <c r="G785" s="194"/>
      <c r="H785" s="271">
        <f t="shared" si="13"/>
        <v>0</v>
      </c>
    </row>
    <row r="786" spans="1:8" hidden="1">
      <c r="A786" s="191">
        <v>783</v>
      </c>
      <c r="B786" s="192"/>
      <c r="C786" s="165"/>
      <c r="D786" s="193"/>
      <c r="E786" s="193"/>
      <c r="F786" s="192"/>
      <c r="G786" s="194"/>
      <c r="H786" s="271">
        <f t="shared" si="13"/>
        <v>0</v>
      </c>
    </row>
    <row r="787" spans="1:8" hidden="1">
      <c r="A787" s="191">
        <v>784</v>
      </c>
      <c r="B787" s="192"/>
      <c r="C787" s="165"/>
      <c r="D787" s="193"/>
      <c r="E787" s="193"/>
      <c r="F787" s="192"/>
      <c r="G787" s="194"/>
      <c r="H787" s="271">
        <f t="shared" si="13"/>
        <v>0</v>
      </c>
    </row>
    <row r="788" spans="1:8" hidden="1">
      <c r="A788" s="191">
        <v>785</v>
      </c>
      <c r="B788" s="192"/>
      <c r="C788" s="165"/>
      <c r="D788" s="193"/>
      <c r="E788" s="193"/>
      <c r="F788" s="192"/>
      <c r="G788" s="194"/>
      <c r="H788" s="271">
        <f t="shared" si="13"/>
        <v>0</v>
      </c>
    </row>
    <row r="789" spans="1:8" hidden="1">
      <c r="A789" s="191">
        <v>786</v>
      </c>
      <c r="B789" s="192"/>
      <c r="C789" s="165"/>
      <c r="D789" s="193"/>
      <c r="E789" s="193"/>
      <c r="F789" s="192"/>
      <c r="G789" s="194"/>
      <c r="H789" s="271">
        <f t="shared" si="13"/>
        <v>0</v>
      </c>
    </row>
    <row r="790" spans="1:8" hidden="1">
      <c r="A790" s="191">
        <v>787</v>
      </c>
      <c r="B790" s="192"/>
      <c r="C790" s="165"/>
      <c r="D790" s="193"/>
      <c r="E790" s="193"/>
      <c r="F790" s="192"/>
      <c r="G790" s="194"/>
      <c r="H790" s="271">
        <f t="shared" si="13"/>
        <v>0</v>
      </c>
    </row>
    <row r="791" spans="1:8" hidden="1">
      <c r="A791" s="191">
        <v>788</v>
      </c>
      <c r="B791" s="192"/>
      <c r="C791" s="165"/>
      <c r="D791" s="193"/>
      <c r="E791" s="193"/>
      <c r="F791" s="192"/>
      <c r="G791" s="194"/>
      <c r="H791" s="271">
        <f t="shared" si="13"/>
        <v>0</v>
      </c>
    </row>
    <row r="792" spans="1:8" hidden="1">
      <c r="A792" s="191">
        <v>789</v>
      </c>
      <c r="B792" s="192"/>
      <c r="C792" s="165"/>
      <c r="D792" s="193"/>
      <c r="E792" s="193"/>
      <c r="F792" s="192"/>
      <c r="G792" s="194"/>
      <c r="H792" s="271">
        <f t="shared" si="13"/>
        <v>0</v>
      </c>
    </row>
    <row r="793" spans="1:8" hidden="1">
      <c r="A793" s="191">
        <v>790</v>
      </c>
      <c r="B793" s="192"/>
      <c r="C793" s="165"/>
      <c r="D793" s="193"/>
      <c r="E793" s="193"/>
      <c r="F793" s="192"/>
      <c r="G793" s="194"/>
      <c r="H793" s="271">
        <f t="shared" si="13"/>
        <v>0</v>
      </c>
    </row>
    <row r="794" spans="1:8" hidden="1">
      <c r="A794" s="191">
        <v>791</v>
      </c>
      <c r="B794" s="192"/>
      <c r="C794" s="165"/>
      <c r="D794" s="193"/>
      <c r="E794" s="193"/>
      <c r="F794" s="192"/>
      <c r="G794" s="194"/>
      <c r="H794" s="271">
        <f t="shared" si="13"/>
        <v>0</v>
      </c>
    </row>
    <row r="795" spans="1:8" hidden="1">
      <c r="A795" s="191">
        <v>792</v>
      </c>
      <c r="B795" s="192"/>
      <c r="C795" s="165"/>
      <c r="D795" s="193"/>
      <c r="E795" s="193"/>
      <c r="F795" s="192"/>
      <c r="G795" s="194"/>
      <c r="H795" s="271">
        <f t="shared" si="13"/>
        <v>0</v>
      </c>
    </row>
    <row r="796" spans="1:8" hidden="1">
      <c r="A796" s="191">
        <v>793</v>
      </c>
      <c r="B796" s="192"/>
      <c r="C796" s="165"/>
      <c r="D796" s="193"/>
      <c r="E796" s="193"/>
      <c r="F796" s="192"/>
      <c r="G796" s="194"/>
      <c r="H796" s="271">
        <f t="shared" si="13"/>
        <v>0</v>
      </c>
    </row>
    <row r="797" spans="1:8" hidden="1">
      <c r="A797" s="191">
        <v>794</v>
      </c>
      <c r="B797" s="192"/>
      <c r="C797" s="165"/>
      <c r="D797" s="193"/>
      <c r="E797" s="193"/>
      <c r="F797" s="192"/>
      <c r="G797" s="194"/>
      <c r="H797" s="271">
        <f t="shared" si="13"/>
        <v>0</v>
      </c>
    </row>
    <row r="798" spans="1:8" hidden="1">
      <c r="A798" s="191">
        <v>795</v>
      </c>
      <c r="B798" s="192"/>
      <c r="C798" s="165"/>
      <c r="D798" s="193"/>
      <c r="E798" s="193"/>
      <c r="F798" s="192"/>
      <c r="G798" s="194"/>
      <c r="H798" s="271">
        <f t="shared" si="13"/>
        <v>0</v>
      </c>
    </row>
    <row r="799" spans="1:8" hidden="1">
      <c r="A799" s="191">
        <v>796</v>
      </c>
      <c r="B799" s="192"/>
      <c r="C799" s="165"/>
      <c r="D799" s="193"/>
      <c r="E799" s="193"/>
      <c r="F799" s="192"/>
      <c r="G799" s="194"/>
      <c r="H799" s="271">
        <f t="shared" si="13"/>
        <v>0</v>
      </c>
    </row>
    <row r="800" spans="1:8" hidden="1">
      <c r="A800" s="191">
        <v>797</v>
      </c>
      <c r="B800" s="192"/>
      <c r="C800" s="165"/>
      <c r="D800" s="193"/>
      <c r="E800" s="193"/>
      <c r="F800" s="192"/>
      <c r="G800" s="194"/>
      <c r="H800" s="271">
        <f t="shared" si="13"/>
        <v>0</v>
      </c>
    </row>
    <row r="801" spans="1:8" hidden="1">
      <c r="A801" s="191">
        <v>798</v>
      </c>
      <c r="B801" s="192"/>
      <c r="C801" s="165"/>
      <c r="D801" s="193"/>
      <c r="E801" s="193"/>
      <c r="F801" s="192"/>
      <c r="G801" s="194"/>
      <c r="H801" s="271">
        <f t="shared" si="13"/>
        <v>0</v>
      </c>
    </row>
    <row r="802" spans="1:8" hidden="1">
      <c r="A802" s="191">
        <v>799</v>
      </c>
      <c r="B802" s="192"/>
      <c r="C802" s="165"/>
      <c r="D802" s="193"/>
      <c r="E802" s="193"/>
      <c r="F802" s="192"/>
      <c r="G802" s="194"/>
      <c r="H802" s="271">
        <f t="shared" si="13"/>
        <v>0</v>
      </c>
    </row>
    <row r="803" spans="1:8" hidden="1">
      <c r="A803" s="191">
        <v>800</v>
      </c>
      <c r="B803" s="192"/>
      <c r="C803" s="165"/>
      <c r="D803" s="193"/>
      <c r="E803" s="193"/>
      <c r="F803" s="192"/>
      <c r="G803" s="194"/>
      <c r="H803" s="271">
        <f t="shared" si="13"/>
        <v>0</v>
      </c>
    </row>
    <row r="804" spans="1:8" hidden="1">
      <c r="A804" s="191">
        <v>801</v>
      </c>
      <c r="B804" s="192"/>
      <c r="C804" s="165"/>
      <c r="D804" s="193"/>
      <c r="E804" s="193"/>
      <c r="F804" s="192"/>
      <c r="G804" s="194"/>
      <c r="H804" s="271">
        <f t="shared" si="13"/>
        <v>0</v>
      </c>
    </row>
    <row r="805" spans="1:8" hidden="1">
      <c r="A805" s="191">
        <v>802</v>
      </c>
      <c r="B805" s="192"/>
      <c r="C805" s="165"/>
      <c r="D805" s="193"/>
      <c r="E805" s="193"/>
      <c r="F805" s="192"/>
      <c r="G805" s="194"/>
      <c r="H805" s="271">
        <f t="shared" si="13"/>
        <v>0</v>
      </c>
    </row>
    <row r="806" spans="1:8" hidden="1">
      <c r="A806" s="191">
        <v>803</v>
      </c>
      <c r="B806" s="192"/>
      <c r="C806" s="165"/>
      <c r="D806" s="193"/>
      <c r="E806" s="193"/>
      <c r="F806" s="192"/>
      <c r="G806" s="194"/>
      <c r="H806" s="271">
        <f t="shared" si="13"/>
        <v>0</v>
      </c>
    </row>
    <row r="807" spans="1:8" hidden="1">
      <c r="A807" s="191">
        <v>804</v>
      </c>
      <c r="B807" s="192"/>
      <c r="C807" s="165"/>
      <c r="D807" s="193"/>
      <c r="E807" s="193"/>
      <c r="F807" s="192"/>
      <c r="G807" s="194"/>
      <c r="H807" s="271">
        <f t="shared" si="13"/>
        <v>0</v>
      </c>
    </row>
    <row r="808" spans="1:8" hidden="1">
      <c r="A808" s="191">
        <v>805</v>
      </c>
      <c r="B808" s="192"/>
      <c r="C808" s="165"/>
      <c r="D808" s="193"/>
      <c r="E808" s="193"/>
      <c r="F808" s="192"/>
      <c r="G808" s="194"/>
      <c r="H808" s="271">
        <f t="shared" si="13"/>
        <v>0</v>
      </c>
    </row>
    <row r="809" spans="1:8" hidden="1">
      <c r="A809" s="191">
        <v>806</v>
      </c>
      <c r="B809" s="192"/>
      <c r="C809" s="165"/>
      <c r="D809" s="193"/>
      <c r="E809" s="193"/>
      <c r="F809" s="192"/>
      <c r="G809" s="194"/>
      <c r="H809" s="271">
        <f t="shared" si="13"/>
        <v>0</v>
      </c>
    </row>
    <row r="810" spans="1:8" hidden="1">
      <c r="A810" s="191">
        <v>807</v>
      </c>
      <c r="B810" s="192"/>
      <c r="C810" s="165"/>
      <c r="D810" s="193"/>
      <c r="E810" s="193"/>
      <c r="F810" s="192"/>
      <c r="G810" s="194"/>
      <c r="H810" s="271">
        <f t="shared" si="13"/>
        <v>0</v>
      </c>
    </row>
    <row r="811" spans="1:8" hidden="1">
      <c r="A811" s="191">
        <v>808</v>
      </c>
      <c r="B811" s="192"/>
      <c r="C811" s="165"/>
      <c r="D811" s="193"/>
      <c r="E811" s="193"/>
      <c r="F811" s="192"/>
      <c r="G811" s="194"/>
      <c r="H811" s="271">
        <f t="shared" si="13"/>
        <v>0</v>
      </c>
    </row>
    <row r="812" spans="1:8" hidden="1">
      <c r="A812" s="191">
        <v>809</v>
      </c>
      <c r="B812" s="192"/>
      <c r="C812" s="165"/>
      <c r="D812" s="193"/>
      <c r="E812" s="193"/>
      <c r="F812" s="192"/>
      <c r="G812" s="194"/>
      <c r="H812" s="271">
        <f t="shared" si="13"/>
        <v>0</v>
      </c>
    </row>
    <row r="813" spans="1:8" hidden="1">
      <c r="A813" s="191">
        <v>810</v>
      </c>
      <c r="B813" s="192"/>
      <c r="C813" s="165"/>
      <c r="D813" s="193"/>
      <c r="E813" s="193"/>
      <c r="F813" s="192"/>
      <c r="G813" s="194"/>
      <c r="H813" s="271">
        <f t="shared" si="13"/>
        <v>0</v>
      </c>
    </row>
    <row r="814" spans="1:8" hidden="1">
      <c r="A814" s="191">
        <v>811</v>
      </c>
      <c r="B814" s="192"/>
      <c r="C814" s="165"/>
      <c r="D814" s="193"/>
      <c r="E814" s="193"/>
      <c r="F814" s="192"/>
      <c r="G814" s="194"/>
      <c r="H814" s="271">
        <f t="shared" si="13"/>
        <v>0</v>
      </c>
    </row>
    <row r="815" spans="1:8" hidden="1">
      <c r="A815" s="191">
        <v>812</v>
      </c>
      <c r="B815" s="192"/>
      <c r="C815" s="165"/>
      <c r="D815" s="193"/>
      <c r="E815" s="193"/>
      <c r="F815" s="192"/>
      <c r="G815" s="194"/>
      <c r="H815" s="271">
        <f t="shared" si="13"/>
        <v>0</v>
      </c>
    </row>
    <row r="816" spans="1:8" hidden="1">
      <c r="A816" s="191">
        <v>813</v>
      </c>
      <c r="B816" s="192"/>
      <c r="C816" s="165"/>
      <c r="D816" s="193"/>
      <c r="E816" s="193"/>
      <c r="F816" s="192"/>
      <c r="G816" s="194"/>
      <c r="H816" s="271">
        <f t="shared" si="13"/>
        <v>0</v>
      </c>
    </row>
    <row r="817" spans="1:8" hidden="1">
      <c r="A817" s="191">
        <v>814</v>
      </c>
      <c r="B817" s="192"/>
      <c r="C817" s="165"/>
      <c r="D817" s="193"/>
      <c r="E817" s="193"/>
      <c r="F817" s="192"/>
      <c r="G817" s="194"/>
      <c r="H817" s="271">
        <f t="shared" si="13"/>
        <v>0</v>
      </c>
    </row>
    <row r="818" spans="1:8" hidden="1">
      <c r="A818" s="191">
        <v>815</v>
      </c>
      <c r="B818" s="192"/>
      <c r="C818" s="165"/>
      <c r="D818" s="193"/>
      <c r="E818" s="193"/>
      <c r="F818" s="192"/>
      <c r="G818" s="194"/>
      <c r="H818" s="271">
        <f t="shared" si="13"/>
        <v>0</v>
      </c>
    </row>
    <row r="819" spans="1:8" hidden="1">
      <c r="A819" s="191">
        <v>816</v>
      </c>
      <c r="B819" s="192"/>
      <c r="C819" s="165"/>
      <c r="D819" s="193"/>
      <c r="E819" s="193"/>
      <c r="F819" s="192"/>
      <c r="G819" s="194"/>
      <c r="H819" s="271">
        <f t="shared" si="13"/>
        <v>0</v>
      </c>
    </row>
    <row r="820" spans="1:8" hidden="1">
      <c r="A820" s="191">
        <v>817</v>
      </c>
      <c r="B820" s="192"/>
      <c r="C820" s="165"/>
      <c r="D820" s="193"/>
      <c r="E820" s="193"/>
      <c r="F820" s="192"/>
      <c r="G820" s="194"/>
      <c r="H820" s="271">
        <f t="shared" si="13"/>
        <v>0</v>
      </c>
    </row>
    <row r="821" spans="1:8" hidden="1">
      <c r="A821" s="191">
        <v>818</v>
      </c>
      <c r="B821" s="192"/>
      <c r="C821" s="165"/>
      <c r="D821" s="193"/>
      <c r="E821" s="193"/>
      <c r="F821" s="192"/>
      <c r="G821" s="194"/>
      <c r="H821" s="271">
        <f t="shared" si="13"/>
        <v>0</v>
      </c>
    </row>
    <row r="822" spans="1:8" hidden="1">
      <c r="A822" s="191">
        <v>819</v>
      </c>
      <c r="B822" s="192"/>
      <c r="C822" s="165"/>
      <c r="D822" s="193"/>
      <c r="E822" s="193"/>
      <c r="F822" s="192"/>
      <c r="G822" s="194"/>
      <c r="H822" s="271">
        <f t="shared" si="13"/>
        <v>0</v>
      </c>
    </row>
    <row r="823" spans="1:8" hidden="1">
      <c r="A823" s="191">
        <v>820</v>
      </c>
      <c r="B823" s="192"/>
      <c r="C823" s="165"/>
      <c r="D823" s="193"/>
      <c r="E823" s="193"/>
      <c r="F823" s="192"/>
      <c r="G823" s="194"/>
      <c r="H823" s="271">
        <f t="shared" si="13"/>
        <v>0</v>
      </c>
    </row>
    <row r="824" spans="1:8" hidden="1">
      <c r="A824" s="191">
        <v>821</v>
      </c>
      <c r="B824" s="192"/>
      <c r="C824" s="165"/>
      <c r="D824" s="193"/>
      <c r="E824" s="193"/>
      <c r="F824" s="192"/>
      <c r="G824" s="194"/>
      <c r="H824" s="271">
        <f t="shared" si="13"/>
        <v>0</v>
      </c>
    </row>
    <row r="825" spans="1:8" hidden="1">
      <c r="A825" s="191">
        <v>822</v>
      </c>
      <c r="B825" s="192"/>
      <c r="C825" s="165"/>
      <c r="D825" s="193"/>
      <c r="E825" s="193"/>
      <c r="F825" s="192"/>
      <c r="G825" s="194"/>
      <c r="H825" s="271">
        <f t="shared" si="13"/>
        <v>0</v>
      </c>
    </row>
    <row r="826" spans="1:8" hidden="1">
      <c r="A826" s="191">
        <v>823</v>
      </c>
      <c r="B826" s="192"/>
      <c r="C826" s="165"/>
      <c r="D826" s="193"/>
      <c r="E826" s="193"/>
      <c r="F826" s="192"/>
      <c r="G826" s="194"/>
      <c r="H826" s="271">
        <f t="shared" si="13"/>
        <v>0</v>
      </c>
    </row>
    <row r="827" spans="1:8" hidden="1">
      <c r="A827" s="191">
        <v>824</v>
      </c>
      <c r="B827" s="192"/>
      <c r="C827" s="165"/>
      <c r="D827" s="193"/>
      <c r="E827" s="193"/>
      <c r="F827" s="192"/>
      <c r="G827" s="194"/>
      <c r="H827" s="271">
        <f t="shared" si="13"/>
        <v>0</v>
      </c>
    </row>
    <row r="828" spans="1:8" hidden="1">
      <c r="A828" s="191">
        <v>825</v>
      </c>
      <c r="B828" s="192"/>
      <c r="C828" s="165"/>
      <c r="D828" s="193"/>
      <c r="E828" s="193"/>
      <c r="F828" s="192"/>
      <c r="G828" s="194"/>
      <c r="H828" s="271">
        <f t="shared" si="13"/>
        <v>0</v>
      </c>
    </row>
    <row r="829" spans="1:8" hidden="1">
      <c r="A829" s="191">
        <v>826</v>
      </c>
      <c r="B829" s="192"/>
      <c r="C829" s="165"/>
      <c r="D829" s="193"/>
      <c r="E829" s="193"/>
      <c r="F829" s="192"/>
      <c r="G829" s="194"/>
      <c r="H829" s="271">
        <f t="shared" si="13"/>
        <v>0</v>
      </c>
    </row>
    <row r="830" spans="1:8" hidden="1">
      <c r="A830" s="191">
        <v>827</v>
      </c>
      <c r="B830" s="192"/>
      <c r="C830" s="165"/>
      <c r="D830" s="193"/>
      <c r="E830" s="193"/>
      <c r="F830" s="192"/>
      <c r="G830" s="194"/>
      <c r="H830" s="271">
        <f t="shared" si="13"/>
        <v>0</v>
      </c>
    </row>
    <row r="831" spans="1:8" hidden="1">
      <c r="A831" s="191">
        <v>828</v>
      </c>
      <c r="B831" s="192"/>
      <c r="C831" s="165"/>
      <c r="D831" s="193"/>
      <c r="E831" s="193"/>
      <c r="F831" s="192"/>
      <c r="G831" s="194"/>
      <c r="H831" s="271">
        <f t="shared" si="13"/>
        <v>0</v>
      </c>
    </row>
    <row r="832" spans="1:8" hidden="1">
      <c r="A832" s="191">
        <v>829</v>
      </c>
      <c r="B832" s="192"/>
      <c r="C832" s="165"/>
      <c r="D832" s="193"/>
      <c r="E832" s="193"/>
      <c r="F832" s="192"/>
      <c r="G832" s="194"/>
      <c r="H832" s="271">
        <f t="shared" si="13"/>
        <v>0</v>
      </c>
    </row>
    <row r="833" spans="1:8" hidden="1">
      <c r="A833" s="191">
        <v>830</v>
      </c>
      <c r="B833" s="192"/>
      <c r="C833" s="165"/>
      <c r="D833" s="193"/>
      <c r="E833" s="193"/>
      <c r="F833" s="192"/>
      <c r="G833" s="194"/>
      <c r="H833" s="271">
        <f t="shared" si="13"/>
        <v>0</v>
      </c>
    </row>
    <row r="834" spans="1:8" hidden="1">
      <c r="A834" s="191">
        <v>831</v>
      </c>
      <c r="B834" s="192"/>
      <c r="C834" s="165"/>
      <c r="D834" s="193"/>
      <c r="E834" s="193"/>
      <c r="F834" s="192"/>
      <c r="G834" s="194"/>
      <c r="H834" s="271">
        <f t="shared" si="13"/>
        <v>0</v>
      </c>
    </row>
    <row r="835" spans="1:8" hidden="1">
      <c r="A835" s="191">
        <v>832</v>
      </c>
      <c r="B835" s="192"/>
      <c r="C835" s="165"/>
      <c r="D835" s="193"/>
      <c r="E835" s="193"/>
      <c r="F835" s="192"/>
      <c r="G835" s="194"/>
      <c r="H835" s="271">
        <f t="shared" si="13"/>
        <v>0</v>
      </c>
    </row>
    <row r="836" spans="1:8" hidden="1">
      <c r="A836" s="191">
        <v>833</v>
      </c>
      <c r="B836" s="192"/>
      <c r="C836" s="165"/>
      <c r="D836" s="193"/>
      <c r="E836" s="193"/>
      <c r="F836" s="192"/>
      <c r="G836" s="194"/>
      <c r="H836" s="271">
        <f t="shared" si="13"/>
        <v>0</v>
      </c>
    </row>
    <row r="837" spans="1:8" hidden="1">
      <c r="A837" s="191">
        <v>834</v>
      </c>
      <c r="B837" s="192"/>
      <c r="C837" s="165"/>
      <c r="D837" s="193"/>
      <c r="E837" s="193"/>
      <c r="F837" s="192"/>
      <c r="G837" s="194"/>
      <c r="H837" s="271">
        <f t="shared" ref="H837:H900" si="14">(E837-D837+1)*C837</f>
        <v>0</v>
      </c>
    </row>
    <row r="838" spans="1:8" hidden="1">
      <c r="A838" s="191">
        <v>835</v>
      </c>
      <c r="B838" s="192"/>
      <c r="C838" s="165"/>
      <c r="D838" s="193"/>
      <c r="E838" s="193"/>
      <c r="F838" s="192"/>
      <c r="G838" s="194"/>
      <c r="H838" s="271">
        <f t="shared" si="14"/>
        <v>0</v>
      </c>
    </row>
    <row r="839" spans="1:8" hidden="1">
      <c r="A839" s="191">
        <v>836</v>
      </c>
      <c r="B839" s="192"/>
      <c r="C839" s="165"/>
      <c r="D839" s="193"/>
      <c r="E839" s="193"/>
      <c r="F839" s="192"/>
      <c r="G839" s="194"/>
      <c r="H839" s="271">
        <f t="shared" si="14"/>
        <v>0</v>
      </c>
    </row>
    <row r="840" spans="1:8" hidden="1">
      <c r="A840" s="191">
        <v>837</v>
      </c>
      <c r="B840" s="192"/>
      <c r="C840" s="165"/>
      <c r="D840" s="193"/>
      <c r="E840" s="193"/>
      <c r="F840" s="192"/>
      <c r="G840" s="194"/>
      <c r="H840" s="271">
        <f t="shared" si="14"/>
        <v>0</v>
      </c>
    </row>
    <row r="841" spans="1:8" hidden="1">
      <c r="A841" s="191">
        <v>838</v>
      </c>
      <c r="B841" s="192"/>
      <c r="C841" s="165"/>
      <c r="D841" s="193"/>
      <c r="E841" s="193"/>
      <c r="F841" s="192"/>
      <c r="G841" s="194"/>
      <c r="H841" s="271">
        <f t="shared" si="14"/>
        <v>0</v>
      </c>
    </row>
    <row r="842" spans="1:8" hidden="1">
      <c r="A842" s="191">
        <v>839</v>
      </c>
      <c r="B842" s="192"/>
      <c r="C842" s="165"/>
      <c r="D842" s="193"/>
      <c r="E842" s="193"/>
      <c r="F842" s="192"/>
      <c r="G842" s="194"/>
      <c r="H842" s="271">
        <f t="shared" si="14"/>
        <v>0</v>
      </c>
    </row>
    <row r="843" spans="1:8" hidden="1">
      <c r="A843" s="191">
        <v>840</v>
      </c>
      <c r="B843" s="192"/>
      <c r="C843" s="165"/>
      <c r="D843" s="193"/>
      <c r="E843" s="193"/>
      <c r="F843" s="192"/>
      <c r="G843" s="194"/>
      <c r="H843" s="271">
        <f t="shared" si="14"/>
        <v>0</v>
      </c>
    </row>
    <row r="844" spans="1:8" hidden="1">
      <c r="A844" s="191">
        <v>841</v>
      </c>
      <c r="B844" s="192"/>
      <c r="C844" s="165"/>
      <c r="D844" s="193"/>
      <c r="E844" s="193"/>
      <c r="F844" s="192"/>
      <c r="G844" s="194"/>
      <c r="H844" s="271">
        <f t="shared" si="14"/>
        <v>0</v>
      </c>
    </row>
    <row r="845" spans="1:8" hidden="1">
      <c r="A845" s="191">
        <v>842</v>
      </c>
      <c r="B845" s="192"/>
      <c r="C845" s="165"/>
      <c r="D845" s="193"/>
      <c r="E845" s="193"/>
      <c r="F845" s="192"/>
      <c r="G845" s="194"/>
      <c r="H845" s="271">
        <f t="shared" si="14"/>
        <v>0</v>
      </c>
    </row>
    <row r="846" spans="1:8" hidden="1">
      <c r="A846" s="191">
        <v>843</v>
      </c>
      <c r="B846" s="192"/>
      <c r="C846" s="165"/>
      <c r="D846" s="193"/>
      <c r="E846" s="193"/>
      <c r="F846" s="192"/>
      <c r="G846" s="194"/>
      <c r="H846" s="271">
        <f t="shared" si="14"/>
        <v>0</v>
      </c>
    </row>
    <row r="847" spans="1:8" hidden="1">
      <c r="A847" s="191">
        <v>844</v>
      </c>
      <c r="B847" s="192"/>
      <c r="C847" s="165"/>
      <c r="D847" s="193"/>
      <c r="E847" s="193"/>
      <c r="F847" s="192"/>
      <c r="G847" s="194"/>
      <c r="H847" s="271">
        <f t="shared" si="14"/>
        <v>0</v>
      </c>
    </row>
    <row r="848" spans="1:8" hidden="1">
      <c r="A848" s="191">
        <v>845</v>
      </c>
      <c r="B848" s="192"/>
      <c r="C848" s="165"/>
      <c r="D848" s="193"/>
      <c r="E848" s="193"/>
      <c r="F848" s="192"/>
      <c r="G848" s="194"/>
      <c r="H848" s="271">
        <f t="shared" si="14"/>
        <v>0</v>
      </c>
    </row>
    <row r="849" spans="1:8" hidden="1">
      <c r="A849" s="191">
        <v>846</v>
      </c>
      <c r="B849" s="192"/>
      <c r="C849" s="165"/>
      <c r="D849" s="193"/>
      <c r="E849" s="193"/>
      <c r="F849" s="192"/>
      <c r="G849" s="194"/>
      <c r="H849" s="271">
        <f t="shared" si="14"/>
        <v>0</v>
      </c>
    </row>
    <row r="850" spans="1:8" hidden="1">
      <c r="A850" s="191">
        <v>847</v>
      </c>
      <c r="B850" s="192"/>
      <c r="C850" s="165"/>
      <c r="D850" s="193"/>
      <c r="E850" s="193"/>
      <c r="F850" s="192"/>
      <c r="G850" s="194"/>
      <c r="H850" s="271">
        <f t="shared" si="14"/>
        <v>0</v>
      </c>
    </row>
    <row r="851" spans="1:8" hidden="1">
      <c r="A851" s="191">
        <v>848</v>
      </c>
      <c r="B851" s="192"/>
      <c r="C851" s="165"/>
      <c r="D851" s="193"/>
      <c r="E851" s="193"/>
      <c r="F851" s="192"/>
      <c r="G851" s="194"/>
      <c r="H851" s="271">
        <f t="shared" si="14"/>
        <v>0</v>
      </c>
    </row>
    <row r="852" spans="1:8" hidden="1">
      <c r="A852" s="191">
        <v>849</v>
      </c>
      <c r="B852" s="192"/>
      <c r="C852" s="165"/>
      <c r="D852" s="193"/>
      <c r="E852" s="193"/>
      <c r="F852" s="192"/>
      <c r="G852" s="194"/>
      <c r="H852" s="271">
        <f t="shared" si="14"/>
        <v>0</v>
      </c>
    </row>
    <row r="853" spans="1:8" hidden="1">
      <c r="A853" s="191">
        <v>850</v>
      </c>
      <c r="B853" s="192"/>
      <c r="C853" s="165"/>
      <c r="D853" s="193"/>
      <c r="E853" s="193"/>
      <c r="F853" s="192"/>
      <c r="G853" s="194"/>
      <c r="H853" s="271">
        <f t="shared" si="14"/>
        <v>0</v>
      </c>
    </row>
    <row r="854" spans="1:8" hidden="1">
      <c r="A854" s="191">
        <v>851</v>
      </c>
      <c r="B854" s="192"/>
      <c r="C854" s="165"/>
      <c r="D854" s="193"/>
      <c r="E854" s="193"/>
      <c r="F854" s="192"/>
      <c r="G854" s="194"/>
      <c r="H854" s="271">
        <f t="shared" si="14"/>
        <v>0</v>
      </c>
    </row>
    <row r="855" spans="1:8" hidden="1">
      <c r="A855" s="191">
        <v>852</v>
      </c>
      <c r="B855" s="192"/>
      <c r="C855" s="165"/>
      <c r="D855" s="193"/>
      <c r="E855" s="193"/>
      <c r="F855" s="192"/>
      <c r="G855" s="194"/>
      <c r="H855" s="271">
        <f t="shared" si="14"/>
        <v>0</v>
      </c>
    </row>
    <row r="856" spans="1:8" hidden="1">
      <c r="A856" s="191">
        <v>853</v>
      </c>
      <c r="B856" s="192"/>
      <c r="C856" s="165"/>
      <c r="D856" s="193"/>
      <c r="E856" s="193"/>
      <c r="F856" s="192"/>
      <c r="G856" s="194"/>
      <c r="H856" s="271">
        <f t="shared" si="14"/>
        <v>0</v>
      </c>
    </row>
    <row r="857" spans="1:8" hidden="1">
      <c r="A857" s="191">
        <v>854</v>
      </c>
      <c r="B857" s="192"/>
      <c r="C857" s="165"/>
      <c r="D857" s="193"/>
      <c r="E857" s="193"/>
      <c r="F857" s="192"/>
      <c r="G857" s="194"/>
      <c r="H857" s="271">
        <f t="shared" si="14"/>
        <v>0</v>
      </c>
    </row>
    <row r="858" spans="1:8" hidden="1">
      <c r="A858" s="191">
        <v>855</v>
      </c>
      <c r="B858" s="192"/>
      <c r="C858" s="165"/>
      <c r="D858" s="193"/>
      <c r="E858" s="193"/>
      <c r="F858" s="192"/>
      <c r="G858" s="194"/>
      <c r="H858" s="271">
        <f t="shared" si="14"/>
        <v>0</v>
      </c>
    </row>
    <row r="859" spans="1:8" hidden="1">
      <c r="A859" s="191">
        <v>856</v>
      </c>
      <c r="B859" s="192"/>
      <c r="C859" s="165"/>
      <c r="D859" s="193"/>
      <c r="E859" s="193"/>
      <c r="F859" s="192"/>
      <c r="G859" s="194"/>
      <c r="H859" s="271">
        <f t="shared" si="14"/>
        <v>0</v>
      </c>
    </row>
    <row r="860" spans="1:8" hidden="1">
      <c r="A860" s="191">
        <v>857</v>
      </c>
      <c r="B860" s="192"/>
      <c r="C860" s="165"/>
      <c r="D860" s="193"/>
      <c r="E860" s="193"/>
      <c r="F860" s="192"/>
      <c r="G860" s="194"/>
      <c r="H860" s="271">
        <f t="shared" si="14"/>
        <v>0</v>
      </c>
    </row>
    <row r="861" spans="1:8" hidden="1">
      <c r="A861" s="191">
        <v>858</v>
      </c>
      <c r="B861" s="192"/>
      <c r="C861" s="165"/>
      <c r="D861" s="193"/>
      <c r="E861" s="193"/>
      <c r="F861" s="192"/>
      <c r="G861" s="194"/>
      <c r="H861" s="271">
        <f t="shared" si="14"/>
        <v>0</v>
      </c>
    </row>
    <row r="862" spans="1:8" hidden="1">
      <c r="A862" s="191">
        <v>859</v>
      </c>
      <c r="B862" s="192"/>
      <c r="C862" s="165"/>
      <c r="D862" s="193"/>
      <c r="E862" s="193"/>
      <c r="F862" s="192"/>
      <c r="G862" s="194"/>
      <c r="H862" s="271">
        <f t="shared" si="14"/>
        <v>0</v>
      </c>
    </row>
    <row r="863" spans="1:8" hidden="1">
      <c r="A863" s="191">
        <v>860</v>
      </c>
      <c r="B863" s="192"/>
      <c r="C863" s="165"/>
      <c r="D863" s="193"/>
      <c r="E863" s="193"/>
      <c r="F863" s="192"/>
      <c r="G863" s="194"/>
      <c r="H863" s="271">
        <f t="shared" si="14"/>
        <v>0</v>
      </c>
    </row>
    <row r="864" spans="1:8" hidden="1">
      <c r="A864" s="191">
        <v>861</v>
      </c>
      <c r="B864" s="192"/>
      <c r="C864" s="165"/>
      <c r="D864" s="193"/>
      <c r="E864" s="193"/>
      <c r="F864" s="192"/>
      <c r="G864" s="194"/>
      <c r="H864" s="271">
        <f t="shared" si="14"/>
        <v>0</v>
      </c>
    </row>
    <row r="865" spans="1:8" hidden="1">
      <c r="A865" s="191">
        <v>862</v>
      </c>
      <c r="B865" s="192"/>
      <c r="C865" s="165"/>
      <c r="D865" s="193"/>
      <c r="E865" s="193"/>
      <c r="F865" s="192"/>
      <c r="G865" s="194"/>
      <c r="H865" s="271">
        <f t="shared" si="14"/>
        <v>0</v>
      </c>
    </row>
    <row r="866" spans="1:8" hidden="1">
      <c r="A866" s="191">
        <v>863</v>
      </c>
      <c r="B866" s="192"/>
      <c r="C866" s="165"/>
      <c r="D866" s="193"/>
      <c r="E866" s="193"/>
      <c r="F866" s="192"/>
      <c r="G866" s="194"/>
      <c r="H866" s="271">
        <f t="shared" si="14"/>
        <v>0</v>
      </c>
    </row>
    <row r="867" spans="1:8" hidden="1">
      <c r="A867" s="191">
        <v>864</v>
      </c>
      <c r="B867" s="192"/>
      <c r="C867" s="165"/>
      <c r="D867" s="193"/>
      <c r="E867" s="193"/>
      <c r="F867" s="192"/>
      <c r="G867" s="194"/>
      <c r="H867" s="271">
        <f t="shared" si="14"/>
        <v>0</v>
      </c>
    </row>
    <row r="868" spans="1:8" hidden="1">
      <c r="A868" s="191">
        <v>865</v>
      </c>
      <c r="B868" s="192"/>
      <c r="C868" s="165"/>
      <c r="D868" s="193"/>
      <c r="E868" s="193"/>
      <c r="F868" s="192"/>
      <c r="G868" s="194"/>
      <c r="H868" s="271">
        <f t="shared" si="14"/>
        <v>0</v>
      </c>
    </row>
    <row r="869" spans="1:8" hidden="1">
      <c r="A869" s="191">
        <v>866</v>
      </c>
      <c r="B869" s="192"/>
      <c r="C869" s="165"/>
      <c r="D869" s="193"/>
      <c r="E869" s="193"/>
      <c r="F869" s="192"/>
      <c r="G869" s="194"/>
      <c r="H869" s="271">
        <f t="shared" si="14"/>
        <v>0</v>
      </c>
    </row>
    <row r="870" spans="1:8" hidden="1">
      <c r="A870" s="191">
        <v>867</v>
      </c>
      <c r="B870" s="192"/>
      <c r="C870" s="165"/>
      <c r="D870" s="193"/>
      <c r="E870" s="193"/>
      <c r="F870" s="192"/>
      <c r="G870" s="194"/>
      <c r="H870" s="271">
        <f t="shared" si="14"/>
        <v>0</v>
      </c>
    </row>
    <row r="871" spans="1:8" hidden="1">
      <c r="A871" s="191">
        <v>868</v>
      </c>
      <c r="B871" s="192"/>
      <c r="C871" s="165"/>
      <c r="D871" s="193"/>
      <c r="E871" s="193"/>
      <c r="F871" s="192"/>
      <c r="G871" s="194"/>
      <c r="H871" s="271">
        <f t="shared" si="14"/>
        <v>0</v>
      </c>
    </row>
    <row r="872" spans="1:8" hidden="1">
      <c r="A872" s="191">
        <v>869</v>
      </c>
      <c r="B872" s="192"/>
      <c r="C872" s="165"/>
      <c r="D872" s="193"/>
      <c r="E872" s="193"/>
      <c r="F872" s="192"/>
      <c r="G872" s="194"/>
      <c r="H872" s="271">
        <f t="shared" si="14"/>
        <v>0</v>
      </c>
    </row>
    <row r="873" spans="1:8" hidden="1">
      <c r="A873" s="191">
        <v>870</v>
      </c>
      <c r="B873" s="192"/>
      <c r="C873" s="165"/>
      <c r="D873" s="193"/>
      <c r="E873" s="193"/>
      <c r="F873" s="192"/>
      <c r="G873" s="194"/>
      <c r="H873" s="271">
        <f t="shared" si="14"/>
        <v>0</v>
      </c>
    </row>
    <row r="874" spans="1:8" hidden="1">
      <c r="A874" s="191">
        <v>871</v>
      </c>
      <c r="B874" s="192"/>
      <c r="C874" s="165"/>
      <c r="D874" s="193"/>
      <c r="E874" s="193"/>
      <c r="F874" s="192"/>
      <c r="G874" s="194"/>
      <c r="H874" s="271">
        <f t="shared" si="14"/>
        <v>0</v>
      </c>
    </row>
    <row r="875" spans="1:8" hidden="1">
      <c r="A875" s="191">
        <v>872</v>
      </c>
      <c r="B875" s="192"/>
      <c r="C875" s="165"/>
      <c r="D875" s="193"/>
      <c r="E875" s="193"/>
      <c r="F875" s="192"/>
      <c r="G875" s="194"/>
      <c r="H875" s="271">
        <f t="shared" si="14"/>
        <v>0</v>
      </c>
    </row>
    <row r="876" spans="1:8" hidden="1">
      <c r="A876" s="191">
        <v>873</v>
      </c>
      <c r="B876" s="192"/>
      <c r="C876" s="165"/>
      <c r="D876" s="193"/>
      <c r="E876" s="193"/>
      <c r="F876" s="192"/>
      <c r="G876" s="194"/>
      <c r="H876" s="271">
        <f t="shared" si="14"/>
        <v>0</v>
      </c>
    </row>
    <row r="877" spans="1:8" hidden="1">
      <c r="A877" s="191">
        <v>874</v>
      </c>
      <c r="B877" s="192"/>
      <c r="C877" s="165"/>
      <c r="D877" s="193"/>
      <c r="E877" s="193"/>
      <c r="F877" s="192"/>
      <c r="G877" s="194"/>
      <c r="H877" s="271">
        <f t="shared" si="14"/>
        <v>0</v>
      </c>
    </row>
    <row r="878" spans="1:8" hidden="1">
      <c r="A878" s="191">
        <v>875</v>
      </c>
      <c r="B878" s="192"/>
      <c r="C878" s="165"/>
      <c r="D878" s="193"/>
      <c r="E878" s="193"/>
      <c r="F878" s="192"/>
      <c r="G878" s="194"/>
      <c r="H878" s="271">
        <f t="shared" si="14"/>
        <v>0</v>
      </c>
    </row>
    <row r="879" spans="1:8" hidden="1">
      <c r="A879" s="191">
        <v>876</v>
      </c>
      <c r="B879" s="192"/>
      <c r="C879" s="165"/>
      <c r="D879" s="193"/>
      <c r="E879" s="193"/>
      <c r="F879" s="192"/>
      <c r="G879" s="194"/>
      <c r="H879" s="271">
        <f t="shared" si="14"/>
        <v>0</v>
      </c>
    </row>
    <row r="880" spans="1:8" hidden="1">
      <c r="A880" s="191">
        <v>877</v>
      </c>
      <c r="B880" s="192"/>
      <c r="C880" s="165"/>
      <c r="D880" s="193"/>
      <c r="E880" s="193"/>
      <c r="F880" s="192"/>
      <c r="G880" s="194"/>
      <c r="H880" s="271">
        <f t="shared" si="14"/>
        <v>0</v>
      </c>
    </row>
    <row r="881" spans="1:8" hidden="1">
      <c r="A881" s="191">
        <v>878</v>
      </c>
      <c r="B881" s="192"/>
      <c r="C881" s="165"/>
      <c r="D881" s="193"/>
      <c r="E881" s="193"/>
      <c r="F881" s="192"/>
      <c r="G881" s="194"/>
      <c r="H881" s="271">
        <f t="shared" si="14"/>
        <v>0</v>
      </c>
    </row>
    <row r="882" spans="1:8" hidden="1">
      <c r="A882" s="191">
        <v>879</v>
      </c>
      <c r="B882" s="192"/>
      <c r="C882" s="165"/>
      <c r="D882" s="193"/>
      <c r="E882" s="193"/>
      <c r="F882" s="192"/>
      <c r="G882" s="194"/>
      <c r="H882" s="271">
        <f t="shared" si="14"/>
        <v>0</v>
      </c>
    </row>
    <row r="883" spans="1:8" hidden="1">
      <c r="A883" s="191">
        <v>880</v>
      </c>
      <c r="B883" s="192"/>
      <c r="C883" s="165"/>
      <c r="D883" s="193"/>
      <c r="E883" s="193"/>
      <c r="F883" s="192"/>
      <c r="G883" s="194"/>
      <c r="H883" s="271">
        <f t="shared" si="14"/>
        <v>0</v>
      </c>
    </row>
    <row r="884" spans="1:8" hidden="1">
      <c r="A884" s="191">
        <v>881</v>
      </c>
      <c r="B884" s="192"/>
      <c r="C884" s="165"/>
      <c r="D884" s="193"/>
      <c r="E884" s="193"/>
      <c r="F884" s="192"/>
      <c r="G884" s="194"/>
      <c r="H884" s="271">
        <f t="shared" si="14"/>
        <v>0</v>
      </c>
    </row>
    <row r="885" spans="1:8" hidden="1">
      <c r="A885" s="191">
        <v>882</v>
      </c>
      <c r="B885" s="192"/>
      <c r="C885" s="165"/>
      <c r="D885" s="193"/>
      <c r="E885" s="193"/>
      <c r="F885" s="192"/>
      <c r="G885" s="194"/>
      <c r="H885" s="271">
        <f t="shared" si="14"/>
        <v>0</v>
      </c>
    </row>
    <row r="886" spans="1:8" hidden="1">
      <c r="A886" s="191">
        <v>883</v>
      </c>
      <c r="B886" s="192"/>
      <c r="C886" s="165"/>
      <c r="D886" s="193"/>
      <c r="E886" s="193"/>
      <c r="F886" s="192"/>
      <c r="G886" s="194"/>
      <c r="H886" s="271">
        <f t="shared" si="14"/>
        <v>0</v>
      </c>
    </row>
    <row r="887" spans="1:8" hidden="1">
      <c r="A887" s="191">
        <v>884</v>
      </c>
      <c r="B887" s="192"/>
      <c r="C887" s="165"/>
      <c r="D887" s="193"/>
      <c r="E887" s="193"/>
      <c r="F887" s="192"/>
      <c r="G887" s="194"/>
      <c r="H887" s="271">
        <f t="shared" si="14"/>
        <v>0</v>
      </c>
    </row>
    <row r="888" spans="1:8" hidden="1">
      <c r="A888" s="191">
        <v>885</v>
      </c>
      <c r="B888" s="192"/>
      <c r="C888" s="165"/>
      <c r="D888" s="193"/>
      <c r="E888" s="193"/>
      <c r="F888" s="192"/>
      <c r="G888" s="194"/>
      <c r="H888" s="271">
        <f t="shared" si="14"/>
        <v>0</v>
      </c>
    </row>
    <row r="889" spans="1:8" hidden="1">
      <c r="A889" s="191">
        <v>886</v>
      </c>
      <c r="B889" s="192"/>
      <c r="C889" s="165"/>
      <c r="D889" s="193"/>
      <c r="E889" s="193"/>
      <c r="F889" s="192"/>
      <c r="G889" s="194"/>
      <c r="H889" s="271">
        <f t="shared" si="14"/>
        <v>0</v>
      </c>
    </row>
    <row r="890" spans="1:8" hidden="1">
      <c r="A890" s="191">
        <v>887</v>
      </c>
      <c r="B890" s="192"/>
      <c r="C890" s="165"/>
      <c r="D890" s="193"/>
      <c r="E890" s="193"/>
      <c r="F890" s="192"/>
      <c r="G890" s="194"/>
      <c r="H890" s="271">
        <f t="shared" si="14"/>
        <v>0</v>
      </c>
    </row>
    <row r="891" spans="1:8" hidden="1">
      <c r="A891" s="191">
        <v>888</v>
      </c>
      <c r="B891" s="192"/>
      <c r="C891" s="165"/>
      <c r="D891" s="193"/>
      <c r="E891" s="193"/>
      <c r="F891" s="192"/>
      <c r="G891" s="194"/>
      <c r="H891" s="271">
        <f t="shared" si="14"/>
        <v>0</v>
      </c>
    </row>
    <row r="892" spans="1:8" hidden="1">
      <c r="A892" s="191">
        <v>889</v>
      </c>
      <c r="B892" s="192"/>
      <c r="C892" s="165"/>
      <c r="D892" s="193"/>
      <c r="E892" s="193"/>
      <c r="F892" s="192"/>
      <c r="G892" s="194"/>
      <c r="H892" s="271">
        <f t="shared" si="14"/>
        <v>0</v>
      </c>
    </row>
    <row r="893" spans="1:8" hidden="1">
      <c r="A893" s="191">
        <v>890</v>
      </c>
      <c r="B893" s="192"/>
      <c r="C893" s="165"/>
      <c r="D893" s="193"/>
      <c r="E893" s="193"/>
      <c r="F893" s="192"/>
      <c r="G893" s="194"/>
      <c r="H893" s="271">
        <f t="shared" si="14"/>
        <v>0</v>
      </c>
    </row>
    <row r="894" spans="1:8" hidden="1">
      <c r="A894" s="191">
        <v>891</v>
      </c>
      <c r="B894" s="192"/>
      <c r="C894" s="165"/>
      <c r="D894" s="193"/>
      <c r="E894" s="193"/>
      <c r="F894" s="192"/>
      <c r="G894" s="194"/>
      <c r="H894" s="271">
        <f t="shared" si="14"/>
        <v>0</v>
      </c>
    </row>
    <row r="895" spans="1:8" hidden="1">
      <c r="A895" s="191">
        <v>892</v>
      </c>
      <c r="B895" s="192"/>
      <c r="C895" s="165"/>
      <c r="D895" s="193"/>
      <c r="E895" s="193"/>
      <c r="F895" s="192"/>
      <c r="G895" s="194"/>
      <c r="H895" s="271">
        <f t="shared" si="14"/>
        <v>0</v>
      </c>
    </row>
    <row r="896" spans="1:8" hidden="1">
      <c r="A896" s="191">
        <v>893</v>
      </c>
      <c r="B896" s="192"/>
      <c r="C896" s="165"/>
      <c r="D896" s="193"/>
      <c r="E896" s="193"/>
      <c r="F896" s="192"/>
      <c r="G896" s="194"/>
      <c r="H896" s="271">
        <f t="shared" si="14"/>
        <v>0</v>
      </c>
    </row>
    <row r="897" spans="1:8" hidden="1">
      <c r="A897" s="191">
        <v>894</v>
      </c>
      <c r="B897" s="192"/>
      <c r="C897" s="165"/>
      <c r="D897" s="193"/>
      <c r="E897" s="193"/>
      <c r="F897" s="192"/>
      <c r="G897" s="194"/>
      <c r="H897" s="271">
        <f t="shared" si="14"/>
        <v>0</v>
      </c>
    </row>
    <row r="898" spans="1:8" hidden="1">
      <c r="A898" s="191">
        <v>895</v>
      </c>
      <c r="B898" s="192"/>
      <c r="C898" s="165"/>
      <c r="D898" s="193"/>
      <c r="E898" s="193"/>
      <c r="F898" s="192"/>
      <c r="G898" s="194"/>
      <c r="H898" s="271">
        <f t="shared" si="14"/>
        <v>0</v>
      </c>
    </row>
    <row r="899" spans="1:8" hidden="1">
      <c r="A899" s="191">
        <v>896</v>
      </c>
      <c r="B899" s="192"/>
      <c r="C899" s="165"/>
      <c r="D899" s="193"/>
      <c r="E899" s="193"/>
      <c r="F899" s="192"/>
      <c r="G899" s="194"/>
      <c r="H899" s="271">
        <f t="shared" si="14"/>
        <v>0</v>
      </c>
    </row>
    <row r="900" spans="1:8" hidden="1">
      <c r="A900" s="191">
        <v>897</v>
      </c>
      <c r="B900" s="192"/>
      <c r="C900" s="165"/>
      <c r="D900" s="193"/>
      <c r="E900" s="193"/>
      <c r="F900" s="192"/>
      <c r="G900" s="194"/>
      <c r="H900" s="271">
        <f t="shared" si="14"/>
        <v>0</v>
      </c>
    </row>
    <row r="901" spans="1:8" hidden="1">
      <c r="A901" s="191">
        <v>898</v>
      </c>
      <c r="B901" s="192"/>
      <c r="C901" s="165"/>
      <c r="D901" s="193"/>
      <c r="E901" s="193"/>
      <c r="F901" s="192"/>
      <c r="G901" s="194"/>
      <c r="H901" s="271">
        <f t="shared" ref="H901:H964" si="15">(E901-D901+1)*C901</f>
        <v>0</v>
      </c>
    </row>
    <row r="902" spans="1:8" hidden="1">
      <c r="A902" s="191">
        <v>899</v>
      </c>
      <c r="B902" s="192"/>
      <c r="C902" s="165"/>
      <c r="D902" s="193"/>
      <c r="E902" s="193"/>
      <c r="F902" s="192"/>
      <c r="G902" s="194"/>
      <c r="H902" s="271">
        <f t="shared" si="15"/>
        <v>0</v>
      </c>
    </row>
    <row r="903" spans="1:8" hidden="1">
      <c r="A903" s="191">
        <v>900</v>
      </c>
      <c r="B903" s="192"/>
      <c r="C903" s="165"/>
      <c r="D903" s="193"/>
      <c r="E903" s="193"/>
      <c r="F903" s="192"/>
      <c r="G903" s="194"/>
      <c r="H903" s="271">
        <f t="shared" si="15"/>
        <v>0</v>
      </c>
    </row>
    <row r="904" spans="1:8" hidden="1">
      <c r="A904" s="191">
        <v>901</v>
      </c>
      <c r="B904" s="192"/>
      <c r="C904" s="165"/>
      <c r="D904" s="193"/>
      <c r="E904" s="193"/>
      <c r="F904" s="192"/>
      <c r="G904" s="194"/>
      <c r="H904" s="271">
        <f t="shared" si="15"/>
        <v>0</v>
      </c>
    </row>
    <row r="905" spans="1:8" hidden="1">
      <c r="A905" s="191">
        <v>902</v>
      </c>
      <c r="B905" s="192"/>
      <c r="C905" s="165"/>
      <c r="D905" s="193"/>
      <c r="E905" s="193"/>
      <c r="F905" s="192"/>
      <c r="G905" s="194"/>
      <c r="H905" s="271">
        <f t="shared" si="15"/>
        <v>0</v>
      </c>
    </row>
    <row r="906" spans="1:8" hidden="1">
      <c r="A906" s="191">
        <v>903</v>
      </c>
      <c r="B906" s="192"/>
      <c r="C906" s="165"/>
      <c r="D906" s="193"/>
      <c r="E906" s="193"/>
      <c r="F906" s="192"/>
      <c r="G906" s="194"/>
      <c r="H906" s="271">
        <f t="shared" si="15"/>
        <v>0</v>
      </c>
    </row>
    <row r="907" spans="1:8" hidden="1">
      <c r="A907" s="191">
        <v>904</v>
      </c>
      <c r="B907" s="192"/>
      <c r="C907" s="165"/>
      <c r="D907" s="193"/>
      <c r="E907" s="193"/>
      <c r="F907" s="192"/>
      <c r="G907" s="194"/>
      <c r="H907" s="271">
        <f t="shared" si="15"/>
        <v>0</v>
      </c>
    </row>
    <row r="908" spans="1:8" hidden="1">
      <c r="A908" s="191">
        <v>905</v>
      </c>
      <c r="B908" s="192"/>
      <c r="C908" s="165"/>
      <c r="D908" s="193"/>
      <c r="E908" s="193"/>
      <c r="F908" s="192"/>
      <c r="G908" s="194"/>
      <c r="H908" s="271">
        <f t="shared" si="15"/>
        <v>0</v>
      </c>
    </row>
    <row r="909" spans="1:8" hidden="1">
      <c r="A909" s="191">
        <v>906</v>
      </c>
      <c r="B909" s="192"/>
      <c r="C909" s="165"/>
      <c r="D909" s="193"/>
      <c r="E909" s="193"/>
      <c r="F909" s="192"/>
      <c r="G909" s="194"/>
      <c r="H909" s="271">
        <f t="shared" si="15"/>
        <v>0</v>
      </c>
    </row>
    <row r="910" spans="1:8" hidden="1">
      <c r="A910" s="191">
        <v>907</v>
      </c>
      <c r="B910" s="192"/>
      <c r="C910" s="165"/>
      <c r="D910" s="193"/>
      <c r="E910" s="193"/>
      <c r="F910" s="192"/>
      <c r="G910" s="194"/>
      <c r="H910" s="271">
        <f t="shared" si="15"/>
        <v>0</v>
      </c>
    </row>
    <row r="911" spans="1:8" hidden="1">
      <c r="A911" s="191">
        <v>908</v>
      </c>
      <c r="B911" s="192"/>
      <c r="C911" s="165"/>
      <c r="D911" s="193"/>
      <c r="E911" s="193"/>
      <c r="F911" s="192"/>
      <c r="G911" s="194"/>
      <c r="H911" s="271">
        <f t="shared" si="15"/>
        <v>0</v>
      </c>
    </row>
    <row r="912" spans="1:8" hidden="1">
      <c r="A912" s="191">
        <v>909</v>
      </c>
      <c r="B912" s="192"/>
      <c r="C912" s="165"/>
      <c r="D912" s="193"/>
      <c r="E912" s="193"/>
      <c r="F912" s="192"/>
      <c r="G912" s="194"/>
      <c r="H912" s="271">
        <f t="shared" si="15"/>
        <v>0</v>
      </c>
    </row>
    <row r="913" spans="1:8" hidden="1">
      <c r="A913" s="191">
        <v>910</v>
      </c>
      <c r="B913" s="192"/>
      <c r="C913" s="165"/>
      <c r="D913" s="193"/>
      <c r="E913" s="193"/>
      <c r="F913" s="192"/>
      <c r="G913" s="194"/>
      <c r="H913" s="271">
        <f t="shared" si="15"/>
        <v>0</v>
      </c>
    </row>
    <row r="914" spans="1:8" hidden="1">
      <c r="A914" s="191">
        <v>911</v>
      </c>
      <c r="B914" s="192"/>
      <c r="C914" s="165"/>
      <c r="D914" s="193"/>
      <c r="E914" s="193"/>
      <c r="F914" s="192"/>
      <c r="G914" s="194"/>
      <c r="H914" s="271">
        <f t="shared" si="15"/>
        <v>0</v>
      </c>
    </row>
    <row r="915" spans="1:8" hidden="1">
      <c r="A915" s="191">
        <v>912</v>
      </c>
      <c r="B915" s="192"/>
      <c r="C915" s="165"/>
      <c r="D915" s="193"/>
      <c r="E915" s="193"/>
      <c r="F915" s="192"/>
      <c r="G915" s="194"/>
      <c r="H915" s="271">
        <f t="shared" si="15"/>
        <v>0</v>
      </c>
    </row>
    <row r="916" spans="1:8" hidden="1">
      <c r="A916" s="191">
        <v>913</v>
      </c>
      <c r="B916" s="192"/>
      <c r="C916" s="165"/>
      <c r="D916" s="193"/>
      <c r="E916" s="193"/>
      <c r="F916" s="192"/>
      <c r="G916" s="194"/>
      <c r="H916" s="271">
        <f t="shared" si="15"/>
        <v>0</v>
      </c>
    </row>
    <row r="917" spans="1:8" hidden="1">
      <c r="A917" s="191">
        <v>914</v>
      </c>
      <c r="B917" s="192"/>
      <c r="C917" s="165"/>
      <c r="D917" s="193"/>
      <c r="E917" s="193"/>
      <c r="F917" s="192"/>
      <c r="G917" s="194"/>
      <c r="H917" s="271">
        <f t="shared" si="15"/>
        <v>0</v>
      </c>
    </row>
    <row r="918" spans="1:8" hidden="1">
      <c r="A918" s="191">
        <v>915</v>
      </c>
      <c r="B918" s="192"/>
      <c r="C918" s="165"/>
      <c r="D918" s="193"/>
      <c r="E918" s="193"/>
      <c r="F918" s="192"/>
      <c r="G918" s="194"/>
      <c r="H918" s="271">
        <f t="shared" si="15"/>
        <v>0</v>
      </c>
    </row>
    <row r="919" spans="1:8" hidden="1">
      <c r="A919" s="191">
        <v>916</v>
      </c>
      <c r="B919" s="192"/>
      <c r="C919" s="165"/>
      <c r="D919" s="193"/>
      <c r="E919" s="193"/>
      <c r="F919" s="192"/>
      <c r="G919" s="194"/>
      <c r="H919" s="271">
        <f t="shared" si="15"/>
        <v>0</v>
      </c>
    </row>
    <row r="920" spans="1:8" hidden="1">
      <c r="A920" s="191">
        <v>917</v>
      </c>
      <c r="B920" s="192"/>
      <c r="C920" s="165"/>
      <c r="D920" s="193"/>
      <c r="E920" s="193"/>
      <c r="F920" s="192"/>
      <c r="G920" s="194"/>
      <c r="H920" s="271">
        <f t="shared" si="15"/>
        <v>0</v>
      </c>
    </row>
    <row r="921" spans="1:8" hidden="1">
      <c r="A921" s="191">
        <v>918</v>
      </c>
      <c r="B921" s="192"/>
      <c r="C921" s="165"/>
      <c r="D921" s="193"/>
      <c r="E921" s="193"/>
      <c r="F921" s="192"/>
      <c r="G921" s="194"/>
      <c r="H921" s="271">
        <f t="shared" si="15"/>
        <v>0</v>
      </c>
    </row>
    <row r="922" spans="1:8" hidden="1">
      <c r="A922" s="191">
        <v>919</v>
      </c>
      <c r="B922" s="192"/>
      <c r="C922" s="165"/>
      <c r="D922" s="193"/>
      <c r="E922" s="193"/>
      <c r="F922" s="192"/>
      <c r="G922" s="194"/>
      <c r="H922" s="271">
        <f t="shared" si="15"/>
        <v>0</v>
      </c>
    </row>
    <row r="923" spans="1:8" hidden="1">
      <c r="A923" s="191">
        <v>920</v>
      </c>
      <c r="B923" s="192"/>
      <c r="C923" s="165"/>
      <c r="D923" s="193"/>
      <c r="E923" s="193"/>
      <c r="F923" s="192"/>
      <c r="G923" s="194"/>
      <c r="H923" s="271">
        <f t="shared" si="15"/>
        <v>0</v>
      </c>
    </row>
    <row r="924" spans="1:8" hidden="1">
      <c r="A924" s="191">
        <v>921</v>
      </c>
      <c r="B924" s="192"/>
      <c r="C924" s="165"/>
      <c r="D924" s="193"/>
      <c r="E924" s="193"/>
      <c r="F924" s="192"/>
      <c r="G924" s="194"/>
      <c r="H924" s="271">
        <f t="shared" si="15"/>
        <v>0</v>
      </c>
    </row>
    <row r="925" spans="1:8" hidden="1">
      <c r="A925" s="191">
        <v>922</v>
      </c>
      <c r="B925" s="192"/>
      <c r="C925" s="165"/>
      <c r="D925" s="193"/>
      <c r="E925" s="193"/>
      <c r="F925" s="192"/>
      <c r="G925" s="194"/>
      <c r="H925" s="271">
        <f t="shared" si="15"/>
        <v>0</v>
      </c>
    </row>
    <row r="926" spans="1:8" hidden="1">
      <c r="A926" s="191">
        <v>923</v>
      </c>
      <c r="B926" s="192"/>
      <c r="C926" s="165"/>
      <c r="D926" s="193"/>
      <c r="E926" s="193"/>
      <c r="F926" s="192"/>
      <c r="G926" s="194"/>
      <c r="H926" s="271">
        <f t="shared" si="15"/>
        <v>0</v>
      </c>
    </row>
    <row r="927" spans="1:8" hidden="1">
      <c r="A927" s="191">
        <v>924</v>
      </c>
      <c r="B927" s="192"/>
      <c r="C927" s="165"/>
      <c r="D927" s="193"/>
      <c r="E927" s="193"/>
      <c r="F927" s="192"/>
      <c r="G927" s="194"/>
      <c r="H927" s="271">
        <f t="shared" si="15"/>
        <v>0</v>
      </c>
    </row>
    <row r="928" spans="1:8" hidden="1">
      <c r="A928" s="191">
        <v>925</v>
      </c>
      <c r="B928" s="192"/>
      <c r="C928" s="165"/>
      <c r="D928" s="193"/>
      <c r="E928" s="193"/>
      <c r="F928" s="192"/>
      <c r="G928" s="194"/>
      <c r="H928" s="271">
        <f t="shared" si="15"/>
        <v>0</v>
      </c>
    </row>
    <row r="929" spans="1:8" hidden="1">
      <c r="A929" s="191">
        <v>926</v>
      </c>
      <c r="B929" s="192"/>
      <c r="C929" s="165"/>
      <c r="D929" s="193"/>
      <c r="E929" s="193"/>
      <c r="F929" s="192"/>
      <c r="G929" s="194"/>
      <c r="H929" s="271">
        <f t="shared" si="15"/>
        <v>0</v>
      </c>
    </row>
    <row r="930" spans="1:8" hidden="1">
      <c r="A930" s="191">
        <v>927</v>
      </c>
      <c r="B930" s="192"/>
      <c r="C930" s="165"/>
      <c r="D930" s="193"/>
      <c r="E930" s="193"/>
      <c r="F930" s="192"/>
      <c r="G930" s="194"/>
      <c r="H930" s="271">
        <f t="shared" si="15"/>
        <v>0</v>
      </c>
    </row>
    <row r="931" spans="1:8" hidden="1">
      <c r="A931" s="191">
        <v>928</v>
      </c>
      <c r="B931" s="192"/>
      <c r="C931" s="165"/>
      <c r="D931" s="193"/>
      <c r="E931" s="193"/>
      <c r="F931" s="192"/>
      <c r="G931" s="194"/>
      <c r="H931" s="271">
        <f t="shared" si="15"/>
        <v>0</v>
      </c>
    </row>
    <row r="932" spans="1:8" hidden="1">
      <c r="A932" s="191">
        <v>929</v>
      </c>
      <c r="B932" s="192"/>
      <c r="C932" s="165"/>
      <c r="D932" s="193"/>
      <c r="E932" s="193"/>
      <c r="F932" s="192"/>
      <c r="G932" s="194"/>
      <c r="H932" s="271">
        <f t="shared" si="15"/>
        <v>0</v>
      </c>
    </row>
    <row r="933" spans="1:8" hidden="1">
      <c r="A933" s="191">
        <v>930</v>
      </c>
      <c r="B933" s="192"/>
      <c r="C933" s="165"/>
      <c r="D933" s="193"/>
      <c r="E933" s="193"/>
      <c r="F933" s="192"/>
      <c r="G933" s="194"/>
      <c r="H933" s="271">
        <f t="shared" si="15"/>
        <v>0</v>
      </c>
    </row>
    <row r="934" spans="1:8" hidden="1">
      <c r="A934" s="191">
        <v>931</v>
      </c>
      <c r="B934" s="192"/>
      <c r="C934" s="165"/>
      <c r="D934" s="193"/>
      <c r="E934" s="193"/>
      <c r="F934" s="192"/>
      <c r="G934" s="194"/>
      <c r="H934" s="271">
        <f t="shared" si="15"/>
        <v>0</v>
      </c>
    </row>
    <row r="935" spans="1:8" hidden="1">
      <c r="A935" s="191">
        <v>932</v>
      </c>
      <c r="B935" s="192"/>
      <c r="C935" s="165"/>
      <c r="D935" s="193"/>
      <c r="E935" s="193"/>
      <c r="F935" s="192"/>
      <c r="G935" s="194"/>
      <c r="H935" s="271">
        <f t="shared" si="15"/>
        <v>0</v>
      </c>
    </row>
    <row r="936" spans="1:8" hidden="1">
      <c r="A936" s="191">
        <v>933</v>
      </c>
      <c r="B936" s="192"/>
      <c r="C936" s="165"/>
      <c r="D936" s="193"/>
      <c r="E936" s="193"/>
      <c r="F936" s="192"/>
      <c r="G936" s="194"/>
      <c r="H936" s="271">
        <f t="shared" si="15"/>
        <v>0</v>
      </c>
    </row>
    <row r="937" spans="1:8" hidden="1">
      <c r="A937" s="191">
        <v>934</v>
      </c>
      <c r="B937" s="192"/>
      <c r="C937" s="165"/>
      <c r="D937" s="193"/>
      <c r="E937" s="193"/>
      <c r="F937" s="192"/>
      <c r="G937" s="194"/>
      <c r="H937" s="271">
        <f t="shared" si="15"/>
        <v>0</v>
      </c>
    </row>
    <row r="938" spans="1:8" hidden="1">
      <c r="A938" s="191">
        <v>935</v>
      </c>
      <c r="B938" s="192"/>
      <c r="C938" s="165"/>
      <c r="D938" s="193"/>
      <c r="E938" s="193"/>
      <c r="F938" s="192"/>
      <c r="G938" s="194"/>
      <c r="H938" s="271">
        <f t="shared" si="15"/>
        <v>0</v>
      </c>
    </row>
    <row r="939" spans="1:8" hidden="1">
      <c r="A939" s="191">
        <v>936</v>
      </c>
      <c r="B939" s="192"/>
      <c r="C939" s="165"/>
      <c r="D939" s="193"/>
      <c r="E939" s="193"/>
      <c r="F939" s="192"/>
      <c r="G939" s="194"/>
      <c r="H939" s="271">
        <f t="shared" si="15"/>
        <v>0</v>
      </c>
    </row>
    <row r="940" spans="1:8" hidden="1">
      <c r="A940" s="191">
        <v>937</v>
      </c>
      <c r="B940" s="192"/>
      <c r="C940" s="165"/>
      <c r="D940" s="193"/>
      <c r="E940" s="193"/>
      <c r="F940" s="192"/>
      <c r="G940" s="194"/>
      <c r="H940" s="271">
        <f t="shared" si="15"/>
        <v>0</v>
      </c>
    </row>
    <row r="941" spans="1:8" hidden="1">
      <c r="A941" s="191">
        <v>938</v>
      </c>
      <c r="B941" s="192"/>
      <c r="C941" s="165"/>
      <c r="D941" s="193"/>
      <c r="E941" s="193"/>
      <c r="F941" s="192"/>
      <c r="G941" s="194"/>
      <c r="H941" s="271">
        <f t="shared" si="15"/>
        <v>0</v>
      </c>
    </row>
    <row r="942" spans="1:8" hidden="1">
      <c r="A942" s="191">
        <v>939</v>
      </c>
      <c r="B942" s="192"/>
      <c r="C942" s="165"/>
      <c r="D942" s="193"/>
      <c r="E942" s="193"/>
      <c r="F942" s="192"/>
      <c r="G942" s="194"/>
      <c r="H942" s="271">
        <f t="shared" si="15"/>
        <v>0</v>
      </c>
    </row>
    <row r="943" spans="1:8" hidden="1">
      <c r="A943" s="191">
        <v>940</v>
      </c>
      <c r="B943" s="192"/>
      <c r="C943" s="165"/>
      <c r="D943" s="193"/>
      <c r="E943" s="193"/>
      <c r="F943" s="192"/>
      <c r="G943" s="194"/>
      <c r="H943" s="271">
        <f t="shared" si="15"/>
        <v>0</v>
      </c>
    </row>
    <row r="944" spans="1:8" hidden="1">
      <c r="A944" s="191">
        <v>941</v>
      </c>
      <c r="B944" s="192"/>
      <c r="C944" s="165"/>
      <c r="D944" s="193"/>
      <c r="E944" s="193"/>
      <c r="F944" s="192"/>
      <c r="G944" s="194"/>
      <c r="H944" s="271">
        <f t="shared" si="15"/>
        <v>0</v>
      </c>
    </row>
    <row r="945" spans="1:8" hidden="1">
      <c r="A945" s="191">
        <v>942</v>
      </c>
      <c r="B945" s="192"/>
      <c r="C945" s="165"/>
      <c r="D945" s="193"/>
      <c r="E945" s="193"/>
      <c r="F945" s="192"/>
      <c r="G945" s="194"/>
      <c r="H945" s="271">
        <f t="shared" si="15"/>
        <v>0</v>
      </c>
    </row>
    <row r="946" spans="1:8" hidden="1">
      <c r="A946" s="191">
        <v>943</v>
      </c>
      <c r="B946" s="192"/>
      <c r="C946" s="165"/>
      <c r="D946" s="193"/>
      <c r="E946" s="193"/>
      <c r="F946" s="192"/>
      <c r="G946" s="194"/>
      <c r="H946" s="271">
        <f t="shared" si="15"/>
        <v>0</v>
      </c>
    </row>
    <row r="947" spans="1:8" hidden="1">
      <c r="A947" s="191">
        <v>944</v>
      </c>
      <c r="B947" s="192"/>
      <c r="C947" s="165"/>
      <c r="D947" s="193"/>
      <c r="E947" s="193"/>
      <c r="F947" s="192"/>
      <c r="G947" s="194"/>
      <c r="H947" s="271">
        <f t="shared" si="15"/>
        <v>0</v>
      </c>
    </row>
    <row r="948" spans="1:8" hidden="1">
      <c r="A948" s="191">
        <v>945</v>
      </c>
      <c r="B948" s="192"/>
      <c r="C948" s="165"/>
      <c r="D948" s="193"/>
      <c r="E948" s="193"/>
      <c r="F948" s="192"/>
      <c r="G948" s="194"/>
      <c r="H948" s="271">
        <f t="shared" si="15"/>
        <v>0</v>
      </c>
    </row>
    <row r="949" spans="1:8" hidden="1">
      <c r="A949" s="191">
        <v>946</v>
      </c>
      <c r="B949" s="192"/>
      <c r="C949" s="165"/>
      <c r="D949" s="193"/>
      <c r="E949" s="193"/>
      <c r="F949" s="192"/>
      <c r="G949" s="194"/>
      <c r="H949" s="271">
        <f t="shared" si="15"/>
        <v>0</v>
      </c>
    </row>
    <row r="950" spans="1:8" hidden="1">
      <c r="A950" s="191">
        <v>947</v>
      </c>
      <c r="B950" s="192"/>
      <c r="C950" s="165"/>
      <c r="D950" s="193"/>
      <c r="E950" s="193"/>
      <c r="F950" s="192"/>
      <c r="G950" s="194"/>
      <c r="H950" s="271">
        <f t="shared" si="15"/>
        <v>0</v>
      </c>
    </row>
    <row r="951" spans="1:8" hidden="1">
      <c r="A951" s="191">
        <v>948</v>
      </c>
      <c r="B951" s="192"/>
      <c r="C951" s="165"/>
      <c r="D951" s="193"/>
      <c r="E951" s="193"/>
      <c r="F951" s="192"/>
      <c r="G951" s="194"/>
      <c r="H951" s="271">
        <f t="shared" si="15"/>
        <v>0</v>
      </c>
    </row>
    <row r="952" spans="1:8" hidden="1">
      <c r="A952" s="191">
        <v>949</v>
      </c>
      <c r="B952" s="192"/>
      <c r="C952" s="165"/>
      <c r="D952" s="193"/>
      <c r="E952" s="193"/>
      <c r="F952" s="192"/>
      <c r="G952" s="194"/>
      <c r="H952" s="271">
        <f t="shared" si="15"/>
        <v>0</v>
      </c>
    </row>
    <row r="953" spans="1:8" hidden="1">
      <c r="A953" s="191">
        <v>950</v>
      </c>
      <c r="B953" s="192"/>
      <c r="C953" s="165"/>
      <c r="D953" s="193"/>
      <c r="E953" s="193"/>
      <c r="F953" s="192"/>
      <c r="G953" s="194"/>
      <c r="H953" s="271">
        <f t="shared" si="15"/>
        <v>0</v>
      </c>
    </row>
    <row r="954" spans="1:8" hidden="1">
      <c r="A954" s="191">
        <v>951</v>
      </c>
      <c r="B954" s="192"/>
      <c r="C954" s="165"/>
      <c r="D954" s="193"/>
      <c r="E954" s="193"/>
      <c r="F954" s="192"/>
      <c r="G954" s="194"/>
      <c r="H954" s="271">
        <f t="shared" si="15"/>
        <v>0</v>
      </c>
    </row>
    <row r="955" spans="1:8" hidden="1">
      <c r="A955" s="191">
        <v>952</v>
      </c>
      <c r="B955" s="192"/>
      <c r="C955" s="165"/>
      <c r="D955" s="193"/>
      <c r="E955" s="193"/>
      <c r="F955" s="192"/>
      <c r="G955" s="194"/>
      <c r="H955" s="271">
        <f t="shared" si="15"/>
        <v>0</v>
      </c>
    </row>
    <row r="956" spans="1:8" hidden="1">
      <c r="A956" s="191">
        <v>953</v>
      </c>
      <c r="B956" s="192"/>
      <c r="C956" s="165"/>
      <c r="D956" s="193"/>
      <c r="E956" s="193"/>
      <c r="F956" s="192"/>
      <c r="G956" s="194"/>
      <c r="H956" s="271">
        <f t="shared" si="15"/>
        <v>0</v>
      </c>
    </row>
    <row r="957" spans="1:8" hidden="1">
      <c r="A957" s="191">
        <v>954</v>
      </c>
      <c r="B957" s="192"/>
      <c r="C957" s="165"/>
      <c r="D957" s="193"/>
      <c r="E957" s="193"/>
      <c r="F957" s="192"/>
      <c r="G957" s="194"/>
      <c r="H957" s="271">
        <f t="shared" si="15"/>
        <v>0</v>
      </c>
    </row>
    <row r="958" spans="1:8" hidden="1">
      <c r="A958" s="191">
        <v>955</v>
      </c>
      <c r="B958" s="192"/>
      <c r="C958" s="165"/>
      <c r="D958" s="193"/>
      <c r="E958" s="193"/>
      <c r="F958" s="192"/>
      <c r="G958" s="194"/>
      <c r="H958" s="271">
        <f t="shared" si="15"/>
        <v>0</v>
      </c>
    </row>
    <row r="959" spans="1:8" hidden="1">
      <c r="A959" s="191">
        <v>956</v>
      </c>
      <c r="B959" s="192"/>
      <c r="C959" s="165"/>
      <c r="D959" s="193"/>
      <c r="E959" s="193"/>
      <c r="F959" s="192"/>
      <c r="G959" s="194"/>
      <c r="H959" s="271">
        <f t="shared" si="15"/>
        <v>0</v>
      </c>
    </row>
    <row r="960" spans="1:8" hidden="1">
      <c r="A960" s="191">
        <v>957</v>
      </c>
      <c r="B960" s="192"/>
      <c r="C960" s="165"/>
      <c r="D960" s="193"/>
      <c r="E960" s="193"/>
      <c r="F960" s="192"/>
      <c r="G960" s="194"/>
      <c r="H960" s="271">
        <f t="shared" si="15"/>
        <v>0</v>
      </c>
    </row>
    <row r="961" spans="1:8" hidden="1">
      <c r="A961" s="191">
        <v>958</v>
      </c>
      <c r="B961" s="192"/>
      <c r="C961" s="165"/>
      <c r="D961" s="193"/>
      <c r="E961" s="193"/>
      <c r="F961" s="192"/>
      <c r="G961" s="194"/>
      <c r="H961" s="271">
        <f t="shared" si="15"/>
        <v>0</v>
      </c>
    </row>
    <row r="962" spans="1:8" hidden="1">
      <c r="A962" s="191">
        <v>959</v>
      </c>
      <c r="B962" s="192"/>
      <c r="C962" s="165"/>
      <c r="D962" s="193"/>
      <c r="E962" s="193"/>
      <c r="F962" s="192"/>
      <c r="G962" s="194"/>
      <c r="H962" s="271">
        <f t="shared" si="15"/>
        <v>0</v>
      </c>
    </row>
    <row r="963" spans="1:8" hidden="1">
      <c r="A963" s="191">
        <v>960</v>
      </c>
      <c r="B963" s="192"/>
      <c r="C963" s="165"/>
      <c r="D963" s="193"/>
      <c r="E963" s="193"/>
      <c r="F963" s="192"/>
      <c r="G963" s="194"/>
      <c r="H963" s="271">
        <f t="shared" si="15"/>
        <v>0</v>
      </c>
    </row>
    <row r="964" spans="1:8" hidden="1">
      <c r="A964" s="191">
        <v>961</v>
      </c>
      <c r="B964" s="192"/>
      <c r="C964" s="165"/>
      <c r="D964" s="193"/>
      <c r="E964" s="193"/>
      <c r="F964" s="192"/>
      <c r="G964" s="194"/>
      <c r="H964" s="271">
        <f t="shared" si="15"/>
        <v>0</v>
      </c>
    </row>
    <row r="965" spans="1:8" hidden="1">
      <c r="A965" s="191">
        <v>962</v>
      </c>
      <c r="B965" s="192"/>
      <c r="C965" s="165"/>
      <c r="D965" s="193"/>
      <c r="E965" s="193"/>
      <c r="F965" s="192"/>
      <c r="G965" s="194"/>
      <c r="H965" s="271">
        <f t="shared" ref="H965:H1003" si="16">(E965-D965+1)*C965</f>
        <v>0</v>
      </c>
    </row>
    <row r="966" spans="1:8" hidden="1">
      <c r="A966" s="191">
        <v>963</v>
      </c>
      <c r="B966" s="192"/>
      <c r="C966" s="165"/>
      <c r="D966" s="193"/>
      <c r="E966" s="193"/>
      <c r="F966" s="192"/>
      <c r="G966" s="194"/>
      <c r="H966" s="271">
        <f t="shared" si="16"/>
        <v>0</v>
      </c>
    </row>
    <row r="967" spans="1:8" hidden="1">
      <c r="A967" s="191">
        <v>964</v>
      </c>
      <c r="B967" s="192"/>
      <c r="C967" s="165"/>
      <c r="D967" s="193"/>
      <c r="E967" s="193"/>
      <c r="F967" s="192"/>
      <c r="G967" s="194"/>
      <c r="H967" s="271">
        <f t="shared" si="16"/>
        <v>0</v>
      </c>
    </row>
    <row r="968" spans="1:8" hidden="1">
      <c r="A968" s="191">
        <v>965</v>
      </c>
      <c r="B968" s="192"/>
      <c r="C968" s="165"/>
      <c r="D968" s="193"/>
      <c r="E968" s="193"/>
      <c r="F968" s="192"/>
      <c r="G968" s="194"/>
      <c r="H968" s="271">
        <f t="shared" si="16"/>
        <v>0</v>
      </c>
    </row>
    <row r="969" spans="1:8" hidden="1">
      <c r="A969" s="191">
        <v>966</v>
      </c>
      <c r="B969" s="192"/>
      <c r="C969" s="165"/>
      <c r="D969" s="193"/>
      <c r="E969" s="193"/>
      <c r="F969" s="192"/>
      <c r="G969" s="194"/>
      <c r="H969" s="271">
        <f t="shared" si="16"/>
        <v>0</v>
      </c>
    </row>
    <row r="970" spans="1:8" hidden="1">
      <c r="A970" s="191">
        <v>967</v>
      </c>
      <c r="B970" s="192"/>
      <c r="C970" s="165"/>
      <c r="D970" s="193"/>
      <c r="E970" s="193"/>
      <c r="F970" s="192"/>
      <c r="G970" s="194"/>
      <c r="H970" s="271">
        <f t="shared" si="16"/>
        <v>0</v>
      </c>
    </row>
    <row r="971" spans="1:8" hidden="1">
      <c r="A971" s="191">
        <v>968</v>
      </c>
      <c r="B971" s="192"/>
      <c r="C971" s="165"/>
      <c r="D971" s="193"/>
      <c r="E971" s="193"/>
      <c r="F971" s="192"/>
      <c r="G971" s="194"/>
      <c r="H971" s="271">
        <f t="shared" si="16"/>
        <v>0</v>
      </c>
    </row>
    <row r="972" spans="1:8" hidden="1">
      <c r="A972" s="191">
        <v>969</v>
      </c>
      <c r="B972" s="192"/>
      <c r="C972" s="165"/>
      <c r="D972" s="193"/>
      <c r="E972" s="193"/>
      <c r="F972" s="192"/>
      <c r="G972" s="194"/>
      <c r="H972" s="271">
        <f t="shared" si="16"/>
        <v>0</v>
      </c>
    </row>
    <row r="973" spans="1:8" hidden="1">
      <c r="A973" s="191">
        <v>970</v>
      </c>
      <c r="B973" s="192"/>
      <c r="C973" s="165"/>
      <c r="D973" s="193"/>
      <c r="E973" s="193"/>
      <c r="F973" s="192"/>
      <c r="G973" s="194"/>
      <c r="H973" s="271">
        <f t="shared" si="16"/>
        <v>0</v>
      </c>
    </row>
    <row r="974" spans="1:8" hidden="1">
      <c r="A974" s="191">
        <v>971</v>
      </c>
      <c r="B974" s="192"/>
      <c r="C974" s="165"/>
      <c r="D974" s="193"/>
      <c r="E974" s="193"/>
      <c r="F974" s="192"/>
      <c r="G974" s="194"/>
      <c r="H974" s="271">
        <f t="shared" si="16"/>
        <v>0</v>
      </c>
    </row>
    <row r="975" spans="1:8" hidden="1">
      <c r="A975" s="191">
        <v>972</v>
      </c>
      <c r="B975" s="192"/>
      <c r="C975" s="165"/>
      <c r="D975" s="193"/>
      <c r="E975" s="193"/>
      <c r="F975" s="192"/>
      <c r="G975" s="194"/>
      <c r="H975" s="271">
        <f t="shared" si="16"/>
        <v>0</v>
      </c>
    </row>
    <row r="976" spans="1:8" hidden="1">
      <c r="A976" s="191">
        <v>973</v>
      </c>
      <c r="B976" s="192"/>
      <c r="C976" s="165"/>
      <c r="D976" s="193"/>
      <c r="E976" s="193"/>
      <c r="F976" s="192"/>
      <c r="G976" s="194"/>
      <c r="H976" s="271">
        <f t="shared" si="16"/>
        <v>0</v>
      </c>
    </row>
    <row r="977" spans="1:8" hidden="1">
      <c r="A977" s="191">
        <v>974</v>
      </c>
      <c r="B977" s="192"/>
      <c r="C977" s="165"/>
      <c r="D977" s="193"/>
      <c r="E977" s="193"/>
      <c r="F977" s="192"/>
      <c r="G977" s="194"/>
      <c r="H977" s="271">
        <f t="shared" si="16"/>
        <v>0</v>
      </c>
    </row>
    <row r="978" spans="1:8" hidden="1">
      <c r="A978" s="191">
        <v>975</v>
      </c>
      <c r="B978" s="192"/>
      <c r="C978" s="165"/>
      <c r="D978" s="193"/>
      <c r="E978" s="193"/>
      <c r="F978" s="192"/>
      <c r="G978" s="194"/>
      <c r="H978" s="271">
        <f t="shared" si="16"/>
        <v>0</v>
      </c>
    </row>
    <row r="979" spans="1:8" hidden="1">
      <c r="A979" s="191">
        <v>976</v>
      </c>
      <c r="B979" s="192"/>
      <c r="C979" s="165"/>
      <c r="D979" s="193"/>
      <c r="E979" s="193"/>
      <c r="F979" s="192"/>
      <c r="G979" s="194"/>
      <c r="H979" s="271">
        <f t="shared" si="16"/>
        <v>0</v>
      </c>
    </row>
    <row r="980" spans="1:8" hidden="1">
      <c r="A980" s="191">
        <v>977</v>
      </c>
      <c r="B980" s="192"/>
      <c r="C980" s="165"/>
      <c r="D980" s="193"/>
      <c r="E980" s="193"/>
      <c r="F980" s="192"/>
      <c r="G980" s="194"/>
      <c r="H980" s="271">
        <f t="shared" si="16"/>
        <v>0</v>
      </c>
    </row>
    <row r="981" spans="1:8" hidden="1">
      <c r="A981" s="191">
        <v>978</v>
      </c>
      <c r="B981" s="192"/>
      <c r="C981" s="165"/>
      <c r="D981" s="193"/>
      <c r="E981" s="193"/>
      <c r="F981" s="192"/>
      <c r="G981" s="194"/>
      <c r="H981" s="271">
        <f t="shared" si="16"/>
        <v>0</v>
      </c>
    </row>
    <row r="982" spans="1:8" hidden="1">
      <c r="A982" s="191">
        <v>979</v>
      </c>
      <c r="B982" s="192"/>
      <c r="C982" s="165"/>
      <c r="D982" s="193"/>
      <c r="E982" s="193"/>
      <c r="F982" s="192"/>
      <c r="G982" s="194"/>
      <c r="H982" s="271">
        <f t="shared" si="16"/>
        <v>0</v>
      </c>
    </row>
    <row r="983" spans="1:8" hidden="1">
      <c r="A983" s="191">
        <v>980</v>
      </c>
      <c r="B983" s="192"/>
      <c r="C983" s="165"/>
      <c r="D983" s="193"/>
      <c r="E983" s="193"/>
      <c r="F983" s="192"/>
      <c r="G983" s="194"/>
      <c r="H983" s="271">
        <f t="shared" si="16"/>
        <v>0</v>
      </c>
    </row>
    <row r="984" spans="1:8" hidden="1">
      <c r="A984" s="191">
        <v>981</v>
      </c>
      <c r="B984" s="192"/>
      <c r="C984" s="165"/>
      <c r="D984" s="193"/>
      <c r="E984" s="193"/>
      <c r="F984" s="192"/>
      <c r="G984" s="194"/>
      <c r="H984" s="271">
        <f t="shared" si="16"/>
        <v>0</v>
      </c>
    </row>
    <row r="985" spans="1:8" hidden="1">
      <c r="A985" s="191">
        <v>982</v>
      </c>
      <c r="B985" s="192"/>
      <c r="C985" s="165"/>
      <c r="D985" s="193"/>
      <c r="E985" s="193"/>
      <c r="F985" s="192"/>
      <c r="G985" s="194"/>
      <c r="H985" s="271">
        <f t="shared" si="16"/>
        <v>0</v>
      </c>
    </row>
    <row r="986" spans="1:8" hidden="1">
      <c r="A986" s="191">
        <v>983</v>
      </c>
      <c r="B986" s="192"/>
      <c r="C986" s="165"/>
      <c r="D986" s="193"/>
      <c r="E986" s="193"/>
      <c r="F986" s="192"/>
      <c r="G986" s="194"/>
      <c r="H986" s="271">
        <f t="shared" si="16"/>
        <v>0</v>
      </c>
    </row>
    <row r="987" spans="1:8" hidden="1">
      <c r="A987" s="191">
        <v>984</v>
      </c>
      <c r="B987" s="192"/>
      <c r="C987" s="165"/>
      <c r="D987" s="193"/>
      <c r="E987" s="193"/>
      <c r="F987" s="192"/>
      <c r="G987" s="194"/>
      <c r="H987" s="271">
        <f t="shared" si="16"/>
        <v>0</v>
      </c>
    </row>
    <row r="988" spans="1:8" hidden="1">
      <c r="A988" s="191">
        <v>985</v>
      </c>
      <c r="B988" s="192"/>
      <c r="C988" s="165"/>
      <c r="D988" s="193"/>
      <c r="E988" s="193"/>
      <c r="F988" s="192"/>
      <c r="G988" s="194"/>
      <c r="H988" s="271">
        <f t="shared" si="16"/>
        <v>0</v>
      </c>
    </row>
    <row r="989" spans="1:8" hidden="1">
      <c r="A989" s="191">
        <v>986</v>
      </c>
      <c r="B989" s="192"/>
      <c r="C989" s="165"/>
      <c r="D989" s="193"/>
      <c r="E989" s="193"/>
      <c r="F989" s="192"/>
      <c r="G989" s="194"/>
      <c r="H989" s="271">
        <f t="shared" si="16"/>
        <v>0</v>
      </c>
    </row>
    <row r="990" spans="1:8" hidden="1">
      <c r="A990" s="191">
        <v>987</v>
      </c>
      <c r="B990" s="192"/>
      <c r="C990" s="165"/>
      <c r="D990" s="193"/>
      <c r="E990" s="193"/>
      <c r="F990" s="192"/>
      <c r="G990" s="194"/>
      <c r="H990" s="271">
        <f t="shared" si="16"/>
        <v>0</v>
      </c>
    </row>
    <row r="991" spans="1:8" hidden="1">
      <c r="A991" s="191">
        <v>988</v>
      </c>
      <c r="B991" s="192"/>
      <c r="C991" s="165"/>
      <c r="D991" s="193"/>
      <c r="E991" s="193"/>
      <c r="F991" s="192"/>
      <c r="G991" s="194"/>
      <c r="H991" s="271">
        <f t="shared" si="16"/>
        <v>0</v>
      </c>
    </row>
    <row r="992" spans="1:8" hidden="1">
      <c r="A992" s="191">
        <v>989</v>
      </c>
      <c r="B992" s="192"/>
      <c r="C992" s="165"/>
      <c r="D992" s="193"/>
      <c r="E992" s="193"/>
      <c r="F992" s="192"/>
      <c r="G992" s="194"/>
      <c r="H992" s="271">
        <f t="shared" si="16"/>
        <v>0</v>
      </c>
    </row>
    <row r="993" spans="1:8" hidden="1">
      <c r="A993" s="191">
        <v>990</v>
      </c>
      <c r="B993" s="192"/>
      <c r="C993" s="165"/>
      <c r="D993" s="193"/>
      <c r="E993" s="193"/>
      <c r="F993" s="192"/>
      <c r="G993" s="194"/>
      <c r="H993" s="271">
        <f t="shared" si="16"/>
        <v>0</v>
      </c>
    </row>
    <row r="994" spans="1:8" hidden="1">
      <c r="A994" s="191">
        <v>991</v>
      </c>
      <c r="B994" s="192"/>
      <c r="C994" s="165"/>
      <c r="D994" s="193"/>
      <c r="E994" s="193"/>
      <c r="F994" s="192"/>
      <c r="G994" s="194"/>
      <c r="H994" s="271">
        <f t="shared" si="16"/>
        <v>0</v>
      </c>
    </row>
    <row r="995" spans="1:8" hidden="1">
      <c r="A995" s="191">
        <v>992</v>
      </c>
      <c r="B995" s="192"/>
      <c r="C995" s="165"/>
      <c r="D995" s="193"/>
      <c r="E995" s="193"/>
      <c r="F995" s="192"/>
      <c r="G995" s="194"/>
      <c r="H995" s="271">
        <f t="shared" si="16"/>
        <v>0</v>
      </c>
    </row>
    <row r="996" spans="1:8" hidden="1">
      <c r="A996" s="191">
        <v>993</v>
      </c>
      <c r="B996" s="192"/>
      <c r="C996" s="165"/>
      <c r="D996" s="193"/>
      <c r="E996" s="193"/>
      <c r="F996" s="192"/>
      <c r="G996" s="194"/>
      <c r="H996" s="271">
        <f t="shared" si="16"/>
        <v>0</v>
      </c>
    </row>
    <row r="997" spans="1:8" hidden="1">
      <c r="A997" s="191">
        <v>994</v>
      </c>
      <c r="B997" s="192"/>
      <c r="C997" s="165"/>
      <c r="D997" s="193"/>
      <c r="E997" s="193"/>
      <c r="F997" s="192"/>
      <c r="G997" s="194"/>
      <c r="H997" s="271">
        <f t="shared" si="16"/>
        <v>0</v>
      </c>
    </row>
    <row r="998" spans="1:8" hidden="1">
      <c r="A998" s="191">
        <v>995</v>
      </c>
      <c r="B998" s="192"/>
      <c r="C998" s="165"/>
      <c r="D998" s="193"/>
      <c r="E998" s="193"/>
      <c r="F998" s="192"/>
      <c r="G998" s="194"/>
      <c r="H998" s="271">
        <f t="shared" si="16"/>
        <v>0</v>
      </c>
    </row>
    <row r="999" spans="1:8" hidden="1">
      <c r="A999" s="191">
        <v>996</v>
      </c>
      <c r="B999" s="192"/>
      <c r="C999" s="165"/>
      <c r="D999" s="193"/>
      <c r="E999" s="193"/>
      <c r="F999" s="192"/>
      <c r="G999" s="194"/>
      <c r="H999" s="271">
        <f t="shared" si="16"/>
        <v>0</v>
      </c>
    </row>
    <row r="1000" spans="1:8" hidden="1">
      <c r="A1000" s="191">
        <v>997</v>
      </c>
      <c r="B1000" s="192"/>
      <c r="C1000" s="165"/>
      <c r="D1000" s="193"/>
      <c r="E1000" s="193"/>
      <c r="F1000" s="192"/>
      <c r="G1000" s="194"/>
      <c r="H1000" s="271">
        <f t="shared" si="16"/>
        <v>0</v>
      </c>
    </row>
    <row r="1001" spans="1:8" hidden="1">
      <c r="A1001" s="191">
        <v>998</v>
      </c>
      <c r="B1001" s="192"/>
      <c r="C1001" s="165"/>
      <c r="D1001" s="193"/>
      <c r="E1001" s="193"/>
      <c r="F1001" s="192"/>
      <c r="G1001" s="194"/>
      <c r="H1001" s="271">
        <f t="shared" si="16"/>
        <v>0</v>
      </c>
    </row>
    <row r="1002" spans="1:8" hidden="1">
      <c r="A1002" s="191">
        <v>999</v>
      </c>
      <c r="B1002" s="192"/>
      <c r="C1002" s="165"/>
      <c r="D1002" s="193"/>
      <c r="E1002" s="193"/>
      <c r="F1002" s="192"/>
      <c r="G1002" s="194"/>
      <c r="H1002" s="271">
        <f t="shared" si="16"/>
        <v>0</v>
      </c>
    </row>
    <row r="1003" spans="1:8" ht="13.5" hidden="1" thickBot="1">
      <c r="A1003" s="195">
        <v>1000</v>
      </c>
      <c r="B1003" s="196"/>
      <c r="C1003" s="181"/>
      <c r="D1003" s="193"/>
      <c r="E1003" s="193"/>
      <c r="F1003" s="196"/>
      <c r="G1003" s="197"/>
      <c r="H1003" s="303">
        <f t="shared" si="16"/>
        <v>0</v>
      </c>
    </row>
    <row r="1004" spans="1:8" ht="20.25" customHeight="1" thickBot="1">
      <c r="A1004" s="304"/>
      <c r="B1004" s="305"/>
      <c r="C1004" s="304"/>
      <c r="D1004" s="304"/>
      <c r="E1004" s="304"/>
      <c r="F1004" s="305"/>
      <c r="G1004" s="306" t="s">
        <v>383</v>
      </c>
      <c r="H1004" s="307">
        <f>SUM(H4:H1003)</f>
        <v>2412701.23</v>
      </c>
    </row>
    <row r="1007" spans="1:8">
      <c r="B1007" s="188"/>
    </row>
    <row r="1008" spans="1:8">
      <c r="B1008" s="188"/>
    </row>
    <row r="1009" spans="2:2">
      <c r="B1009" s="188"/>
    </row>
    <row r="1010" spans="2:2">
      <c r="B1010" s="188"/>
    </row>
    <row r="1011" spans="2:2">
      <c r="B1011" s="188"/>
    </row>
  </sheetData>
  <sheetProtection algorithmName="SHA-512" hashValue="snC0n6SQTvf+UPyNbM+kaPxlp7TrDO0iIfsZ6kCfWYafE25WonvLHT+/sS7KrZ2BZ3xh+P0jlL8vljql1R53iQ==" saltValue="Was2r5KIeFUZEFwyKi544Q==" spinCount="100000" sheet="1" objects="1" scenarios="1" formatRows="0" autoFilter="0"/>
  <autoFilter ref="A3:H1004"/>
  <mergeCells count="2">
    <mergeCell ref="A1:H1"/>
    <mergeCell ref="A2:H2"/>
  </mergeCells>
  <conditionalFormatting sqref="A197:G1003 A4:A196">
    <cfRule type="expression" dxfId="16690" priority="27291">
      <formula>ISEVEN(ROW())</formula>
    </cfRule>
  </conditionalFormatting>
  <conditionalFormatting sqref="H4:H1003">
    <cfRule type="expression" dxfId="16689" priority="27290">
      <formula>ISEVEN(ROW())</formula>
    </cfRule>
  </conditionalFormatting>
  <conditionalFormatting sqref="B4:B14 D4:G14 B16:B25 D16:G25">
    <cfRule type="expression" dxfId="16688" priority="27289">
      <formula>ISEVEN(ROW())</formula>
    </cfRule>
  </conditionalFormatting>
  <conditionalFormatting sqref="B64:D68 F64:G68">
    <cfRule type="expression" dxfId="16687" priority="27288">
      <formula>ISEVEN(ROW())</formula>
    </cfRule>
  </conditionalFormatting>
  <conditionalFormatting sqref="B64:D73 F64:G73">
    <cfRule type="expression" dxfId="16686" priority="27287">
      <formula>ISEVEN(ROW())</formula>
    </cfRule>
  </conditionalFormatting>
  <conditionalFormatting sqref="B80:D85 F80:G85">
    <cfRule type="expression" dxfId="16685" priority="27285">
      <formula>ISEVEN(ROW())</formula>
    </cfRule>
  </conditionalFormatting>
  <conditionalFormatting sqref="E64:E68">
    <cfRule type="expression" dxfId="16684" priority="27284">
      <formula>ISEVEN(ROW())</formula>
    </cfRule>
  </conditionalFormatting>
  <conditionalFormatting sqref="E64:E73">
    <cfRule type="expression" dxfId="16683" priority="27283">
      <formula>ISEVEN(ROW())</formula>
    </cfRule>
  </conditionalFormatting>
  <conditionalFormatting sqref="E80:E85">
    <cfRule type="expression" dxfId="16682" priority="27281">
      <formula>ISEVEN(ROW())</formula>
    </cfRule>
  </conditionalFormatting>
  <conditionalFormatting sqref="B85:G91">
    <cfRule type="expression" dxfId="16681" priority="27280">
      <formula>ISEVEN(ROW())</formula>
    </cfRule>
  </conditionalFormatting>
  <conditionalFormatting sqref="B90:D97 F90:G97">
    <cfRule type="expression" dxfId="16680" priority="27279">
      <formula>ISEVEN(ROW())</formula>
    </cfRule>
  </conditionalFormatting>
  <conditionalFormatting sqref="F94:G99 B94:D99">
    <cfRule type="expression" dxfId="16679" priority="27278">
      <formula>ISEVEN(ROW())</formula>
    </cfRule>
  </conditionalFormatting>
  <conditionalFormatting sqref="E90:E97">
    <cfRule type="expression" dxfId="16678" priority="27275">
      <formula>ISEVEN(ROW())</formula>
    </cfRule>
  </conditionalFormatting>
  <conditionalFormatting sqref="E94:E99">
    <cfRule type="expression" dxfId="16677" priority="27274">
      <formula>ISEVEN(ROW())</formula>
    </cfRule>
  </conditionalFormatting>
  <conditionalFormatting sqref="B128 D128:F128">
    <cfRule type="expression" dxfId="16676" priority="27253">
      <formula>ISEVEN(ROW())</formula>
    </cfRule>
  </conditionalFormatting>
  <conditionalFormatting sqref="F127">
    <cfRule type="expression" dxfId="16675" priority="27252">
      <formula>ISEVEN(ROW())</formula>
    </cfRule>
  </conditionalFormatting>
  <conditionalFormatting sqref="B127 D127:E127">
    <cfRule type="expression" dxfId="16674" priority="27251">
      <formula>ISEVEN(ROW())</formula>
    </cfRule>
  </conditionalFormatting>
  <conditionalFormatting sqref="B126 D126:F126">
    <cfRule type="expression" dxfId="16673" priority="27248">
      <formula>ISEVEN(ROW())</formula>
    </cfRule>
  </conditionalFormatting>
  <conditionalFormatting sqref="B131 D131:F131">
    <cfRule type="expression" dxfId="16672" priority="27245">
      <formula>ISEVEN(ROW())</formula>
    </cfRule>
  </conditionalFormatting>
  <conditionalFormatting sqref="F130">
    <cfRule type="expression" dxfId="16671" priority="27244">
      <formula>ISEVEN(ROW())</formula>
    </cfRule>
  </conditionalFormatting>
  <conditionalFormatting sqref="B130 D130:E130">
    <cfRule type="expression" dxfId="16670" priority="27243">
      <formula>ISEVEN(ROW())</formula>
    </cfRule>
  </conditionalFormatting>
  <conditionalFormatting sqref="B129 D129:F129">
    <cfRule type="expression" dxfId="16669" priority="27240">
      <formula>ISEVEN(ROW())</formula>
    </cfRule>
  </conditionalFormatting>
  <conditionalFormatting sqref="B134 D134:F134">
    <cfRule type="expression" dxfId="16668" priority="27237">
      <formula>ISEVEN(ROW())</formula>
    </cfRule>
  </conditionalFormatting>
  <conditionalFormatting sqref="F133">
    <cfRule type="expression" dxfId="16667" priority="27236">
      <formula>ISEVEN(ROW())</formula>
    </cfRule>
  </conditionalFormatting>
  <conditionalFormatting sqref="B133 D133:E133">
    <cfRule type="expression" dxfId="16666" priority="27235">
      <formula>ISEVEN(ROW())</formula>
    </cfRule>
  </conditionalFormatting>
  <conditionalFormatting sqref="B132 D132:F132">
    <cfRule type="expression" dxfId="16665" priority="27232">
      <formula>ISEVEN(ROW())</formula>
    </cfRule>
  </conditionalFormatting>
  <conditionalFormatting sqref="F136">
    <cfRule type="expression" dxfId="16664" priority="27228">
      <formula>ISEVEN(ROW())</formula>
    </cfRule>
  </conditionalFormatting>
  <conditionalFormatting sqref="B136 D136:E136">
    <cfRule type="expression" dxfId="16663" priority="27227">
      <formula>ISEVEN(ROW())</formula>
    </cfRule>
  </conditionalFormatting>
  <conditionalFormatting sqref="B135 D135:F135">
    <cfRule type="expression" dxfId="16662" priority="27224">
      <formula>ISEVEN(ROW())</formula>
    </cfRule>
  </conditionalFormatting>
  <conditionalFormatting sqref="B140 D140:F140">
    <cfRule type="expression" dxfId="16661" priority="27221">
      <formula>ISEVEN(ROW())</formula>
    </cfRule>
  </conditionalFormatting>
  <conditionalFormatting sqref="F139">
    <cfRule type="expression" dxfId="16660" priority="27220">
      <formula>ISEVEN(ROW())</formula>
    </cfRule>
  </conditionalFormatting>
  <conditionalFormatting sqref="B139:E139">
    <cfRule type="expression" dxfId="16659" priority="27219">
      <formula>ISEVEN(ROW())</formula>
    </cfRule>
  </conditionalFormatting>
  <conditionalFormatting sqref="G139">
    <cfRule type="expression" dxfId="16658" priority="27218">
      <formula>ISEVEN(ROW())</formula>
    </cfRule>
  </conditionalFormatting>
  <conditionalFormatting sqref="G139">
    <cfRule type="expression" dxfId="16657" priority="27217">
      <formula>ISEVEN(ROW())</formula>
    </cfRule>
  </conditionalFormatting>
  <conditionalFormatting sqref="B138:G138">
    <cfRule type="expression" dxfId="16656" priority="27216">
      <formula>ISEVEN(ROW())</formula>
    </cfRule>
  </conditionalFormatting>
  <conditionalFormatting sqref="C140">
    <cfRule type="expression" dxfId="16655" priority="27214">
      <formula>ISEVEN(ROW())</formula>
    </cfRule>
  </conditionalFormatting>
  <conditionalFormatting sqref="F142">
    <cfRule type="expression" dxfId="16654" priority="27204">
      <formula>ISEVEN(ROW())</formula>
    </cfRule>
  </conditionalFormatting>
  <conditionalFormatting sqref="B142:E142">
    <cfRule type="expression" dxfId="16653" priority="27203">
      <formula>ISEVEN(ROW())</formula>
    </cfRule>
  </conditionalFormatting>
  <conditionalFormatting sqref="B141:F141">
    <cfRule type="expression" dxfId="16652" priority="27200">
      <formula>ISEVEN(ROW())</formula>
    </cfRule>
  </conditionalFormatting>
  <conditionalFormatting sqref="B152 F152">
    <cfRule type="expression" dxfId="16651" priority="27189">
      <formula>ISEVEN(ROW())</formula>
    </cfRule>
  </conditionalFormatting>
  <conditionalFormatting sqref="F154">
    <cfRule type="expression" dxfId="16650" priority="27181">
      <formula>ISEVEN(ROW())</formula>
    </cfRule>
  </conditionalFormatting>
  <conditionalFormatting sqref="B154 D154:E154">
    <cfRule type="expression" dxfId="16649" priority="27180">
      <formula>ISEVEN(ROW())</formula>
    </cfRule>
  </conditionalFormatting>
  <conditionalFormatting sqref="B153 D153:F153">
    <cfRule type="expression" dxfId="16648" priority="27177">
      <formula>ISEVEN(ROW())</formula>
    </cfRule>
  </conditionalFormatting>
  <conditionalFormatting sqref="B127 D127:F127">
    <cfRule type="expression" dxfId="16647" priority="27176">
      <formula>ISEVEN(ROW())</formula>
    </cfRule>
  </conditionalFormatting>
  <conditionalFormatting sqref="F126">
    <cfRule type="expression" dxfId="16646" priority="27175">
      <formula>ISEVEN(ROW())</formula>
    </cfRule>
  </conditionalFormatting>
  <conditionalFormatting sqref="B126 D126:E126">
    <cfRule type="expression" dxfId="16645" priority="27174">
      <formula>ISEVEN(ROW())</formula>
    </cfRule>
  </conditionalFormatting>
  <conditionalFormatting sqref="B130 D130:F130">
    <cfRule type="expression" dxfId="16644" priority="27168">
      <formula>ISEVEN(ROW())</formula>
    </cfRule>
  </conditionalFormatting>
  <conditionalFormatting sqref="F129">
    <cfRule type="expression" dxfId="16643" priority="27167">
      <formula>ISEVEN(ROW())</formula>
    </cfRule>
  </conditionalFormatting>
  <conditionalFormatting sqref="B129 D129:E129">
    <cfRule type="expression" dxfId="16642" priority="27166">
      <formula>ISEVEN(ROW())</formula>
    </cfRule>
  </conditionalFormatting>
  <conditionalFormatting sqref="B128 D128:F128">
    <cfRule type="expression" dxfId="16641" priority="27163">
      <formula>ISEVEN(ROW())</formula>
    </cfRule>
  </conditionalFormatting>
  <conditionalFormatting sqref="B133 D133:F133">
    <cfRule type="expression" dxfId="16640" priority="27160">
      <formula>ISEVEN(ROW())</formula>
    </cfRule>
  </conditionalFormatting>
  <conditionalFormatting sqref="F132">
    <cfRule type="expression" dxfId="16639" priority="27159">
      <formula>ISEVEN(ROW())</formula>
    </cfRule>
  </conditionalFormatting>
  <conditionalFormatting sqref="B132 D132:E132">
    <cfRule type="expression" dxfId="16638" priority="27158">
      <formula>ISEVEN(ROW())</formula>
    </cfRule>
  </conditionalFormatting>
  <conditionalFormatting sqref="B131 D131:F131">
    <cfRule type="expression" dxfId="16637" priority="27155">
      <formula>ISEVEN(ROW())</formula>
    </cfRule>
  </conditionalFormatting>
  <conditionalFormatting sqref="B136 D136:F136">
    <cfRule type="expression" dxfId="16636" priority="27152">
      <formula>ISEVEN(ROW())</formula>
    </cfRule>
  </conditionalFormatting>
  <conditionalFormatting sqref="F135">
    <cfRule type="expression" dxfId="16635" priority="27151">
      <formula>ISEVEN(ROW())</formula>
    </cfRule>
  </conditionalFormatting>
  <conditionalFormatting sqref="B135 D135:E135">
    <cfRule type="expression" dxfId="16634" priority="27150">
      <formula>ISEVEN(ROW())</formula>
    </cfRule>
  </conditionalFormatting>
  <conditionalFormatting sqref="B134 D134:F134">
    <cfRule type="expression" dxfId="16633" priority="27147">
      <formula>ISEVEN(ROW())</formula>
    </cfRule>
  </conditionalFormatting>
  <conditionalFormatting sqref="B139 D139:F139">
    <cfRule type="expression" dxfId="16632" priority="27144">
      <formula>ISEVEN(ROW())</formula>
    </cfRule>
  </conditionalFormatting>
  <conditionalFormatting sqref="F138">
    <cfRule type="expression" dxfId="16631" priority="27143">
      <formula>ISEVEN(ROW())</formula>
    </cfRule>
  </conditionalFormatting>
  <conditionalFormatting sqref="B138:E138">
    <cfRule type="expression" dxfId="16630" priority="27142">
      <formula>ISEVEN(ROW())</formula>
    </cfRule>
  </conditionalFormatting>
  <conditionalFormatting sqref="G138">
    <cfRule type="expression" dxfId="16629" priority="27141">
      <formula>ISEVEN(ROW())</formula>
    </cfRule>
  </conditionalFormatting>
  <conditionalFormatting sqref="G138">
    <cfRule type="expression" dxfId="16628" priority="27140">
      <formula>ISEVEN(ROW())</formula>
    </cfRule>
  </conditionalFormatting>
  <conditionalFormatting sqref="G139">
    <cfRule type="expression" dxfId="16627" priority="27138">
      <formula>ISEVEN(ROW())</formula>
    </cfRule>
  </conditionalFormatting>
  <conditionalFormatting sqref="C139">
    <cfRule type="expression" dxfId="16626" priority="27137">
      <formula>ISEVEN(ROW())</formula>
    </cfRule>
  </conditionalFormatting>
  <conditionalFormatting sqref="B142 D142:F142">
    <cfRule type="expression" dxfId="16625" priority="27128">
      <formula>ISEVEN(ROW())</formula>
    </cfRule>
  </conditionalFormatting>
  <conditionalFormatting sqref="F141">
    <cfRule type="expression" dxfId="16624" priority="27127">
      <formula>ISEVEN(ROW())</formula>
    </cfRule>
  </conditionalFormatting>
  <conditionalFormatting sqref="B141:E141">
    <cfRule type="expression" dxfId="16623" priority="27126">
      <formula>ISEVEN(ROW())</formula>
    </cfRule>
  </conditionalFormatting>
  <conditionalFormatting sqref="B140:F140">
    <cfRule type="expression" dxfId="16622" priority="27123">
      <formula>ISEVEN(ROW())</formula>
    </cfRule>
  </conditionalFormatting>
  <conditionalFormatting sqref="C142">
    <cfRule type="expression" dxfId="16621" priority="27121">
      <formula>ISEVEN(ROW())</formula>
    </cfRule>
  </conditionalFormatting>
  <conditionalFormatting sqref="B154 D154:F154">
    <cfRule type="expression" dxfId="16620" priority="27104">
      <formula>ISEVEN(ROW())</formula>
    </cfRule>
  </conditionalFormatting>
  <conditionalFormatting sqref="F153">
    <cfRule type="expression" dxfId="16619" priority="27103">
      <formula>ISEVEN(ROW())</formula>
    </cfRule>
  </conditionalFormatting>
  <conditionalFormatting sqref="B153 D153:E153">
    <cfRule type="expression" dxfId="16618" priority="27102">
      <formula>ISEVEN(ROW())</formula>
    </cfRule>
  </conditionalFormatting>
  <conditionalFormatting sqref="B152 F152">
    <cfRule type="expression" dxfId="16617" priority="27099">
      <formula>ISEVEN(ROW())</formula>
    </cfRule>
  </conditionalFormatting>
  <conditionalFormatting sqref="B157 D157:F157">
    <cfRule type="expression" dxfId="16616" priority="27096">
      <formula>ISEVEN(ROW())</formula>
    </cfRule>
  </conditionalFormatting>
  <conditionalFormatting sqref="F156">
    <cfRule type="expression" dxfId="16615" priority="27095">
      <formula>ISEVEN(ROW())</formula>
    </cfRule>
  </conditionalFormatting>
  <conditionalFormatting sqref="B156 D156:E156">
    <cfRule type="expression" dxfId="16614" priority="27094">
      <formula>ISEVEN(ROW())</formula>
    </cfRule>
  </conditionalFormatting>
  <conditionalFormatting sqref="B155 D155:F155">
    <cfRule type="expression" dxfId="16613" priority="27091">
      <formula>ISEVEN(ROW())</formula>
    </cfRule>
  </conditionalFormatting>
  <conditionalFormatting sqref="F158">
    <cfRule type="expression" dxfId="16612" priority="27088">
      <formula>ISEVEN(ROW())</formula>
    </cfRule>
  </conditionalFormatting>
  <conditionalFormatting sqref="B158 D158:E158">
    <cfRule type="expression" dxfId="16611" priority="27087">
      <formula>ISEVEN(ROW())</formula>
    </cfRule>
  </conditionalFormatting>
  <conditionalFormatting sqref="B158 D158:E158">
    <cfRule type="expression" dxfId="16610" priority="27085">
      <formula>ISEVEN(ROW())</formula>
    </cfRule>
  </conditionalFormatting>
  <conditionalFormatting sqref="B161 D161:F161">
    <cfRule type="expression" dxfId="16609" priority="27084">
      <formula>ISEVEN(ROW())</formula>
    </cfRule>
  </conditionalFormatting>
  <conditionalFormatting sqref="F160">
    <cfRule type="expression" dxfId="16608" priority="27083">
      <formula>ISEVEN(ROW())</formula>
    </cfRule>
  </conditionalFormatting>
  <conditionalFormatting sqref="B160 D160:E160">
    <cfRule type="expression" dxfId="16607" priority="27082">
      <formula>ISEVEN(ROW())</formula>
    </cfRule>
  </conditionalFormatting>
  <conditionalFormatting sqref="B159 D159:F159">
    <cfRule type="expression" dxfId="16606" priority="27079">
      <formula>ISEVEN(ROW())</formula>
    </cfRule>
  </conditionalFormatting>
  <conditionalFormatting sqref="B164 D164 F164">
    <cfRule type="expression" dxfId="16605" priority="27076">
      <formula>ISEVEN(ROW())</formula>
    </cfRule>
  </conditionalFormatting>
  <conditionalFormatting sqref="F163">
    <cfRule type="expression" dxfId="16604" priority="27075">
      <formula>ISEVEN(ROW())</formula>
    </cfRule>
  </conditionalFormatting>
  <conditionalFormatting sqref="B163 D163">
    <cfRule type="expression" dxfId="16603" priority="27074">
      <formula>ISEVEN(ROW())</formula>
    </cfRule>
  </conditionalFormatting>
  <conditionalFormatting sqref="B162 F162 D162">
    <cfRule type="expression" dxfId="16602" priority="27071">
      <formula>ISEVEN(ROW())</formula>
    </cfRule>
  </conditionalFormatting>
  <conditionalFormatting sqref="B167 D167 F167">
    <cfRule type="expression" dxfId="16601" priority="27068">
      <formula>ISEVEN(ROW())</formula>
    </cfRule>
  </conditionalFormatting>
  <conditionalFormatting sqref="F166">
    <cfRule type="expression" dxfId="16600" priority="27067">
      <formula>ISEVEN(ROW())</formula>
    </cfRule>
  </conditionalFormatting>
  <conditionalFormatting sqref="B166 D166">
    <cfRule type="expression" dxfId="16599" priority="27066">
      <formula>ISEVEN(ROW())</formula>
    </cfRule>
  </conditionalFormatting>
  <conditionalFormatting sqref="F184">
    <cfRule type="expression" dxfId="16598" priority="27020">
      <formula>ISEVEN(ROW())</formula>
    </cfRule>
  </conditionalFormatting>
  <conditionalFormatting sqref="B184:E184">
    <cfRule type="expression" dxfId="16597" priority="27019">
      <formula>ISEVEN(ROW())</formula>
    </cfRule>
  </conditionalFormatting>
  <conditionalFormatting sqref="G184">
    <cfRule type="expression" dxfId="16596" priority="27018">
      <formula>ISEVEN(ROW())</formula>
    </cfRule>
  </conditionalFormatting>
  <conditionalFormatting sqref="G184">
    <cfRule type="expression" dxfId="16595" priority="27017">
      <formula>ISEVEN(ROW())</formula>
    </cfRule>
  </conditionalFormatting>
  <conditionalFormatting sqref="B160 D160:F160">
    <cfRule type="expression" dxfId="16594" priority="27015">
      <formula>ISEVEN(ROW())</formula>
    </cfRule>
  </conditionalFormatting>
  <conditionalFormatting sqref="F159">
    <cfRule type="expression" dxfId="16593" priority="27014">
      <formula>ISEVEN(ROW())</formula>
    </cfRule>
  </conditionalFormatting>
  <conditionalFormatting sqref="B159 D159:E159">
    <cfRule type="expression" dxfId="16592" priority="27013">
      <formula>ISEVEN(ROW())</formula>
    </cfRule>
  </conditionalFormatting>
  <conditionalFormatting sqref="B158 D158:F158">
    <cfRule type="expression" dxfId="16591" priority="27010">
      <formula>ISEVEN(ROW())</formula>
    </cfRule>
  </conditionalFormatting>
  <conditionalFormatting sqref="B163 D163 F163">
    <cfRule type="expression" dxfId="16590" priority="27007">
      <formula>ISEVEN(ROW())</formula>
    </cfRule>
  </conditionalFormatting>
  <conditionalFormatting sqref="F162">
    <cfRule type="expression" dxfId="16589" priority="27006">
      <formula>ISEVEN(ROW())</formula>
    </cfRule>
  </conditionalFormatting>
  <conditionalFormatting sqref="B162 D162">
    <cfRule type="expression" dxfId="16588" priority="27005">
      <formula>ISEVEN(ROW())</formula>
    </cfRule>
  </conditionalFormatting>
  <conditionalFormatting sqref="B161 D161:F161">
    <cfRule type="expression" dxfId="16587" priority="27002">
      <formula>ISEVEN(ROW())</formula>
    </cfRule>
  </conditionalFormatting>
  <conditionalFormatting sqref="B166 D166 F166">
    <cfRule type="expression" dxfId="16586" priority="26999">
      <formula>ISEVEN(ROW())</formula>
    </cfRule>
  </conditionalFormatting>
  <conditionalFormatting sqref="B164 F164 D164">
    <cfRule type="expression" dxfId="16585" priority="26994">
      <formula>ISEVEN(ROW())</formula>
    </cfRule>
  </conditionalFormatting>
  <conditionalFormatting sqref="B167 F167 D167">
    <cfRule type="expression" dxfId="16584" priority="26986">
      <formula>ISEVEN(ROW())</formula>
    </cfRule>
  </conditionalFormatting>
  <conditionalFormatting sqref="B184 D184:F184">
    <cfRule type="expression" dxfId="16583" priority="26951">
      <formula>ISEVEN(ROW())</formula>
    </cfRule>
  </conditionalFormatting>
  <conditionalFormatting sqref="G184">
    <cfRule type="expression" dxfId="16582" priority="26945">
      <formula>ISEVEN(ROW())</formula>
    </cfRule>
  </conditionalFormatting>
  <conditionalFormatting sqref="C184">
    <cfRule type="expression" dxfId="16581" priority="26944">
      <formula>ISEVEN(ROW())</formula>
    </cfRule>
  </conditionalFormatting>
  <conditionalFormatting sqref="B164 D164 F164">
    <cfRule type="expression" dxfId="16580" priority="26943">
      <formula>ISEVEN(ROW())</formula>
    </cfRule>
  </conditionalFormatting>
  <conditionalFormatting sqref="B167 D167 F167">
    <cfRule type="expression" dxfId="16579" priority="26940">
      <formula>ISEVEN(ROW())</formula>
    </cfRule>
  </conditionalFormatting>
  <conditionalFormatting sqref="F166">
    <cfRule type="expression" dxfId="16578" priority="26939">
      <formula>ISEVEN(ROW())</formula>
    </cfRule>
  </conditionalFormatting>
  <conditionalFormatting sqref="B166 D166">
    <cfRule type="expression" dxfId="16577" priority="26938">
      <formula>ISEVEN(ROW())</formula>
    </cfRule>
  </conditionalFormatting>
  <conditionalFormatting sqref="B166 D166 F166">
    <cfRule type="expression" dxfId="16576" priority="26911">
      <formula>ISEVEN(ROW())</formula>
    </cfRule>
  </conditionalFormatting>
  <conditionalFormatting sqref="B164 F164 D164">
    <cfRule type="expression" dxfId="16575" priority="26906">
      <formula>ISEVEN(ROW())</formula>
    </cfRule>
  </conditionalFormatting>
  <conditionalFormatting sqref="B167 F167 D167">
    <cfRule type="expression" dxfId="16574" priority="26898">
      <formula>ISEVEN(ROW())</formula>
    </cfRule>
  </conditionalFormatting>
  <conditionalFormatting sqref="F184">
    <cfRule type="expression" dxfId="16573" priority="26860">
      <formula>ISEVEN(ROW())</formula>
    </cfRule>
  </conditionalFormatting>
  <conditionalFormatting sqref="B184:E184">
    <cfRule type="expression" dxfId="16572" priority="26859">
      <formula>ISEVEN(ROW())</formula>
    </cfRule>
  </conditionalFormatting>
  <conditionalFormatting sqref="G184">
    <cfRule type="expression" dxfId="16571" priority="26858">
      <formula>ISEVEN(ROW())</formula>
    </cfRule>
  </conditionalFormatting>
  <conditionalFormatting sqref="G184">
    <cfRule type="expression" dxfId="16570" priority="26857">
      <formula>ISEVEN(ROW())</formula>
    </cfRule>
  </conditionalFormatting>
  <conditionalFormatting sqref="B184 D184:F184">
    <cfRule type="expression" dxfId="16569" priority="26839">
      <formula>ISEVEN(ROW())</formula>
    </cfRule>
  </conditionalFormatting>
  <conditionalFormatting sqref="G184">
    <cfRule type="expression" dxfId="16568" priority="26833">
      <formula>ISEVEN(ROW())</formula>
    </cfRule>
  </conditionalFormatting>
  <conditionalFormatting sqref="C184">
    <cfRule type="expression" dxfId="16567" priority="26832">
      <formula>ISEVEN(ROW())</formula>
    </cfRule>
  </conditionalFormatting>
  <conditionalFormatting sqref="G191:G196">
    <cfRule type="expression" dxfId="16566" priority="26831">
      <formula>ISEVEN(ROW())</formula>
    </cfRule>
  </conditionalFormatting>
  <conditionalFormatting sqref="D192:E192">
    <cfRule type="expression" dxfId="16565" priority="26830">
      <formula>ISEVEN(ROW())</formula>
    </cfRule>
  </conditionalFormatting>
  <conditionalFormatting sqref="D192:E196">
    <cfRule type="expression" dxfId="16564" priority="26829">
      <formula>ISEVEN(ROW())</formula>
    </cfRule>
  </conditionalFormatting>
  <conditionalFormatting sqref="B191:B196">
    <cfRule type="expression" dxfId="16563" priority="26828">
      <formula>ISEVEN(ROW())</formula>
    </cfRule>
  </conditionalFormatting>
  <conditionalFormatting sqref="C191:C196">
    <cfRule type="expression" dxfId="16562" priority="26827">
      <formula>ISEVEN(ROW())</formula>
    </cfRule>
  </conditionalFormatting>
  <conditionalFormatting sqref="F184 F186:F190">
    <cfRule type="expression" dxfId="16561" priority="26826">
      <formula>ISEVEN(ROW())</formula>
    </cfRule>
  </conditionalFormatting>
  <conditionalFormatting sqref="D184:E184 G184 G186:G192 D186:E190">
    <cfRule type="expression" dxfId="16560" priority="26825">
      <formula>ISEVEN(ROW())</formula>
    </cfRule>
  </conditionalFormatting>
  <conditionalFormatting sqref="B184:C184 B189:B190 B186:C188">
    <cfRule type="expression" dxfId="16559" priority="26824">
      <formula>ISEVEN(ROW())</formula>
    </cfRule>
  </conditionalFormatting>
  <conditionalFormatting sqref="C189">
    <cfRule type="expression" dxfId="16558" priority="26823">
      <formula>ISEVEN(ROW())</formula>
    </cfRule>
  </conditionalFormatting>
  <conditionalFormatting sqref="F189:F196">
    <cfRule type="expression" dxfId="16557" priority="26822">
      <formula>ISEVEN(ROW())</formula>
    </cfRule>
  </conditionalFormatting>
  <conditionalFormatting sqref="D189:E192">
    <cfRule type="expression" dxfId="16556" priority="26821">
      <formula>ISEVEN(ROW())</formula>
    </cfRule>
  </conditionalFormatting>
  <conditionalFormatting sqref="B189:C191 B192">
    <cfRule type="expression" dxfId="16555" priority="26820">
      <formula>ISEVEN(ROW())</formula>
    </cfRule>
  </conditionalFormatting>
  <conditionalFormatting sqref="C191">
    <cfRule type="expression" dxfId="16554" priority="26819">
      <formula>ISEVEN(ROW())</formula>
    </cfRule>
  </conditionalFormatting>
  <conditionalFormatting sqref="F188">
    <cfRule type="expression" dxfId="16553" priority="26818">
      <formula>ISEVEN(ROW())</formula>
    </cfRule>
  </conditionalFormatting>
  <conditionalFormatting sqref="D188:E188">
    <cfRule type="expression" dxfId="16552" priority="26817">
      <formula>ISEVEN(ROW())</formula>
    </cfRule>
  </conditionalFormatting>
  <conditionalFormatting sqref="B188:C188">
    <cfRule type="expression" dxfId="16551" priority="26816">
      <formula>ISEVEN(ROW())</formula>
    </cfRule>
  </conditionalFormatting>
  <conditionalFormatting sqref="F126">
    <cfRule type="expression" dxfId="16550" priority="26803">
      <formula>ISEVEN(ROW())</formula>
    </cfRule>
  </conditionalFormatting>
  <conditionalFormatting sqref="B126 D126:E126">
    <cfRule type="expression" dxfId="16549" priority="26802">
      <formula>ISEVEN(ROW())</formula>
    </cfRule>
  </conditionalFormatting>
  <conditionalFormatting sqref="B126 D126:E126">
    <cfRule type="expression" dxfId="16548" priority="26800">
      <formula>ISEVEN(ROW())</formula>
    </cfRule>
  </conditionalFormatting>
  <conditionalFormatting sqref="B129 D129:F129">
    <cfRule type="expression" dxfId="16547" priority="26799">
      <formula>ISEVEN(ROW())</formula>
    </cfRule>
  </conditionalFormatting>
  <conditionalFormatting sqref="F128">
    <cfRule type="expression" dxfId="16546" priority="26798">
      <formula>ISEVEN(ROW())</formula>
    </cfRule>
  </conditionalFormatting>
  <conditionalFormatting sqref="B128 D128:E128">
    <cfRule type="expression" dxfId="16545" priority="26797">
      <formula>ISEVEN(ROW())</formula>
    </cfRule>
  </conditionalFormatting>
  <conditionalFormatting sqref="B127 D127:F127">
    <cfRule type="expression" dxfId="16544" priority="26794">
      <formula>ISEVEN(ROW())</formula>
    </cfRule>
  </conditionalFormatting>
  <conditionalFormatting sqref="B132 D132:F132">
    <cfRule type="expression" dxfId="16543" priority="26791">
      <formula>ISEVEN(ROW())</formula>
    </cfRule>
  </conditionalFormatting>
  <conditionalFormatting sqref="F131">
    <cfRule type="expression" dxfId="16542" priority="26790">
      <formula>ISEVEN(ROW())</formula>
    </cfRule>
  </conditionalFormatting>
  <conditionalFormatting sqref="B131 D131:E131">
    <cfRule type="expression" dxfId="16541" priority="26789">
      <formula>ISEVEN(ROW())</formula>
    </cfRule>
  </conditionalFormatting>
  <conditionalFormatting sqref="B130 D130:F130">
    <cfRule type="expression" dxfId="16540" priority="26786">
      <formula>ISEVEN(ROW())</formula>
    </cfRule>
  </conditionalFormatting>
  <conditionalFormatting sqref="B135 D135:F135">
    <cfRule type="expression" dxfId="16539" priority="26783">
      <formula>ISEVEN(ROW())</formula>
    </cfRule>
  </conditionalFormatting>
  <conditionalFormatting sqref="F134">
    <cfRule type="expression" dxfId="16538" priority="26782">
      <formula>ISEVEN(ROW())</formula>
    </cfRule>
  </conditionalFormatting>
  <conditionalFormatting sqref="B134 D134:E134">
    <cfRule type="expression" dxfId="16537" priority="26781">
      <formula>ISEVEN(ROW())</formula>
    </cfRule>
  </conditionalFormatting>
  <conditionalFormatting sqref="B133 D133:F133">
    <cfRule type="expression" dxfId="16536" priority="26778">
      <formula>ISEVEN(ROW())</formula>
    </cfRule>
  </conditionalFormatting>
  <conditionalFormatting sqref="B138 D138:F138">
    <cfRule type="expression" dxfId="16535" priority="26775">
      <formula>ISEVEN(ROW())</formula>
    </cfRule>
  </conditionalFormatting>
  <conditionalFormatting sqref="B136 D136:F136">
    <cfRule type="expression" dxfId="16534" priority="26770">
      <formula>ISEVEN(ROW())</formula>
    </cfRule>
  </conditionalFormatting>
  <conditionalFormatting sqref="G138">
    <cfRule type="expression" dxfId="16533" priority="26769">
      <formula>ISEVEN(ROW())</formula>
    </cfRule>
  </conditionalFormatting>
  <conditionalFormatting sqref="C138">
    <cfRule type="expression" dxfId="16532" priority="26768">
      <formula>ISEVEN(ROW())</formula>
    </cfRule>
  </conditionalFormatting>
  <conditionalFormatting sqref="B141 D141:F141">
    <cfRule type="expression" dxfId="16531" priority="26767">
      <formula>ISEVEN(ROW())</formula>
    </cfRule>
  </conditionalFormatting>
  <conditionalFormatting sqref="F140">
    <cfRule type="expression" dxfId="16530" priority="26766">
      <formula>ISEVEN(ROW())</formula>
    </cfRule>
  </conditionalFormatting>
  <conditionalFormatting sqref="B140:E140">
    <cfRule type="expression" dxfId="16529" priority="26765">
      <formula>ISEVEN(ROW())</formula>
    </cfRule>
  </conditionalFormatting>
  <conditionalFormatting sqref="B139:G139">
    <cfRule type="expression" dxfId="16528" priority="26762">
      <formula>ISEVEN(ROW())</formula>
    </cfRule>
  </conditionalFormatting>
  <conditionalFormatting sqref="C141">
    <cfRule type="expression" dxfId="16527" priority="26760">
      <formula>ISEVEN(ROW())</formula>
    </cfRule>
  </conditionalFormatting>
  <conditionalFormatting sqref="B142:F142">
    <cfRule type="expression" dxfId="16526" priority="26746">
      <formula>ISEVEN(ROW())</formula>
    </cfRule>
  </conditionalFormatting>
  <conditionalFormatting sqref="B153 D153:F153">
    <cfRule type="expression" dxfId="16525" priority="26735">
      <formula>ISEVEN(ROW())</formula>
    </cfRule>
  </conditionalFormatting>
  <conditionalFormatting sqref="F152">
    <cfRule type="expression" dxfId="16524" priority="26734">
      <formula>ISEVEN(ROW())</formula>
    </cfRule>
  </conditionalFormatting>
  <conditionalFormatting sqref="B152">
    <cfRule type="expression" dxfId="16523" priority="26733">
      <formula>ISEVEN(ROW())</formula>
    </cfRule>
  </conditionalFormatting>
  <conditionalFormatting sqref="F155">
    <cfRule type="expression" dxfId="16522" priority="26727">
      <formula>ISEVEN(ROW())</formula>
    </cfRule>
  </conditionalFormatting>
  <conditionalFormatting sqref="B155 D155:E155">
    <cfRule type="expression" dxfId="16521" priority="26726">
      <formula>ISEVEN(ROW())</formula>
    </cfRule>
  </conditionalFormatting>
  <conditionalFormatting sqref="B154 D154:F154">
    <cfRule type="expression" dxfId="16520" priority="26723">
      <formula>ISEVEN(ROW())</formula>
    </cfRule>
  </conditionalFormatting>
  <conditionalFormatting sqref="B128 D128:F128">
    <cfRule type="expression" dxfId="16519" priority="26722">
      <formula>ISEVEN(ROW())</formula>
    </cfRule>
  </conditionalFormatting>
  <conditionalFormatting sqref="F127">
    <cfRule type="expression" dxfId="16518" priority="26721">
      <formula>ISEVEN(ROW())</formula>
    </cfRule>
  </conditionalFormatting>
  <conditionalFormatting sqref="B127 D127:E127">
    <cfRule type="expression" dxfId="16517" priority="26720">
      <formula>ISEVEN(ROW())</formula>
    </cfRule>
  </conditionalFormatting>
  <conditionalFormatting sqref="B126 D126:F126">
    <cfRule type="expression" dxfId="16516" priority="26717">
      <formula>ISEVEN(ROW())</formula>
    </cfRule>
  </conditionalFormatting>
  <conditionalFormatting sqref="B131 D131:F131">
    <cfRule type="expression" dxfId="16515" priority="26714">
      <formula>ISEVEN(ROW())</formula>
    </cfRule>
  </conditionalFormatting>
  <conditionalFormatting sqref="F130">
    <cfRule type="expression" dxfId="16514" priority="26713">
      <formula>ISEVEN(ROW())</formula>
    </cfRule>
  </conditionalFormatting>
  <conditionalFormatting sqref="B130 D130:E130">
    <cfRule type="expression" dxfId="16513" priority="26712">
      <formula>ISEVEN(ROW())</formula>
    </cfRule>
  </conditionalFormatting>
  <conditionalFormatting sqref="B129 D129:F129">
    <cfRule type="expression" dxfId="16512" priority="26709">
      <formula>ISEVEN(ROW())</formula>
    </cfRule>
  </conditionalFormatting>
  <conditionalFormatting sqref="B134 D134:F134">
    <cfRule type="expression" dxfId="16511" priority="26706">
      <formula>ISEVEN(ROW())</formula>
    </cfRule>
  </conditionalFormatting>
  <conditionalFormatting sqref="F133">
    <cfRule type="expression" dxfId="16510" priority="26705">
      <formula>ISEVEN(ROW())</formula>
    </cfRule>
  </conditionalFormatting>
  <conditionalFormatting sqref="B133 D133:E133">
    <cfRule type="expression" dxfId="16509" priority="26704">
      <formula>ISEVEN(ROW())</formula>
    </cfRule>
  </conditionalFormatting>
  <conditionalFormatting sqref="B132 D132:F132">
    <cfRule type="expression" dxfId="16508" priority="26701">
      <formula>ISEVEN(ROW())</formula>
    </cfRule>
  </conditionalFormatting>
  <conditionalFormatting sqref="F136">
    <cfRule type="expression" dxfId="16507" priority="26697">
      <formula>ISEVEN(ROW())</formula>
    </cfRule>
  </conditionalFormatting>
  <conditionalFormatting sqref="B136 D136:E136">
    <cfRule type="expression" dxfId="16506" priority="26696">
      <formula>ISEVEN(ROW())</formula>
    </cfRule>
  </conditionalFormatting>
  <conditionalFormatting sqref="B135 D135:F135">
    <cfRule type="expression" dxfId="16505" priority="26693">
      <formula>ISEVEN(ROW())</formula>
    </cfRule>
  </conditionalFormatting>
  <conditionalFormatting sqref="B140 D140:F140">
    <cfRule type="expression" dxfId="16504" priority="26690">
      <formula>ISEVEN(ROW())</formula>
    </cfRule>
  </conditionalFormatting>
  <conditionalFormatting sqref="F139">
    <cfRule type="expression" dxfId="16503" priority="26689">
      <formula>ISEVEN(ROW())</formula>
    </cfRule>
  </conditionalFormatting>
  <conditionalFormatting sqref="B139:E139">
    <cfRule type="expression" dxfId="16502" priority="26688">
      <formula>ISEVEN(ROW())</formula>
    </cfRule>
  </conditionalFormatting>
  <conditionalFormatting sqref="G139">
    <cfRule type="expression" dxfId="16501" priority="26687">
      <formula>ISEVEN(ROW())</formula>
    </cfRule>
  </conditionalFormatting>
  <conditionalFormatting sqref="G139">
    <cfRule type="expression" dxfId="16500" priority="26686">
      <formula>ISEVEN(ROW())</formula>
    </cfRule>
  </conditionalFormatting>
  <conditionalFormatting sqref="B138:G138">
    <cfRule type="expression" dxfId="16499" priority="26685">
      <formula>ISEVEN(ROW())</formula>
    </cfRule>
  </conditionalFormatting>
  <conditionalFormatting sqref="C140">
    <cfRule type="expression" dxfId="16498" priority="26683">
      <formula>ISEVEN(ROW())</formula>
    </cfRule>
  </conditionalFormatting>
  <conditionalFormatting sqref="F142">
    <cfRule type="expression" dxfId="16497" priority="26673">
      <formula>ISEVEN(ROW())</formula>
    </cfRule>
  </conditionalFormatting>
  <conditionalFormatting sqref="B142:E142">
    <cfRule type="expression" dxfId="16496" priority="26672">
      <formula>ISEVEN(ROW())</formula>
    </cfRule>
  </conditionalFormatting>
  <conditionalFormatting sqref="B141:F141">
    <cfRule type="expression" dxfId="16495" priority="26669">
      <formula>ISEVEN(ROW())</formula>
    </cfRule>
  </conditionalFormatting>
  <conditionalFormatting sqref="B152 F152">
    <cfRule type="expression" dxfId="16494" priority="26658">
      <formula>ISEVEN(ROW())</formula>
    </cfRule>
  </conditionalFormatting>
  <conditionalFormatting sqref="B155 D155:F155">
    <cfRule type="expression" dxfId="16493" priority="26650">
      <formula>ISEVEN(ROW())</formula>
    </cfRule>
  </conditionalFormatting>
  <conditionalFormatting sqref="F154">
    <cfRule type="expression" dxfId="16492" priority="26649">
      <formula>ISEVEN(ROW())</formula>
    </cfRule>
  </conditionalFormatting>
  <conditionalFormatting sqref="B154 D154:E154">
    <cfRule type="expression" dxfId="16491" priority="26648">
      <formula>ISEVEN(ROW())</formula>
    </cfRule>
  </conditionalFormatting>
  <conditionalFormatting sqref="B153 D153:F153">
    <cfRule type="expression" dxfId="16490" priority="26645">
      <formula>ISEVEN(ROW())</formula>
    </cfRule>
  </conditionalFormatting>
  <conditionalFormatting sqref="B158 D158:F158">
    <cfRule type="expression" dxfId="16489" priority="26642">
      <formula>ISEVEN(ROW())</formula>
    </cfRule>
  </conditionalFormatting>
  <conditionalFormatting sqref="F157">
    <cfRule type="expression" dxfId="16488" priority="26641">
      <formula>ISEVEN(ROW())</formula>
    </cfRule>
  </conditionalFormatting>
  <conditionalFormatting sqref="B157 D157:E157">
    <cfRule type="expression" dxfId="16487" priority="26640">
      <formula>ISEVEN(ROW())</formula>
    </cfRule>
  </conditionalFormatting>
  <conditionalFormatting sqref="B156 D156:F156">
    <cfRule type="expression" dxfId="16486" priority="26637">
      <formula>ISEVEN(ROW())</formula>
    </cfRule>
  </conditionalFormatting>
  <conditionalFormatting sqref="F159">
    <cfRule type="expression" dxfId="16485" priority="26634">
      <formula>ISEVEN(ROW())</formula>
    </cfRule>
  </conditionalFormatting>
  <conditionalFormatting sqref="B159 D159:E159">
    <cfRule type="expression" dxfId="16484" priority="26633">
      <formula>ISEVEN(ROW())</formula>
    </cfRule>
  </conditionalFormatting>
  <conditionalFormatting sqref="B159 D159:E159">
    <cfRule type="expression" dxfId="16483" priority="26631">
      <formula>ISEVEN(ROW())</formula>
    </cfRule>
  </conditionalFormatting>
  <conditionalFormatting sqref="B162 D162 F162">
    <cfRule type="expression" dxfId="16482" priority="26630">
      <formula>ISEVEN(ROW())</formula>
    </cfRule>
  </conditionalFormatting>
  <conditionalFormatting sqref="F161">
    <cfRule type="expression" dxfId="16481" priority="26629">
      <formula>ISEVEN(ROW())</formula>
    </cfRule>
  </conditionalFormatting>
  <conditionalFormatting sqref="B161 D161:E161">
    <cfRule type="expression" dxfId="16480" priority="26628">
      <formula>ISEVEN(ROW())</formula>
    </cfRule>
  </conditionalFormatting>
  <conditionalFormatting sqref="B160 D160:F160">
    <cfRule type="expression" dxfId="16479" priority="26625">
      <formula>ISEVEN(ROW())</formula>
    </cfRule>
  </conditionalFormatting>
  <conditionalFormatting sqref="F164">
    <cfRule type="expression" dxfId="16478" priority="26621">
      <formula>ISEVEN(ROW())</formula>
    </cfRule>
  </conditionalFormatting>
  <conditionalFormatting sqref="B164 D164">
    <cfRule type="expression" dxfId="16477" priority="26620">
      <formula>ISEVEN(ROW())</formula>
    </cfRule>
  </conditionalFormatting>
  <conditionalFormatting sqref="B163 F163 D163">
    <cfRule type="expression" dxfId="16476" priority="26617">
      <formula>ISEVEN(ROW())</formula>
    </cfRule>
  </conditionalFormatting>
  <conditionalFormatting sqref="F167">
    <cfRule type="expression" dxfId="16475" priority="26613">
      <formula>ISEVEN(ROW())</formula>
    </cfRule>
  </conditionalFormatting>
  <conditionalFormatting sqref="B167 D167">
    <cfRule type="expression" dxfId="16474" priority="26612">
      <formula>ISEVEN(ROW())</formula>
    </cfRule>
  </conditionalFormatting>
  <conditionalFormatting sqref="B166 F166 D166">
    <cfRule type="expression" dxfId="16473" priority="26609">
      <formula>ISEVEN(ROW())</formula>
    </cfRule>
  </conditionalFormatting>
  <conditionalFormatting sqref="B184:G184">
    <cfRule type="expression" dxfId="16472" priority="26562">
      <formula>ISEVEN(ROW())</formula>
    </cfRule>
  </conditionalFormatting>
  <conditionalFormatting sqref="B161 D161:F161">
    <cfRule type="expression" dxfId="16471" priority="26561">
      <formula>ISEVEN(ROW())</formula>
    </cfRule>
  </conditionalFormatting>
  <conditionalFormatting sqref="F160">
    <cfRule type="expression" dxfId="16470" priority="26560">
      <formula>ISEVEN(ROW())</formula>
    </cfRule>
  </conditionalFormatting>
  <conditionalFormatting sqref="B160 D160:E160">
    <cfRule type="expression" dxfId="16469" priority="26559">
      <formula>ISEVEN(ROW())</formula>
    </cfRule>
  </conditionalFormatting>
  <conditionalFormatting sqref="B159 D159:F159">
    <cfRule type="expression" dxfId="16468" priority="26556">
      <formula>ISEVEN(ROW())</formula>
    </cfRule>
  </conditionalFormatting>
  <conditionalFormatting sqref="B164 D164 F164">
    <cfRule type="expression" dxfId="16467" priority="26553">
      <formula>ISEVEN(ROW())</formula>
    </cfRule>
  </conditionalFormatting>
  <conditionalFormatting sqref="F163">
    <cfRule type="expression" dxfId="16466" priority="26552">
      <formula>ISEVEN(ROW())</formula>
    </cfRule>
  </conditionalFormatting>
  <conditionalFormatting sqref="B163 D163">
    <cfRule type="expression" dxfId="16465" priority="26551">
      <formula>ISEVEN(ROW())</formula>
    </cfRule>
  </conditionalFormatting>
  <conditionalFormatting sqref="B162 F162 D162">
    <cfRule type="expression" dxfId="16464" priority="26548">
      <formula>ISEVEN(ROW())</formula>
    </cfRule>
  </conditionalFormatting>
  <conditionalFormatting sqref="B167 D167 F167">
    <cfRule type="expression" dxfId="16463" priority="26545">
      <formula>ISEVEN(ROW())</formula>
    </cfRule>
  </conditionalFormatting>
  <conditionalFormatting sqref="F166">
    <cfRule type="expression" dxfId="16462" priority="26544">
      <formula>ISEVEN(ROW())</formula>
    </cfRule>
  </conditionalFormatting>
  <conditionalFormatting sqref="B166 D166">
    <cfRule type="expression" dxfId="16461" priority="26543">
      <formula>ISEVEN(ROW())</formula>
    </cfRule>
  </conditionalFormatting>
  <conditionalFormatting sqref="F184">
    <cfRule type="expression" dxfId="16460" priority="26496">
      <formula>ISEVEN(ROW())</formula>
    </cfRule>
  </conditionalFormatting>
  <conditionalFormatting sqref="B184:E184">
    <cfRule type="expression" dxfId="16459" priority="26495">
      <formula>ISEVEN(ROW())</formula>
    </cfRule>
  </conditionalFormatting>
  <conditionalFormatting sqref="G184">
    <cfRule type="expression" dxfId="16458" priority="26494">
      <formula>ISEVEN(ROW())</formula>
    </cfRule>
  </conditionalFormatting>
  <conditionalFormatting sqref="G184">
    <cfRule type="expression" dxfId="16457" priority="26493">
      <formula>ISEVEN(ROW())</formula>
    </cfRule>
  </conditionalFormatting>
  <conditionalFormatting sqref="F167">
    <cfRule type="expression" dxfId="16456" priority="26485">
      <formula>ISEVEN(ROW())</formula>
    </cfRule>
  </conditionalFormatting>
  <conditionalFormatting sqref="B167 D167">
    <cfRule type="expression" dxfId="16455" priority="26484">
      <formula>ISEVEN(ROW())</formula>
    </cfRule>
  </conditionalFormatting>
  <conditionalFormatting sqref="B166 F166 D166">
    <cfRule type="expression" dxfId="16454" priority="26481">
      <formula>ISEVEN(ROW())</formula>
    </cfRule>
  </conditionalFormatting>
  <conditionalFormatting sqref="B167 D167 F167">
    <cfRule type="expression" dxfId="16453" priority="26457">
      <formula>ISEVEN(ROW())</formula>
    </cfRule>
  </conditionalFormatting>
  <conditionalFormatting sqref="F166">
    <cfRule type="expression" dxfId="16452" priority="26456">
      <formula>ISEVEN(ROW())</formula>
    </cfRule>
  </conditionalFormatting>
  <conditionalFormatting sqref="B166 D166">
    <cfRule type="expression" dxfId="16451" priority="26455">
      <formula>ISEVEN(ROW())</formula>
    </cfRule>
  </conditionalFormatting>
  <conditionalFormatting sqref="B184:G184">
    <cfRule type="expression" dxfId="16450" priority="26402">
      <formula>ISEVEN(ROW())</formula>
    </cfRule>
  </conditionalFormatting>
  <conditionalFormatting sqref="F184">
    <cfRule type="expression" dxfId="16449" priority="26384">
      <formula>ISEVEN(ROW())</formula>
    </cfRule>
  </conditionalFormatting>
  <conditionalFormatting sqref="B184:E184">
    <cfRule type="expression" dxfId="16448" priority="26383">
      <formula>ISEVEN(ROW())</formula>
    </cfRule>
  </conditionalFormatting>
  <conditionalFormatting sqref="G184">
    <cfRule type="expression" dxfId="16447" priority="26382">
      <formula>ISEVEN(ROW())</formula>
    </cfRule>
  </conditionalFormatting>
  <conditionalFormatting sqref="G184">
    <cfRule type="expression" dxfId="16446" priority="26381">
      <formula>ISEVEN(ROW())</formula>
    </cfRule>
  </conditionalFormatting>
  <conditionalFormatting sqref="D193:E193">
    <cfRule type="expression" dxfId="16445" priority="26377">
      <formula>ISEVEN(ROW())</formula>
    </cfRule>
  </conditionalFormatting>
  <conditionalFormatting sqref="C190">
    <cfRule type="expression" dxfId="16444" priority="26376">
      <formula>ISEVEN(ROW())</formula>
    </cfRule>
  </conditionalFormatting>
  <conditionalFormatting sqref="C192">
    <cfRule type="expression" dxfId="16443" priority="26375">
      <formula>ISEVEN(ROW())</formula>
    </cfRule>
  </conditionalFormatting>
  <conditionalFormatting sqref="F189">
    <cfRule type="expression" dxfId="16442" priority="26374">
      <formula>ISEVEN(ROW())</formula>
    </cfRule>
  </conditionalFormatting>
  <conditionalFormatting sqref="D189:E189">
    <cfRule type="expression" dxfId="16441" priority="26373">
      <formula>ISEVEN(ROW())</formula>
    </cfRule>
  </conditionalFormatting>
  <conditionalFormatting sqref="B189:C189">
    <cfRule type="expression" dxfId="16440" priority="26372">
      <formula>ISEVEN(ROW())</formula>
    </cfRule>
  </conditionalFormatting>
  <conditionalFormatting sqref="G196">
    <cfRule type="expression" dxfId="16439" priority="26367">
      <formula>ISEVEN(ROW())</formula>
    </cfRule>
  </conditionalFormatting>
  <conditionalFormatting sqref="D196:E196">
    <cfRule type="expression" dxfId="16438" priority="26366">
      <formula>ISEVEN(ROW())</formula>
    </cfRule>
  </conditionalFormatting>
  <conditionalFormatting sqref="B196">
    <cfRule type="expression" dxfId="16437" priority="26365">
      <formula>ISEVEN(ROW())</formula>
    </cfRule>
  </conditionalFormatting>
  <conditionalFormatting sqref="C196">
    <cfRule type="expression" dxfId="16436" priority="26364">
      <formula>ISEVEN(ROW())</formula>
    </cfRule>
  </conditionalFormatting>
  <conditionalFormatting sqref="F196">
    <cfRule type="expression" dxfId="16435" priority="26363">
      <formula>ISEVEN(ROW())</formula>
    </cfRule>
  </conditionalFormatting>
  <conditionalFormatting sqref="B127 D127:F127">
    <cfRule type="expression" dxfId="16434" priority="26350">
      <formula>ISEVEN(ROW())</formula>
    </cfRule>
  </conditionalFormatting>
  <conditionalFormatting sqref="F126">
    <cfRule type="expression" dxfId="16433" priority="26349">
      <formula>ISEVEN(ROW())</formula>
    </cfRule>
  </conditionalFormatting>
  <conditionalFormatting sqref="B126 D126:E126">
    <cfRule type="expression" dxfId="16432" priority="26348">
      <formula>ISEVEN(ROW())</formula>
    </cfRule>
  </conditionalFormatting>
  <conditionalFormatting sqref="B130 D130:F130">
    <cfRule type="expression" dxfId="16431" priority="26342">
      <formula>ISEVEN(ROW())</formula>
    </cfRule>
  </conditionalFormatting>
  <conditionalFormatting sqref="F129">
    <cfRule type="expression" dxfId="16430" priority="26341">
      <formula>ISEVEN(ROW())</formula>
    </cfRule>
  </conditionalFormatting>
  <conditionalFormatting sqref="B129 D129:E129">
    <cfRule type="expression" dxfId="16429" priority="26340">
      <formula>ISEVEN(ROW())</formula>
    </cfRule>
  </conditionalFormatting>
  <conditionalFormatting sqref="B128 D128:F128">
    <cfRule type="expression" dxfId="16428" priority="26337">
      <formula>ISEVEN(ROW())</formula>
    </cfRule>
  </conditionalFormatting>
  <conditionalFormatting sqref="B133 D133:F133">
    <cfRule type="expression" dxfId="16427" priority="26334">
      <formula>ISEVEN(ROW())</formula>
    </cfRule>
  </conditionalFormatting>
  <conditionalFormatting sqref="F132">
    <cfRule type="expression" dxfId="16426" priority="26333">
      <formula>ISEVEN(ROW())</formula>
    </cfRule>
  </conditionalFormatting>
  <conditionalFormatting sqref="B132 D132:E132">
    <cfRule type="expression" dxfId="16425" priority="26332">
      <formula>ISEVEN(ROW())</formula>
    </cfRule>
  </conditionalFormatting>
  <conditionalFormatting sqref="B131 D131:F131">
    <cfRule type="expression" dxfId="16424" priority="26329">
      <formula>ISEVEN(ROW())</formula>
    </cfRule>
  </conditionalFormatting>
  <conditionalFormatting sqref="B136 D136:F136">
    <cfRule type="expression" dxfId="16423" priority="26326">
      <formula>ISEVEN(ROW())</formula>
    </cfRule>
  </conditionalFormatting>
  <conditionalFormatting sqref="F135">
    <cfRule type="expression" dxfId="16422" priority="26325">
      <formula>ISEVEN(ROW())</formula>
    </cfRule>
  </conditionalFormatting>
  <conditionalFormatting sqref="B135 D135:E135">
    <cfRule type="expression" dxfId="16421" priority="26324">
      <formula>ISEVEN(ROW())</formula>
    </cfRule>
  </conditionalFormatting>
  <conditionalFormatting sqref="B134 D134:F134">
    <cfRule type="expression" dxfId="16420" priority="26321">
      <formula>ISEVEN(ROW())</formula>
    </cfRule>
  </conditionalFormatting>
  <conditionalFormatting sqref="B139 D139:F139">
    <cfRule type="expression" dxfId="16419" priority="26318">
      <formula>ISEVEN(ROW())</formula>
    </cfRule>
  </conditionalFormatting>
  <conditionalFormatting sqref="F138">
    <cfRule type="expression" dxfId="16418" priority="26317">
      <formula>ISEVEN(ROW())</formula>
    </cfRule>
  </conditionalFormatting>
  <conditionalFormatting sqref="B138:E138">
    <cfRule type="expression" dxfId="16417" priority="26316">
      <formula>ISEVEN(ROW())</formula>
    </cfRule>
  </conditionalFormatting>
  <conditionalFormatting sqref="G138">
    <cfRule type="expression" dxfId="16416" priority="26315">
      <formula>ISEVEN(ROW())</formula>
    </cfRule>
  </conditionalFormatting>
  <conditionalFormatting sqref="G138">
    <cfRule type="expression" dxfId="16415" priority="26314">
      <formula>ISEVEN(ROW())</formula>
    </cfRule>
  </conditionalFormatting>
  <conditionalFormatting sqref="G139">
    <cfRule type="expression" dxfId="16414" priority="26312">
      <formula>ISEVEN(ROW())</formula>
    </cfRule>
  </conditionalFormatting>
  <conditionalFormatting sqref="C139">
    <cfRule type="expression" dxfId="16413" priority="26311">
      <formula>ISEVEN(ROW())</formula>
    </cfRule>
  </conditionalFormatting>
  <conditionalFormatting sqref="B142 D142:F142">
    <cfRule type="expression" dxfId="16412" priority="26302">
      <formula>ISEVEN(ROW())</formula>
    </cfRule>
  </conditionalFormatting>
  <conditionalFormatting sqref="F141">
    <cfRule type="expression" dxfId="16411" priority="26301">
      <formula>ISEVEN(ROW())</formula>
    </cfRule>
  </conditionalFormatting>
  <conditionalFormatting sqref="B141:E141">
    <cfRule type="expression" dxfId="16410" priority="26300">
      <formula>ISEVEN(ROW())</formula>
    </cfRule>
  </conditionalFormatting>
  <conditionalFormatting sqref="B140:F140">
    <cfRule type="expression" dxfId="16409" priority="26297">
      <formula>ISEVEN(ROW())</formula>
    </cfRule>
  </conditionalFormatting>
  <conditionalFormatting sqref="C142">
    <cfRule type="expression" dxfId="16408" priority="26295">
      <formula>ISEVEN(ROW())</formula>
    </cfRule>
  </conditionalFormatting>
  <conditionalFormatting sqref="F153">
    <cfRule type="expression" dxfId="16407" priority="26278">
      <formula>ISEVEN(ROW())</formula>
    </cfRule>
  </conditionalFormatting>
  <conditionalFormatting sqref="B153 D153:E153">
    <cfRule type="expression" dxfId="16406" priority="26277">
      <formula>ISEVEN(ROW())</formula>
    </cfRule>
  </conditionalFormatting>
  <conditionalFormatting sqref="B152 F152">
    <cfRule type="expression" dxfId="16405" priority="26274">
      <formula>ISEVEN(ROW())</formula>
    </cfRule>
  </conditionalFormatting>
  <conditionalFormatting sqref="B126 D126:F126">
    <cfRule type="expression" dxfId="16404" priority="26273">
      <formula>ISEVEN(ROW())</formula>
    </cfRule>
  </conditionalFormatting>
  <conditionalFormatting sqref="B129 D129:F129">
    <cfRule type="expression" dxfId="16403" priority="26265">
      <formula>ISEVEN(ROW())</formula>
    </cfRule>
  </conditionalFormatting>
  <conditionalFormatting sqref="F128">
    <cfRule type="expression" dxfId="16402" priority="26264">
      <formula>ISEVEN(ROW())</formula>
    </cfRule>
  </conditionalFormatting>
  <conditionalFormatting sqref="B128 D128:E128">
    <cfRule type="expression" dxfId="16401" priority="26263">
      <formula>ISEVEN(ROW())</formula>
    </cfRule>
  </conditionalFormatting>
  <conditionalFormatting sqref="B127 D127:F127">
    <cfRule type="expression" dxfId="16400" priority="26260">
      <formula>ISEVEN(ROW())</formula>
    </cfRule>
  </conditionalFormatting>
  <conditionalFormatting sqref="B132 D132:F132">
    <cfRule type="expression" dxfId="16399" priority="26257">
      <formula>ISEVEN(ROW())</formula>
    </cfRule>
  </conditionalFormatting>
  <conditionalFormatting sqref="F131">
    <cfRule type="expression" dxfId="16398" priority="26256">
      <formula>ISEVEN(ROW())</formula>
    </cfRule>
  </conditionalFormatting>
  <conditionalFormatting sqref="B131 D131:E131">
    <cfRule type="expression" dxfId="16397" priority="26255">
      <formula>ISEVEN(ROW())</formula>
    </cfRule>
  </conditionalFormatting>
  <conditionalFormatting sqref="B130 D130:F130">
    <cfRule type="expression" dxfId="16396" priority="26252">
      <formula>ISEVEN(ROW())</formula>
    </cfRule>
  </conditionalFormatting>
  <conditionalFormatting sqref="B135 D135:F135">
    <cfRule type="expression" dxfId="16395" priority="26249">
      <formula>ISEVEN(ROW())</formula>
    </cfRule>
  </conditionalFormatting>
  <conditionalFormatting sqref="F134">
    <cfRule type="expression" dxfId="16394" priority="26248">
      <formula>ISEVEN(ROW())</formula>
    </cfRule>
  </conditionalFormatting>
  <conditionalFormatting sqref="B134 D134:E134">
    <cfRule type="expression" dxfId="16393" priority="26247">
      <formula>ISEVEN(ROW())</formula>
    </cfRule>
  </conditionalFormatting>
  <conditionalFormatting sqref="B133 D133:F133">
    <cfRule type="expression" dxfId="16392" priority="26244">
      <formula>ISEVEN(ROW())</formula>
    </cfRule>
  </conditionalFormatting>
  <conditionalFormatting sqref="B138 D138:F138">
    <cfRule type="expression" dxfId="16391" priority="26241">
      <formula>ISEVEN(ROW())</formula>
    </cfRule>
  </conditionalFormatting>
  <conditionalFormatting sqref="B136 D136:F136">
    <cfRule type="expression" dxfId="16390" priority="26236">
      <formula>ISEVEN(ROW())</formula>
    </cfRule>
  </conditionalFormatting>
  <conditionalFormatting sqref="G138">
    <cfRule type="expression" dxfId="16389" priority="26235">
      <formula>ISEVEN(ROW())</formula>
    </cfRule>
  </conditionalFormatting>
  <conditionalFormatting sqref="C138">
    <cfRule type="expression" dxfId="16388" priority="26234">
      <formula>ISEVEN(ROW())</formula>
    </cfRule>
  </conditionalFormatting>
  <conditionalFormatting sqref="B142:F142">
    <cfRule type="expression" dxfId="16387" priority="26228">
      <formula>ISEVEN(ROW())</formula>
    </cfRule>
  </conditionalFormatting>
  <conditionalFormatting sqref="B141 D141:F141">
    <cfRule type="expression" dxfId="16386" priority="26225">
      <formula>ISEVEN(ROW())</formula>
    </cfRule>
  </conditionalFormatting>
  <conditionalFormatting sqref="F140">
    <cfRule type="expression" dxfId="16385" priority="26224">
      <formula>ISEVEN(ROW())</formula>
    </cfRule>
  </conditionalFormatting>
  <conditionalFormatting sqref="B140:E140">
    <cfRule type="expression" dxfId="16384" priority="26223">
      <formula>ISEVEN(ROW())</formula>
    </cfRule>
  </conditionalFormatting>
  <conditionalFormatting sqref="B139:G139">
    <cfRule type="expression" dxfId="16383" priority="26220">
      <formula>ISEVEN(ROW())</formula>
    </cfRule>
  </conditionalFormatting>
  <conditionalFormatting sqref="C141">
    <cfRule type="expression" dxfId="16382" priority="26218">
      <formula>ISEVEN(ROW())</formula>
    </cfRule>
  </conditionalFormatting>
  <conditionalFormatting sqref="B153 D153:F153">
    <cfRule type="expression" dxfId="16381" priority="26201">
      <formula>ISEVEN(ROW())</formula>
    </cfRule>
  </conditionalFormatting>
  <conditionalFormatting sqref="F152">
    <cfRule type="expression" dxfId="16380" priority="26200">
      <formula>ISEVEN(ROW())</formula>
    </cfRule>
  </conditionalFormatting>
  <conditionalFormatting sqref="B152">
    <cfRule type="expression" dxfId="16379" priority="26199">
      <formula>ISEVEN(ROW())</formula>
    </cfRule>
  </conditionalFormatting>
  <conditionalFormatting sqref="B156 D156:F156">
    <cfRule type="expression" dxfId="16378" priority="26193">
      <formula>ISEVEN(ROW())</formula>
    </cfRule>
  </conditionalFormatting>
  <conditionalFormatting sqref="F155">
    <cfRule type="expression" dxfId="16377" priority="26192">
      <formula>ISEVEN(ROW())</formula>
    </cfRule>
  </conditionalFormatting>
  <conditionalFormatting sqref="B155 D155:E155">
    <cfRule type="expression" dxfId="16376" priority="26191">
      <formula>ISEVEN(ROW())</formula>
    </cfRule>
  </conditionalFormatting>
  <conditionalFormatting sqref="B154 D154:F154">
    <cfRule type="expression" dxfId="16375" priority="26188">
      <formula>ISEVEN(ROW())</formula>
    </cfRule>
  </conditionalFormatting>
  <conditionalFormatting sqref="F157">
    <cfRule type="expression" dxfId="16374" priority="26185">
      <formula>ISEVEN(ROW())</formula>
    </cfRule>
  </conditionalFormatting>
  <conditionalFormatting sqref="B157 D157:E157">
    <cfRule type="expression" dxfId="16373" priority="26184">
      <formula>ISEVEN(ROW())</formula>
    </cfRule>
  </conditionalFormatting>
  <conditionalFormatting sqref="B157 D157:E157">
    <cfRule type="expression" dxfId="16372" priority="26182">
      <formula>ISEVEN(ROW())</formula>
    </cfRule>
  </conditionalFormatting>
  <conditionalFormatting sqref="B160 D160:F160">
    <cfRule type="expression" dxfId="16371" priority="26181">
      <formula>ISEVEN(ROW())</formula>
    </cfRule>
  </conditionalFormatting>
  <conditionalFormatting sqref="F159">
    <cfRule type="expression" dxfId="16370" priority="26180">
      <formula>ISEVEN(ROW())</formula>
    </cfRule>
  </conditionalFormatting>
  <conditionalFormatting sqref="B159 D159:E159">
    <cfRule type="expression" dxfId="16369" priority="26179">
      <formula>ISEVEN(ROW())</formula>
    </cfRule>
  </conditionalFormatting>
  <conditionalFormatting sqref="B158 D158:F158">
    <cfRule type="expression" dxfId="16368" priority="26176">
      <formula>ISEVEN(ROW())</formula>
    </cfRule>
  </conditionalFormatting>
  <conditionalFormatting sqref="B163 D163 F163">
    <cfRule type="expression" dxfId="16367" priority="26173">
      <formula>ISEVEN(ROW())</formula>
    </cfRule>
  </conditionalFormatting>
  <conditionalFormatting sqref="F162">
    <cfRule type="expression" dxfId="16366" priority="26172">
      <formula>ISEVEN(ROW())</formula>
    </cfRule>
  </conditionalFormatting>
  <conditionalFormatting sqref="B162 D162">
    <cfRule type="expression" dxfId="16365" priority="26171">
      <formula>ISEVEN(ROW())</formula>
    </cfRule>
  </conditionalFormatting>
  <conditionalFormatting sqref="B161 D161:F161">
    <cfRule type="expression" dxfId="16364" priority="26168">
      <formula>ISEVEN(ROW())</formula>
    </cfRule>
  </conditionalFormatting>
  <conditionalFormatting sqref="B166 D166 F166">
    <cfRule type="expression" dxfId="16363" priority="26165">
      <formula>ISEVEN(ROW())</formula>
    </cfRule>
  </conditionalFormatting>
  <conditionalFormatting sqref="B164 F164 D164">
    <cfRule type="expression" dxfId="16362" priority="26160">
      <formula>ISEVEN(ROW())</formula>
    </cfRule>
  </conditionalFormatting>
  <conditionalFormatting sqref="B167 F167 D167">
    <cfRule type="expression" dxfId="16361" priority="26152">
      <formula>ISEVEN(ROW())</formula>
    </cfRule>
  </conditionalFormatting>
  <conditionalFormatting sqref="B159 D159:F159">
    <cfRule type="expression" dxfId="16360" priority="26112">
      <formula>ISEVEN(ROW())</formula>
    </cfRule>
  </conditionalFormatting>
  <conditionalFormatting sqref="F158">
    <cfRule type="expression" dxfId="16359" priority="26111">
      <formula>ISEVEN(ROW())</formula>
    </cfRule>
  </conditionalFormatting>
  <conditionalFormatting sqref="B158 D158:E158">
    <cfRule type="expression" dxfId="16358" priority="26110">
      <formula>ISEVEN(ROW())</formula>
    </cfRule>
  </conditionalFormatting>
  <conditionalFormatting sqref="B157 D157:F157">
    <cfRule type="expression" dxfId="16357" priority="26107">
      <formula>ISEVEN(ROW())</formula>
    </cfRule>
  </conditionalFormatting>
  <conditionalFormatting sqref="B162 D162 F162">
    <cfRule type="expression" dxfId="16356" priority="26104">
      <formula>ISEVEN(ROW())</formula>
    </cfRule>
  </conditionalFormatting>
  <conditionalFormatting sqref="F161">
    <cfRule type="expression" dxfId="16355" priority="26103">
      <formula>ISEVEN(ROW())</formula>
    </cfRule>
  </conditionalFormatting>
  <conditionalFormatting sqref="B161 D161:E161">
    <cfRule type="expression" dxfId="16354" priority="26102">
      <formula>ISEVEN(ROW())</formula>
    </cfRule>
  </conditionalFormatting>
  <conditionalFormatting sqref="B160 D160:F160">
    <cfRule type="expression" dxfId="16353" priority="26099">
      <formula>ISEVEN(ROW())</formula>
    </cfRule>
  </conditionalFormatting>
  <conditionalFormatting sqref="F164">
    <cfRule type="expression" dxfId="16352" priority="26095">
      <formula>ISEVEN(ROW())</formula>
    </cfRule>
  </conditionalFormatting>
  <conditionalFormatting sqref="B164 D164">
    <cfRule type="expression" dxfId="16351" priority="26094">
      <formula>ISEVEN(ROW())</formula>
    </cfRule>
  </conditionalFormatting>
  <conditionalFormatting sqref="B163 F163 D163">
    <cfRule type="expression" dxfId="16350" priority="26091">
      <formula>ISEVEN(ROW())</formula>
    </cfRule>
  </conditionalFormatting>
  <conditionalFormatting sqref="F167">
    <cfRule type="expression" dxfId="16349" priority="26087">
      <formula>ISEVEN(ROW())</formula>
    </cfRule>
  </conditionalFormatting>
  <conditionalFormatting sqref="B167 D167">
    <cfRule type="expression" dxfId="16348" priority="26086">
      <formula>ISEVEN(ROW())</formula>
    </cfRule>
  </conditionalFormatting>
  <conditionalFormatting sqref="B166 F166 D166">
    <cfRule type="expression" dxfId="16347" priority="26083">
      <formula>ISEVEN(ROW())</formula>
    </cfRule>
  </conditionalFormatting>
  <conditionalFormatting sqref="B163 D163 F163">
    <cfRule type="expression" dxfId="16346" priority="26040">
      <formula>ISEVEN(ROW())</formula>
    </cfRule>
  </conditionalFormatting>
  <conditionalFormatting sqref="B166 D166 F166">
    <cfRule type="expression" dxfId="16345" priority="26037">
      <formula>ISEVEN(ROW())</formula>
    </cfRule>
  </conditionalFormatting>
  <conditionalFormatting sqref="B164 F164 D164">
    <cfRule type="expression" dxfId="16344" priority="26032">
      <formula>ISEVEN(ROW())</formula>
    </cfRule>
  </conditionalFormatting>
  <conditionalFormatting sqref="B167 F167 D167">
    <cfRule type="expression" dxfId="16343" priority="26024">
      <formula>ISEVEN(ROW())</formula>
    </cfRule>
  </conditionalFormatting>
  <conditionalFormatting sqref="F164">
    <cfRule type="expression" dxfId="16342" priority="26007">
      <formula>ISEVEN(ROW())</formula>
    </cfRule>
  </conditionalFormatting>
  <conditionalFormatting sqref="B164 D164">
    <cfRule type="expression" dxfId="16341" priority="26006">
      <formula>ISEVEN(ROW())</formula>
    </cfRule>
  </conditionalFormatting>
  <conditionalFormatting sqref="B163 F163 D163">
    <cfRule type="expression" dxfId="16340" priority="26003">
      <formula>ISEVEN(ROW())</formula>
    </cfRule>
  </conditionalFormatting>
  <conditionalFormatting sqref="F167">
    <cfRule type="expression" dxfId="16339" priority="25999">
      <formula>ISEVEN(ROW())</formula>
    </cfRule>
  </conditionalFormatting>
  <conditionalFormatting sqref="B167 D167">
    <cfRule type="expression" dxfId="16338" priority="25998">
      <formula>ISEVEN(ROW())</formula>
    </cfRule>
  </conditionalFormatting>
  <conditionalFormatting sqref="B166 F166 D166">
    <cfRule type="expression" dxfId="16337" priority="25995">
      <formula>ISEVEN(ROW())</formula>
    </cfRule>
  </conditionalFormatting>
  <conditionalFormatting sqref="D191:E191">
    <cfRule type="expression" dxfId="16336" priority="25928">
      <formula>ISEVEN(ROW())</formula>
    </cfRule>
  </conditionalFormatting>
  <conditionalFormatting sqref="C188">
    <cfRule type="expression" dxfId="16335" priority="25927">
      <formula>ISEVEN(ROW())</formula>
    </cfRule>
  </conditionalFormatting>
  <conditionalFormatting sqref="C190">
    <cfRule type="expression" dxfId="16334" priority="25926">
      <formula>ISEVEN(ROW())</formula>
    </cfRule>
  </conditionalFormatting>
  <conditionalFormatting sqref="F187">
    <cfRule type="expression" dxfId="16333" priority="25925">
      <formula>ISEVEN(ROW())</formula>
    </cfRule>
  </conditionalFormatting>
  <conditionalFormatting sqref="D187:E187">
    <cfRule type="expression" dxfId="16332" priority="25924">
      <formula>ISEVEN(ROW())</formula>
    </cfRule>
  </conditionalFormatting>
  <conditionalFormatting sqref="B187:C187">
    <cfRule type="expression" dxfId="16331" priority="25923">
      <formula>ISEVEN(ROW())</formula>
    </cfRule>
  </conditionalFormatting>
  <conditionalFormatting sqref="B128 D128:F128">
    <cfRule type="expression" dxfId="16330" priority="25906">
      <formula>ISEVEN(ROW())</formula>
    </cfRule>
  </conditionalFormatting>
  <conditionalFormatting sqref="F127">
    <cfRule type="expression" dxfId="16329" priority="25905">
      <formula>ISEVEN(ROW())</formula>
    </cfRule>
  </conditionalFormatting>
  <conditionalFormatting sqref="B127 D127:E127">
    <cfRule type="expression" dxfId="16328" priority="25904">
      <formula>ISEVEN(ROW())</formula>
    </cfRule>
  </conditionalFormatting>
  <conditionalFormatting sqref="B126 D126:F126">
    <cfRule type="expression" dxfId="16327" priority="25901">
      <formula>ISEVEN(ROW())</formula>
    </cfRule>
  </conditionalFormatting>
  <conditionalFormatting sqref="B131 D131:F131">
    <cfRule type="expression" dxfId="16326" priority="25898">
      <formula>ISEVEN(ROW())</formula>
    </cfRule>
  </conditionalFormatting>
  <conditionalFormatting sqref="F130">
    <cfRule type="expression" dxfId="16325" priority="25897">
      <formula>ISEVEN(ROW())</formula>
    </cfRule>
  </conditionalFormatting>
  <conditionalFormatting sqref="B130 D130:E130">
    <cfRule type="expression" dxfId="16324" priority="25896">
      <formula>ISEVEN(ROW())</formula>
    </cfRule>
  </conditionalFormatting>
  <conditionalFormatting sqref="B129 D129:F129">
    <cfRule type="expression" dxfId="16323" priority="25893">
      <formula>ISEVEN(ROW())</formula>
    </cfRule>
  </conditionalFormatting>
  <conditionalFormatting sqref="B134 D134:F134">
    <cfRule type="expression" dxfId="16322" priority="25890">
      <formula>ISEVEN(ROW())</formula>
    </cfRule>
  </conditionalFormatting>
  <conditionalFormatting sqref="F133">
    <cfRule type="expression" dxfId="16321" priority="25889">
      <formula>ISEVEN(ROW())</formula>
    </cfRule>
  </conditionalFormatting>
  <conditionalFormatting sqref="B133 D133:E133">
    <cfRule type="expression" dxfId="16320" priority="25888">
      <formula>ISEVEN(ROW())</formula>
    </cfRule>
  </conditionalFormatting>
  <conditionalFormatting sqref="B132 D132:F132">
    <cfRule type="expression" dxfId="16319" priority="25885">
      <formula>ISEVEN(ROW())</formula>
    </cfRule>
  </conditionalFormatting>
  <conditionalFormatting sqref="F136">
    <cfRule type="expression" dxfId="16318" priority="25881">
      <formula>ISEVEN(ROW())</formula>
    </cfRule>
  </conditionalFormatting>
  <conditionalFormatting sqref="B136 D136:E136">
    <cfRule type="expression" dxfId="16317" priority="25880">
      <formula>ISEVEN(ROW())</formula>
    </cfRule>
  </conditionalFormatting>
  <conditionalFormatting sqref="B135 D135:F135">
    <cfRule type="expression" dxfId="16316" priority="25877">
      <formula>ISEVEN(ROW())</formula>
    </cfRule>
  </conditionalFormatting>
  <conditionalFormatting sqref="B140 D140:F140">
    <cfRule type="expression" dxfId="16315" priority="25874">
      <formula>ISEVEN(ROW())</formula>
    </cfRule>
  </conditionalFormatting>
  <conditionalFormatting sqref="F139">
    <cfRule type="expression" dxfId="16314" priority="25873">
      <formula>ISEVEN(ROW())</formula>
    </cfRule>
  </conditionalFormatting>
  <conditionalFormatting sqref="B139:E139">
    <cfRule type="expression" dxfId="16313" priority="25872">
      <formula>ISEVEN(ROW())</formula>
    </cfRule>
  </conditionalFormatting>
  <conditionalFormatting sqref="G139">
    <cfRule type="expression" dxfId="16312" priority="25871">
      <formula>ISEVEN(ROW())</formula>
    </cfRule>
  </conditionalFormatting>
  <conditionalFormatting sqref="G139">
    <cfRule type="expression" dxfId="16311" priority="25870">
      <formula>ISEVEN(ROW())</formula>
    </cfRule>
  </conditionalFormatting>
  <conditionalFormatting sqref="B138:G138">
    <cfRule type="expression" dxfId="16310" priority="25869">
      <formula>ISEVEN(ROW())</formula>
    </cfRule>
  </conditionalFormatting>
  <conditionalFormatting sqref="C140">
    <cfRule type="expression" dxfId="16309" priority="25867">
      <formula>ISEVEN(ROW())</formula>
    </cfRule>
  </conditionalFormatting>
  <conditionalFormatting sqref="F142">
    <cfRule type="expression" dxfId="16308" priority="25857">
      <formula>ISEVEN(ROW())</formula>
    </cfRule>
  </conditionalFormatting>
  <conditionalFormatting sqref="B142:E142">
    <cfRule type="expression" dxfId="16307" priority="25856">
      <formula>ISEVEN(ROW())</formula>
    </cfRule>
  </conditionalFormatting>
  <conditionalFormatting sqref="B141:F141">
    <cfRule type="expression" dxfId="16306" priority="25853">
      <formula>ISEVEN(ROW())</formula>
    </cfRule>
  </conditionalFormatting>
  <conditionalFormatting sqref="B152 F152">
    <cfRule type="expression" dxfId="16305" priority="25842">
      <formula>ISEVEN(ROW())</formula>
    </cfRule>
  </conditionalFormatting>
  <conditionalFormatting sqref="F154">
    <cfRule type="expression" dxfId="16304" priority="25834">
      <formula>ISEVEN(ROW())</formula>
    </cfRule>
  </conditionalFormatting>
  <conditionalFormatting sqref="B154 D154:E154">
    <cfRule type="expression" dxfId="16303" priority="25833">
      <formula>ISEVEN(ROW())</formula>
    </cfRule>
  </conditionalFormatting>
  <conditionalFormatting sqref="B153 D153:F153">
    <cfRule type="expression" dxfId="16302" priority="25830">
      <formula>ISEVEN(ROW())</formula>
    </cfRule>
  </conditionalFormatting>
  <conditionalFormatting sqref="B127 D127:F127">
    <cfRule type="expression" dxfId="16301" priority="25829">
      <formula>ISEVEN(ROW())</formula>
    </cfRule>
  </conditionalFormatting>
  <conditionalFormatting sqref="F126">
    <cfRule type="expression" dxfId="16300" priority="25828">
      <formula>ISEVEN(ROW())</formula>
    </cfRule>
  </conditionalFormatting>
  <conditionalFormatting sqref="B126 D126:E126">
    <cfRule type="expression" dxfId="16299" priority="25827">
      <formula>ISEVEN(ROW())</formula>
    </cfRule>
  </conditionalFormatting>
  <conditionalFormatting sqref="B130 D130:F130">
    <cfRule type="expression" dxfId="16298" priority="25821">
      <formula>ISEVEN(ROW())</formula>
    </cfRule>
  </conditionalFormatting>
  <conditionalFormatting sqref="F129">
    <cfRule type="expression" dxfId="16297" priority="25820">
      <formula>ISEVEN(ROW())</formula>
    </cfRule>
  </conditionalFormatting>
  <conditionalFormatting sqref="B129 D129:E129">
    <cfRule type="expression" dxfId="16296" priority="25819">
      <formula>ISEVEN(ROW())</formula>
    </cfRule>
  </conditionalFormatting>
  <conditionalFormatting sqref="B128 D128:F128">
    <cfRule type="expression" dxfId="16295" priority="25816">
      <formula>ISEVEN(ROW())</formula>
    </cfRule>
  </conditionalFormatting>
  <conditionalFormatting sqref="B133 D133:F133">
    <cfRule type="expression" dxfId="16294" priority="25813">
      <formula>ISEVEN(ROW())</formula>
    </cfRule>
  </conditionalFormatting>
  <conditionalFormatting sqref="F132">
    <cfRule type="expression" dxfId="16293" priority="25812">
      <formula>ISEVEN(ROW())</formula>
    </cfRule>
  </conditionalFormatting>
  <conditionalFormatting sqref="B132 D132:E132">
    <cfRule type="expression" dxfId="16292" priority="25811">
      <formula>ISEVEN(ROW())</formula>
    </cfRule>
  </conditionalFormatting>
  <conditionalFormatting sqref="B131 D131:F131">
    <cfRule type="expression" dxfId="16291" priority="25808">
      <formula>ISEVEN(ROW())</formula>
    </cfRule>
  </conditionalFormatting>
  <conditionalFormatting sqref="B136 D136:F136">
    <cfRule type="expression" dxfId="16290" priority="25805">
      <formula>ISEVEN(ROW())</formula>
    </cfRule>
  </conditionalFormatting>
  <conditionalFormatting sqref="F135">
    <cfRule type="expression" dxfId="16289" priority="25804">
      <formula>ISEVEN(ROW())</formula>
    </cfRule>
  </conditionalFormatting>
  <conditionalFormatting sqref="B135 D135:E135">
    <cfRule type="expression" dxfId="16288" priority="25803">
      <formula>ISEVEN(ROW())</formula>
    </cfRule>
  </conditionalFormatting>
  <conditionalFormatting sqref="B134 D134:F134">
    <cfRule type="expression" dxfId="16287" priority="25800">
      <formula>ISEVEN(ROW())</formula>
    </cfRule>
  </conditionalFormatting>
  <conditionalFormatting sqref="B139 D139:F139">
    <cfRule type="expression" dxfId="16286" priority="25797">
      <formula>ISEVEN(ROW())</formula>
    </cfRule>
  </conditionalFormatting>
  <conditionalFormatting sqref="F138">
    <cfRule type="expression" dxfId="16285" priority="25796">
      <formula>ISEVEN(ROW())</formula>
    </cfRule>
  </conditionalFormatting>
  <conditionalFormatting sqref="B138:E138">
    <cfRule type="expression" dxfId="16284" priority="25795">
      <formula>ISEVEN(ROW())</formula>
    </cfRule>
  </conditionalFormatting>
  <conditionalFormatting sqref="G138">
    <cfRule type="expression" dxfId="16283" priority="25794">
      <formula>ISEVEN(ROW())</formula>
    </cfRule>
  </conditionalFormatting>
  <conditionalFormatting sqref="G138">
    <cfRule type="expression" dxfId="16282" priority="25793">
      <formula>ISEVEN(ROW())</formula>
    </cfRule>
  </conditionalFormatting>
  <conditionalFormatting sqref="G139">
    <cfRule type="expression" dxfId="16281" priority="25791">
      <formula>ISEVEN(ROW())</formula>
    </cfRule>
  </conditionalFormatting>
  <conditionalFormatting sqref="C139">
    <cfRule type="expression" dxfId="16280" priority="25790">
      <formula>ISEVEN(ROW())</formula>
    </cfRule>
  </conditionalFormatting>
  <conditionalFormatting sqref="B142 D142:F142">
    <cfRule type="expression" dxfId="16279" priority="25781">
      <formula>ISEVEN(ROW())</formula>
    </cfRule>
  </conditionalFormatting>
  <conditionalFormatting sqref="F141">
    <cfRule type="expression" dxfId="16278" priority="25780">
      <formula>ISEVEN(ROW())</formula>
    </cfRule>
  </conditionalFormatting>
  <conditionalFormatting sqref="B141:E141">
    <cfRule type="expression" dxfId="16277" priority="25779">
      <formula>ISEVEN(ROW())</formula>
    </cfRule>
  </conditionalFormatting>
  <conditionalFormatting sqref="B140:F140">
    <cfRule type="expression" dxfId="16276" priority="25776">
      <formula>ISEVEN(ROW())</formula>
    </cfRule>
  </conditionalFormatting>
  <conditionalFormatting sqref="C142">
    <cfRule type="expression" dxfId="16275" priority="25774">
      <formula>ISEVEN(ROW())</formula>
    </cfRule>
  </conditionalFormatting>
  <conditionalFormatting sqref="B154 D154:F154">
    <cfRule type="expression" dxfId="16274" priority="25757">
      <formula>ISEVEN(ROW())</formula>
    </cfRule>
  </conditionalFormatting>
  <conditionalFormatting sqref="F153">
    <cfRule type="expression" dxfId="16273" priority="25756">
      <formula>ISEVEN(ROW())</formula>
    </cfRule>
  </conditionalFormatting>
  <conditionalFormatting sqref="B153 D153:E153">
    <cfRule type="expression" dxfId="16272" priority="25755">
      <formula>ISEVEN(ROW())</formula>
    </cfRule>
  </conditionalFormatting>
  <conditionalFormatting sqref="B152 F152">
    <cfRule type="expression" dxfId="16271" priority="25752">
      <formula>ISEVEN(ROW())</formula>
    </cfRule>
  </conditionalFormatting>
  <conditionalFormatting sqref="B157 D157:F157">
    <cfRule type="expression" dxfId="16270" priority="25749">
      <formula>ISEVEN(ROW())</formula>
    </cfRule>
  </conditionalFormatting>
  <conditionalFormatting sqref="F156">
    <cfRule type="expression" dxfId="16269" priority="25748">
      <formula>ISEVEN(ROW())</formula>
    </cfRule>
  </conditionalFormatting>
  <conditionalFormatting sqref="B156 D156:E156">
    <cfRule type="expression" dxfId="16268" priority="25747">
      <formula>ISEVEN(ROW())</formula>
    </cfRule>
  </conditionalFormatting>
  <conditionalFormatting sqref="B155 D155:F155">
    <cfRule type="expression" dxfId="16267" priority="25744">
      <formula>ISEVEN(ROW())</formula>
    </cfRule>
  </conditionalFormatting>
  <conditionalFormatting sqref="F158">
    <cfRule type="expression" dxfId="16266" priority="25741">
      <formula>ISEVEN(ROW())</formula>
    </cfRule>
  </conditionalFormatting>
  <conditionalFormatting sqref="B158 D158:E158">
    <cfRule type="expression" dxfId="16265" priority="25740">
      <formula>ISEVEN(ROW())</formula>
    </cfRule>
  </conditionalFormatting>
  <conditionalFormatting sqref="B158 D158:E158">
    <cfRule type="expression" dxfId="16264" priority="25738">
      <formula>ISEVEN(ROW())</formula>
    </cfRule>
  </conditionalFormatting>
  <conditionalFormatting sqref="B161 D161:F161">
    <cfRule type="expression" dxfId="16263" priority="25737">
      <formula>ISEVEN(ROW())</formula>
    </cfRule>
  </conditionalFormatting>
  <conditionalFormatting sqref="F160">
    <cfRule type="expression" dxfId="16262" priority="25736">
      <formula>ISEVEN(ROW())</formula>
    </cfRule>
  </conditionalFormatting>
  <conditionalFormatting sqref="B160 D160:E160">
    <cfRule type="expression" dxfId="16261" priority="25735">
      <formula>ISEVEN(ROW())</formula>
    </cfRule>
  </conditionalFormatting>
  <conditionalFormatting sqref="B159 D159:F159">
    <cfRule type="expression" dxfId="16260" priority="25732">
      <formula>ISEVEN(ROW())</formula>
    </cfRule>
  </conditionalFormatting>
  <conditionalFormatting sqref="B164 D164 F164">
    <cfRule type="expression" dxfId="16259" priority="25729">
      <formula>ISEVEN(ROW())</formula>
    </cfRule>
  </conditionalFormatting>
  <conditionalFormatting sqref="F163">
    <cfRule type="expression" dxfId="16258" priority="25728">
      <formula>ISEVEN(ROW())</formula>
    </cfRule>
  </conditionalFormatting>
  <conditionalFormatting sqref="B163 D163">
    <cfRule type="expression" dxfId="16257" priority="25727">
      <formula>ISEVEN(ROW())</formula>
    </cfRule>
  </conditionalFormatting>
  <conditionalFormatting sqref="B162 F162 D162">
    <cfRule type="expression" dxfId="16256" priority="25724">
      <formula>ISEVEN(ROW())</formula>
    </cfRule>
  </conditionalFormatting>
  <conditionalFormatting sqref="B167 D167 F167">
    <cfRule type="expression" dxfId="16255" priority="25721">
      <formula>ISEVEN(ROW())</formula>
    </cfRule>
  </conditionalFormatting>
  <conditionalFormatting sqref="F166">
    <cfRule type="expression" dxfId="16254" priority="25720">
      <formula>ISEVEN(ROW())</formula>
    </cfRule>
  </conditionalFormatting>
  <conditionalFormatting sqref="B166 D166">
    <cfRule type="expression" dxfId="16253" priority="25719">
      <formula>ISEVEN(ROW())</formula>
    </cfRule>
  </conditionalFormatting>
  <conditionalFormatting sqref="F184">
    <cfRule type="expression" dxfId="16252" priority="25673">
      <formula>ISEVEN(ROW())</formula>
    </cfRule>
  </conditionalFormatting>
  <conditionalFormatting sqref="B184:E184">
    <cfRule type="expression" dxfId="16251" priority="25672">
      <formula>ISEVEN(ROW())</formula>
    </cfRule>
  </conditionalFormatting>
  <conditionalFormatting sqref="G184">
    <cfRule type="expression" dxfId="16250" priority="25671">
      <formula>ISEVEN(ROW())</formula>
    </cfRule>
  </conditionalFormatting>
  <conditionalFormatting sqref="G184">
    <cfRule type="expression" dxfId="16249" priority="25670">
      <formula>ISEVEN(ROW())</formula>
    </cfRule>
  </conditionalFormatting>
  <conditionalFormatting sqref="B160 D160:F160">
    <cfRule type="expression" dxfId="16248" priority="25668">
      <formula>ISEVEN(ROW())</formula>
    </cfRule>
  </conditionalFormatting>
  <conditionalFormatting sqref="F159">
    <cfRule type="expression" dxfId="16247" priority="25667">
      <formula>ISEVEN(ROW())</formula>
    </cfRule>
  </conditionalFormatting>
  <conditionalFormatting sqref="B159 D159:E159">
    <cfRule type="expression" dxfId="16246" priority="25666">
      <formula>ISEVEN(ROW())</formula>
    </cfRule>
  </conditionalFormatting>
  <conditionalFormatting sqref="B158 D158:F158">
    <cfRule type="expression" dxfId="16245" priority="25663">
      <formula>ISEVEN(ROW())</formula>
    </cfRule>
  </conditionalFormatting>
  <conditionalFormatting sqref="B163 D163 F163">
    <cfRule type="expression" dxfId="16244" priority="25660">
      <formula>ISEVEN(ROW())</formula>
    </cfRule>
  </conditionalFormatting>
  <conditionalFormatting sqref="F162">
    <cfRule type="expression" dxfId="16243" priority="25659">
      <formula>ISEVEN(ROW())</formula>
    </cfRule>
  </conditionalFormatting>
  <conditionalFormatting sqref="B162 D162">
    <cfRule type="expression" dxfId="16242" priority="25658">
      <formula>ISEVEN(ROW())</formula>
    </cfRule>
  </conditionalFormatting>
  <conditionalFormatting sqref="B161 D161:F161">
    <cfRule type="expression" dxfId="16241" priority="25655">
      <formula>ISEVEN(ROW())</formula>
    </cfRule>
  </conditionalFormatting>
  <conditionalFormatting sqref="B166 D166 F166">
    <cfRule type="expression" dxfId="16240" priority="25652">
      <formula>ISEVEN(ROW())</formula>
    </cfRule>
  </conditionalFormatting>
  <conditionalFormatting sqref="B164 F164 D164">
    <cfRule type="expression" dxfId="16239" priority="25647">
      <formula>ISEVEN(ROW())</formula>
    </cfRule>
  </conditionalFormatting>
  <conditionalFormatting sqref="B167 F167 D167">
    <cfRule type="expression" dxfId="16238" priority="25639">
      <formula>ISEVEN(ROW())</formula>
    </cfRule>
  </conditionalFormatting>
  <conditionalFormatting sqref="B184 D184:F184">
    <cfRule type="expression" dxfId="16237" priority="25604">
      <formula>ISEVEN(ROW())</formula>
    </cfRule>
  </conditionalFormatting>
  <conditionalFormatting sqref="G184">
    <cfRule type="expression" dxfId="16236" priority="25598">
      <formula>ISEVEN(ROW())</formula>
    </cfRule>
  </conditionalFormatting>
  <conditionalFormatting sqref="C184">
    <cfRule type="expression" dxfId="16235" priority="25597">
      <formula>ISEVEN(ROW())</formula>
    </cfRule>
  </conditionalFormatting>
  <conditionalFormatting sqref="B164 D164 F164">
    <cfRule type="expression" dxfId="16234" priority="25596">
      <formula>ISEVEN(ROW())</formula>
    </cfRule>
  </conditionalFormatting>
  <conditionalFormatting sqref="B167 D167 F167">
    <cfRule type="expression" dxfId="16233" priority="25593">
      <formula>ISEVEN(ROW())</formula>
    </cfRule>
  </conditionalFormatting>
  <conditionalFormatting sqref="F166">
    <cfRule type="expression" dxfId="16232" priority="25592">
      <formula>ISEVEN(ROW())</formula>
    </cfRule>
  </conditionalFormatting>
  <conditionalFormatting sqref="B166 D166">
    <cfRule type="expression" dxfId="16231" priority="25591">
      <formula>ISEVEN(ROW())</formula>
    </cfRule>
  </conditionalFormatting>
  <conditionalFormatting sqref="B166 D166 F166">
    <cfRule type="expression" dxfId="16230" priority="25564">
      <formula>ISEVEN(ROW())</formula>
    </cfRule>
  </conditionalFormatting>
  <conditionalFormatting sqref="B164 F164 D164">
    <cfRule type="expression" dxfId="16229" priority="25559">
      <formula>ISEVEN(ROW())</formula>
    </cfRule>
  </conditionalFormatting>
  <conditionalFormatting sqref="B167 F167 D167">
    <cfRule type="expression" dxfId="16228" priority="25551">
      <formula>ISEVEN(ROW())</formula>
    </cfRule>
  </conditionalFormatting>
  <conditionalFormatting sqref="F184">
    <cfRule type="expression" dxfId="16227" priority="25513">
      <formula>ISEVEN(ROW())</formula>
    </cfRule>
  </conditionalFormatting>
  <conditionalFormatting sqref="B184:E184">
    <cfRule type="expression" dxfId="16226" priority="25512">
      <formula>ISEVEN(ROW())</formula>
    </cfRule>
  </conditionalFormatting>
  <conditionalFormatting sqref="G184">
    <cfRule type="expression" dxfId="16225" priority="25511">
      <formula>ISEVEN(ROW())</formula>
    </cfRule>
  </conditionalFormatting>
  <conditionalFormatting sqref="G184">
    <cfRule type="expression" dxfId="16224" priority="25510">
      <formula>ISEVEN(ROW())</formula>
    </cfRule>
  </conditionalFormatting>
  <conditionalFormatting sqref="B184 D184:F184">
    <cfRule type="expression" dxfId="16223" priority="25492">
      <formula>ISEVEN(ROW())</formula>
    </cfRule>
  </conditionalFormatting>
  <conditionalFormatting sqref="G184">
    <cfRule type="expression" dxfId="16222" priority="25486">
      <formula>ISEVEN(ROW())</formula>
    </cfRule>
  </conditionalFormatting>
  <conditionalFormatting sqref="C184">
    <cfRule type="expression" dxfId="16221" priority="25485">
      <formula>ISEVEN(ROW())</formula>
    </cfRule>
  </conditionalFormatting>
  <conditionalFormatting sqref="D192:E192">
    <cfRule type="expression" dxfId="16220" priority="25484">
      <formula>ISEVEN(ROW())</formula>
    </cfRule>
  </conditionalFormatting>
  <conditionalFormatting sqref="C189">
    <cfRule type="expression" dxfId="16219" priority="25483">
      <formula>ISEVEN(ROW())</formula>
    </cfRule>
  </conditionalFormatting>
  <conditionalFormatting sqref="C191">
    <cfRule type="expression" dxfId="16218" priority="25482">
      <formula>ISEVEN(ROW())</formula>
    </cfRule>
  </conditionalFormatting>
  <conditionalFormatting sqref="F188">
    <cfRule type="expression" dxfId="16217" priority="25481">
      <formula>ISEVEN(ROW())</formula>
    </cfRule>
  </conditionalFormatting>
  <conditionalFormatting sqref="D188:E188">
    <cfRule type="expression" dxfId="16216" priority="25480">
      <formula>ISEVEN(ROW())</formula>
    </cfRule>
  </conditionalFormatting>
  <conditionalFormatting sqref="B188:C188">
    <cfRule type="expression" dxfId="16215" priority="25479">
      <formula>ISEVEN(ROW())</formula>
    </cfRule>
  </conditionalFormatting>
  <conditionalFormatting sqref="B74:D79 F74:G79">
    <cfRule type="expression" dxfId="16214" priority="25474">
      <formula>ISEVEN(ROW())</formula>
    </cfRule>
  </conditionalFormatting>
  <conditionalFormatting sqref="E74:E79">
    <cfRule type="expression" dxfId="16213" priority="25473">
      <formula>ISEVEN(ROW())</formula>
    </cfRule>
  </conditionalFormatting>
  <conditionalFormatting sqref="B64:D68 F64:G68">
    <cfRule type="expression" dxfId="16212" priority="25472">
      <formula>ISEVEN(ROW())</formula>
    </cfRule>
  </conditionalFormatting>
  <conditionalFormatting sqref="E64:E68">
    <cfRule type="expression" dxfId="16211" priority="25471">
      <formula>ISEVEN(ROW())</formula>
    </cfRule>
  </conditionalFormatting>
  <conditionalFormatting sqref="B64:D73 F64:G73">
    <cfRule type="expression" dxfId="16210" priority="25470">
      <formula>ISEVEN(ROW())</formula>
    </cfRule>
  </conditionalFormatting>
  <conditionalFormatting sqref="E64:E73">
    <cfRule type="expression" dxfId="16209" priority="25469">
      <formula>ISEVEN(ROW())</formula>
    </cfRule>
  </conditionalFormatting>
  <conditionalFormatting sqref="B69:G74">
    <cfRule type="expression" dxfId="16208" priority="25468">
      <formula>ISEVEN(ROW())</formula>
    </cfRule>
  </conditionalFormatting>
  <conditionalFormatting sqref="B75:D80 F75:G80">
    <cfRule type="expression" dxfId="16207" priority="25467">
      <formula>ISEVEN(ROW())</formula>
    </cfRule>
  </conditionalFormatting>
  <conditionalFormatting sqref="B80:D86 F80:G86">
    <cfRule type="expression" dxfId="16206" priority="25466">
      <formula>ISEVEN(ROW())</formula>
    </cfRule>
  </conditionalFormatting>
  <conditionalFormatting sqref="B85:D92 F85:G92">
    <cfRule type="expression" dxfId="16205" priority="25465">
      <formula>ISEVEN(ROW())</formula>
    </cfRule>
  </conditionalFormatting>
  <conditionalFormatting sqref="B90:D98 F90:G98">
    <cfRule type="expression" dxfId="16204" priority="25464">
      <formula>ISEVEN(ROW())</formula>
    </cfRule>
  </conditionalFormatting>
  <conditionalFormatting sqref="E75:E80">
    <cfRule type="expression" dxfId="16203" priority="25463">
      <formula>ISEVEN(ROW())</formula>
    </cfRule>
  </conditionalFormatting>
  <conditionalFormatting sqref="E80:E86">
    <cfRule type="expression" dxfId="16202" priority="25462">
      <formula>ISEVEN(ROW())</formula>
    </cfRule>
  </conditionalFormatting>
  <conditionalFormatting sqref="E85:E92">
    <cfRule type="expression" dxfId="16201" priority="25461">
      <formula>ISEVEN(ROW())</formula>
    </cfRule>
  </conditionalFormatting>
  <conditionalFormatting sqref="E90:E98">
    <cfRule type="expression" dxfId="16200" priority="25460">
      <formula>ISEVEN(ROW())</formula>
    </cfRule>
  </conditionalFormatting>
  <conditionalFormatting sqref="B128 D128:F128">
    <cfRule type="expression" dxfId="16199" priority="25369">
      <formula>ISEVEN(ROW())</formula>
    </cfRule>
  </conditionalFormatting>
  <conditionalFormatting sqref="F127">
    <cfRule type="expression" dxfId="16198" priority="25368">
      <formula>ISEVEN(ROW())</formula>
    </cfRule>
  </conditionalFormatting>
  <conditionalFormatting sqref="B127 D127:E127">
    <cfRule type="expression" dxfId="16197" priority="25367">
      <formula>ISEVEN(ROW())</formula>
    </cfRule>
  </conditionalFormatting>
  <conditionalFormatting sqref="B126 D126:F126">
    <cfRule type="expression" dxfId="16196" priority="25364">
      <formula>ISEVEN(ROW())</formula>
    </cfRule>
  </conditionalFormatting>
  <conditionalFormatting sqref="B134 D134:F134">
    <cfRule type="expression" dxfId="16195" priority="25361">
      <formula>ISEVEN(ROW())</formula>
    </cfRule>
  </conditionalFormatting>
  <conditionalFormatting sqref="F133">
    <cfRule type="expression" dxfId="16194" priority="25360">
      <formula>ISEVEN(ROW())</formula>
    </cfRule>
  </conditionalFormatting>
  <conditionalFormatting sqref="B133 D133:E133">
    <cfRule type="expression" dxfId="16193" priority="25359">
      <formula>ISEVEN(ROW())</formula>
    </cfRule>
  </conditionalFormatting>
  <conditionalFormatting sqref="B132 D132:F132">
    <cfRule type="expression" dxfId="16192" priority="25356">
      <formula>ISEVEN(ROW())</formula>
    </cfRule>
  </conditionalFormatting>
  <conditionalFormatting sqref="B131 D131:F131">
    <cfRule type="expression" dxfId="16191" priority="25353">
      <formula>ISEVEN(ROW())</formula>
    </cfRule>
  </conditionalFormatting>
  <conditionalFormatting sqref="F130">
    <cfRule type="expression" dxfId="16190" priority="25352">
      <formula>ISEVEN(ROW())</formula>
    </cfRule>
  </conditionalFormatting>
  <conditionalFormatting sqref="B130 D130:E130">
    <cfRule type="expression" dxfId="16189" priority="25351">
      <formula>ISEVEN(ROW())</formula>
    </cfRule>
  </conditionalFormatting>
  <conditionalFormatting sqref="B129 D129:F129">
    <cfRule type="expression" dxfId="16188" priority="25348">
      <formula>ISEVEN(ROW())</formula>
    </cfRule>
  </conditionalFormatting>
  <conditionalFormatting sqref="F136">
    <cfRule type="expression" dxfId="16187" priority="25344">
      <formula>ISEVEN(ROW())</formula>
    </cfRule>
  </conditionalFormatting>
  <conditionalFormatting sqref="B136 D136:E136">
    <cfRule type="expression" dxfId="16186" priority="25343">
      <formula>ISEVEN(ROW())</formula>
    </cfRule>
  </conditionalFormatting>
  <conditionalFormatting sqref="B135 D135:F135">
    <cfRule type="expression" dxfId="16185" priority="25340">
      <formula>ISEVEN(ROW())</formula>
    </cfRule>
  </conditionalFormatting>
  <conditionalFormatting sqref="B140 D140:F140">
    <cfRule type="expression" dxfId="16184" priority="25337">
      <formula>ISEVEN(ROW())</formula>
    </cfRule>
  </conditionalFormatting>
  <conditionalFormatting sqref="F139">
    <cfRule type="expression" dxfId="16183" priority="25336">
      <formula>ISEVEN(ROW())</formula>
    </cfRule>
  </conditionalFormatting>
  <conditionalFormatting sqref="B139:E139">
    <cfRule type="expression" dxfId="16182" priority="25335">
      <formula>ISEVEN(ROW())</formula>
    </cfRule>
  </conditionalFormatting>
  <conditionalFormatting sqref="G139">
    <cfRule type="expression" dxfId="16181" priority="25334">
      <formula>ISEVEN(ROW())</formula>
    </cfRule>
  </conditionalFormatting>
  <conditionalFormatting sqref="G139">
    <cfRule type="expression" dxfId="16180" priority="25333">
      <formula>ISEVEN(ROW())</formula>
    </cfRule>
  </conditionalFormatting>
  <conditionalFormatting sqref="B138:G138">
    <cfRule type="expression" dxfId="16179" priority="25332">
      <formula>ISEVEN(ROW())</formula>
    </cfRule>
  </conditionalFormatting>
  <conditionalFormatting sqref="C140">
    <cfRule type="expression" dxfId="16178" priority="25330">
      <formula>ISEVEN(ROW())</formula>
    </cfRule>
  </conditionalFormatting>
  <conditionalFormatting sqref="F142">
    <cfRule type="expression" dxfId="16177" priority="25329">
      <formula>ISEVEN(ROW())</formula>
    </cfRule>
  </conditionalFormatting>
  <conditionalFormatting sqref="B142:E142">
    <cfRule type="expression" dxfId="16176" priority="25328">
      <formula>ISEVEN(ROW())</formula>
    </cfRule>
  </conditionalFormatting>
  <conditionalFormatting sqref="B141:F141">
    <cfRule type="expression" dxfId="16175" priority="25325">
      <formula>ISEVEN(ROW())</formula>
    </cfRule>
  </conditionalFormatting>
  <conditionalFormatting sqref="B127 D127:F127">
    <cfRule type="expression" dxfId="16174" priority="25292">
      <formula>ISEVEN(ROW())</formula>
    </cfRule>
  </conditionalFormatting>
  <conditionalFormatting sqref="F126">
    <cfRule type="expression" dxfId="16173" priority="25291">
      <formula>ISEVEN(ROW())</formula>
    </cfRule>
  </conditionalFormatting>
  <conditionalFormatting sqref="B126 D126:E126">
    <cfRule type="expression" dxfId="16172" priority="25290">
      <formula>ISEVEN(ROW())</formula>
    </cfRule>
  </conditionalFormatting>
  <conditionalFormatting sqref="B133 D133:F133">
    <cfRule type="expression" dxfId="16171" priority="25284">
      <formula>ISEVEN(ROW())</formula>
    </cfRule>
  </conditionalFormatting>
  <conditionalFormatting sqref="F132">
    <cfRule type="expression" dxfId="16170" priority="25283">
      <formula>ISEVEN(ROW())</formula>
    </cfRule>
  </conditionalFormatting>
  <conditionalFormatting sqref="B132 D132:E132">
    <cfRule type="expression" dxfId="16169" priority="25282">
      <formula>ISEVEN(ROW())</formula>
    </cfRule>
  </conditionalFormatting>
  <conditionalFormatting sqref="B131 D131:F131">
    <cfRule type="expression" dxfId="16168" priority="25279">
      <formula>ISEVEN(ROW())</formula>
    </cfRule>
  </conditionalFormatting>
  <conditionalFormatting sqref="B130 D130:F130">
    <cfRule type="expression" dxfId="16167" priority="25276">
      <formula>ISEVEN(ROW())</formula>
    </cfRule>
  </conditionalFormatting>
  <conditionalFormatting sqref="F129">
    <cfRule type="expression" dxfId="16166" priority="25275">
      <formula>ISEVEN(ROW())</formula>
    </cfRule>
  </conditionalFormatting>
  <conditionalFormatting sqref="B129 D129:E129">
    <cfRule type="expression" dxfId="16165" priority="25274">
      <formula>ISEVEN(ROW())</formula>
    </cfRule>
  </conditionalFormatting>
  <conditionalFormatting sqref="B128 D128:F128">
    <cfRule type="expression" dxfId="16164" priority="25271">
      <formula>ISEVEN(ROW())</formula>
    </cfRule>
  </conditionalFormatting>
  <conditionalFormatting sqref="B136 D136:F136">
    <cfRule type="expression" dxfId="16163" priority="25268">
      <formula>ISEVEN(ROW())</formula>
    </cfRule>
  </conditionalFormatting>
  <conditionalFormatting sqref="F135">
    <cfRule type="expression" dxfId="16162" priority="25267">
      <formula>ISEVEN(ROW())</formula>
    </cfRule>
  </conditionalFormatting>
  <conditionalFormatting sqref="B135 D135:E135">
    <cfRule type="expression" dxfId="16161" priority="25266">
      <formula>ISEVEN(ROW())</formula>
    </cfRule>
  </conditionalFormatting>
  <conditionalFormatting sqref="B134 D134:F134">
    <cfRule type="expression" dxfId="16160" priority="25263">
      <formula>ISEVEN(ROW())</formula>
    </cfRule>
  </conditionalFormatting>
  <conditionalFormatting sqref="B139 D139:F139">
    <cfRule type="expression" dxfId="16159" priority="25260">
      <formula>ISEVEN(ROW())</formula>
    </cfRule>
  </conditionalFormatting>
  <conditionalFormatting sqref="F138">
    <cfRule type="expression" dxfId="16158" priority="25259">
      <formula>ISEVEN(ROW())</formula>
    </cfRule>
  </conditionalFormatting>
  <conditionalFormatting sqref="B138:E138">
    <cfRule type="expression" dxfId="16157" priority="25258">
      <formula>ISEVEN(ROW())</formula>
    </cfRule>
  </conditionalFormatting>
  <conditionalFormatting sqref="G138">
    <cfRule type="expression" dxfId="16156" priority="25257">
      <formula>ISEVEN(ROW())</formula>
    </cfRule>
  </conditionalFormatting>
  <conditionalFormatting sqref="G138">
    <cfRule type="expression" dxfId="16155" priority="25256">
      <formula>ISEVEN(ROW())</formula>
    </cfRule>
  </conditionalFormatting>
  <conditionalFormatting sqref="G139">
    <cfRule type="expression" dxfId="16154" priority="25254">
      <formula>ISEVEN(ROW())</formula>
    </cfRule>
  </conditionalFormatting>
  <conditionalFormatting sqref="C139">
    <cfRule type="expression" dxfId="16153" priority="25253">
      <formula>ISEVEN(ROW())</formula>
    </cfRule>
  </conditionalFormatting>
  <conditionalFormatting sqref="B142 D142:F142">
    <cfRule type="expression" dxfId="16152" priority="25252">
      <formula>ISEVEN(ROW())</formula>
    </cfRule>
  </conditionalFormatting>
  <conditionalFormatting sqref="F141">
    <cfRule type="expression" dxfId="16151" priority="25251">
      <formula>ISEVEN(ROW())</formula>
    </cfRule>
  </conditionalFormatting>
  <conditionalFormatting sqref="B141:E141">
    <cfRule type="expression" dxfId="16150" priority="25250">
      <formula>ISEVEN(ROW())</formula>
    </cfRule>
  </conditionalFormatting>
  <conditionalFormatting sqref="B140:F140">
    <cfRule type="expression" dxfId="16149" priority="25247">
      <formula>ISEVEN(ROW())</formula>
    </cfRule>
  </conditionalFormatting>
  <conditionalFormatting sqref="C142">
    <cfRule type="expression" dxfId="16148" priority="25245">
      <formula>ISEVEN(ROW())</formula>
    </cfRule>
  </conditionalFormatting>
  <conditionalFormatting sqref="B126 D126:F126">
    <cfRule type="expression" dxfId="16147" priority="25204">
      <formula>ISEVEN(ROW())</formula>
    </cfRule>
  </conditionalFormatting>
  <conditionalFormatting sqref="B129 D129:F129">
    <cfRule type="expression" dxfId="16146" priority="25196">
      <formula>ISEVEN(ROW())</formula>
    </cfRule>
  </conditionalFormatting>
  <conditionalFormatting sqref="F128">
    <cfRule type="expression" dxfId="16145" priority="25195">
      <formula>ISEVEN(ROW())</formula>
    </cfRule>
  </conditionalFormatting>
  <conditionalFormatting sqref="B128 D128:E128">
    <cfRule type="expression" dxfId="16144" priority="25194">
      <formula>ISEVEN(ROW())</formula>
    </cfRule>
  </conditionalFormatting>
  <conditionalFormatting sqref="B127 D127:F127">
    <cfRule type="expression" dxfId="16143" priority="25191">
      <formula>ISEVEN(ROW())</formula>
    </cfRule>
  </conditionalFormatting>
  <conditionalFormatting sqref="B135 D135:F135">
    <cfRule type="expression" dxfId="16142" priority="25188">
      <formula>ISEVEN(ROW())</formula>
    </cfRule>
  </conditionalFormatting>
  <conditionalFormatting sqref="F134">
    <cfRule type="expression" dxfId="16141" priority="25187">
      <formula>ISEVEN(ROW())</formula>
    </cfRule>
  </conditionalFormatting>
  <conditionalFormatting sqref="B134 D134:E134">
    <cfRule type="expression" dxfId="16140" priority="25186">
      <formula>ISEVEN(ROW())</formula>
    </cfRule>
  </conditionalFormatting>
  <conditionalFormatting sqref="B133 D133:F133">
    <cfRule type="expression" dxfId="16139" priority="25183">
      <formula>ISEVEN(ROW())</formula>
    </cfRule>
  </conditionalFormatting>
  <conditionalFormatting sqref="B132 D132:F132">
    <cfRule type="expression" dxfId="16138" priority="25180">
      <formula>ISEVEN(ROW())</formula>
    </cfRule>
  </conditionalFormatting>
  <conditionalFormatting sqref="F131">
    <cfRule type="expression" dxfId="16137" priority="25179">
      <formula>ISEVEN(ROW())</formula>
    </cfRule>
  </conditionalFormatting>
  <conditionalFormatting sqref="B131 D131:E131">
    <cfRule type="expression" dxfId="16136" priority="25178">
      <formula>ISEVEN(ROW())</formula>
    </cfRule>
  </conditionalFormatting>
  <conditionalFormatting sqref="B130 D130:F130">
    <cfRule type="expression" dxfId="16135" priority="25175">
      <formula>ISEVEN(ROW())</formula>
    </cfRule>
  </conditionalFormatting>
  <conditionalFormatting sqref="B138 D138:F138">
    <cfRule type="expression" dxfId="16134" priority="25172">
      <formula>ISEVEN(ROW())</formula>
    </cfRule>
  </conditionalFormatting>
  <conditionalFormatting sqref="B136 D136:F136">
    <cfRule type="expression" dxfId="16133" priority="25167">
      <formula>ISEVEN(ROW())</formula>
    </cfRule>
  </conditionalFormatting>
  <conditionalFormatting sqref="G138">
    <cfRule type="expression" dxfId="16132" priority="25166">
      <formula>ISEVEN(ROW())</formula>
    </cfRule>
  </conditionalFormatting>
  <conditionalFormatting sqref="C138">
    <cfRule type="expression" dxfId="16131" priority="25165">
      <formula>ISEVEN(ROW())</formula>
    </cfRule>
  </conditionalFormatting>
  <conditionalFormatting sqref="B141 D141:F141">
    <cfRule type="expression" dxfId="16130" priority="25164">
      <formula>ISEVEN(ROW())</formula>
    </cfRule>
  </conditionalFormatting>
  <conditionalFormatting sqref="F140">
    <cfRule type="expression" dxfId="16129" priority="25163">
      <formula>ISEVEN(ROW())</formula>
    </cfRule>
  </conditionalFormatting>
  <conditionalFormatting sqref="B140:E140">
    <cfRule type="expression" dxfId="16128" priority="25162">
      <formula>ISEVEN(ROW())</formula>
    </cfRule>
  </conditionalFormatting>
  <conditionalFormatting sqref="B139:G139">
    <cfRule type="expression" dxfId="16127" priority="25159">
      <formula>ISEVEN(ROW())</formula>
    </cfRule>
  </conditionalFormatting>
  <conditionalFormatting sqref="C141">
    <cfRule type="expression" dxfId="16126" priority="25157">
      <formula>ISEVEN(ROW())</formula>
    </cfRule>
  </conditionalFormatting>
  <conditionalFormatting sqref="B142:F142">
    <cfRule type="expression" dxfId="16125" priority="25156">
      <formula>ISEVEN(ROW())</formula>
    </cfRule>
  </conditionalFormatting>
  <conditionalFormatting sqref="B128 D128:F128">
    <cfRule type="expression" dxfId="16124" priority="25123">
      <formula>ISEVEN(ROW())</formula>
    </cfRule>
  </conditionalFormatting>
  <conditionalFormatting sqref="F127">
    <cfRule type="expression" dxfId="16123" priority="25122">
      <formula>ISEVEN(ROW())</formula>
    </cfRule>
  </conditionalFormatting>
  <conditionalFormatting sqref="B127 D127:E127">
    <cfRule type="expression" dxfId="16122" priority="25121">
      <formula>ISEVEN(ROW())</formula>
    </cfRule>
  </conditionalFormatting>
  <conditionalFormatting sqref="B126 D126:F126">
    <cfRule type="expression" dxfId="16121" priority="25118">
      <formula>ISEVEN(ROW())</formula>
    </cfRule>
  </conditionalFormatting>
  <conditionalFormatting sqref="B134 D134:F134">
    <cfRule type="expression" dxfId="16120" priority="25115">
      <formula>ISEVEN(ROW())</formula>
    </cfRule>
  </conditionalFormatting>
  <conditionalFormatting sqref="F133">
    <cfRule type="expression" dxfId="16119" priority="25114">
      <formula>ISEVEN(ROW())</formula>
    </cfRule>
  </conditionalFormatting>
  <conditionalFormatting sqref="B133 D133:E133">
    <cfRule type="expression" dxfId="16118" priority="25113">
      <formula>ISEVEN(ROW())</formula>
    </cfRule>
  </conditionalFormatting>
  <conditionalFormatting sqref="B132 D132:F132">
    <cfRule type="expression" dxfId="16117" priority="25110">
      <formula>ISEVEN(ROW())</formula>
    </cfRule>
  </conditionalFormatting>
  <conditionalFormatting sqref="B131 D131:F131">
    <cfRule type="expression" dxfId="16116" priority="25107">
      <formula>ISEVEN(ROW())</formula>
    </cfRule>
  </conditionalFormatting>
  <conditionalFormatting sqref="F130">
    <cfRule type="expression" dxfId="16115" priority="25106">
      <formula>ISEVEN(ROW())</formula>
    </cfRule>
  </conditionalFormatting>
  <conditionalFormatting sqref="B130 D130:E130">
    <cfRule type="expression" dxfId="16114" priority="25105">
      <formula>ISEVEN(ROW())</formula>
    </cfRule>
  </conditionalFormatting>
  <conditionalFormatting sqref="B129 D129:F129">
    <cfRule type="expression" dxfId="16113" priority="25102">
      <formula>ISEVEN(ROW())</formula>
    </cfRule>
  </conditionalFormatting>
  <conditionalFormatting sqref="F136">
    <cfRule type="expression" dxfId="16112" priority="25098">
      <formula>ISEVEN(ROW())</formula>
    </cfRule>
  </conditionalFormatting>
  <conditionalFormatting sqref="B136 D136:E136">
    <cfRule type="expression" dxfId="16111" priority="25097">
      <formula>ISEVEN(ROW())</formula>
    </cfRule>
  </conditionalFormatting>
  <conditionalFormatting sqref="B135 D135:F135">
    <cfRule type="expression" dxfId="16110" priority="25094">
      <formula>ISEVEN(ROW())</formula>
    </cfRule>
  </conditionalFormatting>
  <conditionalFormatting sqref="B140 D140:F140">
    <cfRule type="expression" dxfId="16109" priority="25091">
      <formula>ISEVEN(ROW())</formula>
    </cfRule>
  </conditionalFormatting>
  <conditionalFormatting sqref="F139">
    <cfRule type="expression" dxfId="16108" priority="25090">
      <formula>ISEVEN(ROW())</formula>
    </cfRule>
  </conditionalFormatting>
  <conditionalFormatting sqref="B139:E139">
    <cfRule type="expression" dxfId="16107" priority="25089">
      <formula>ISEVEN(ROW())</formula>
    </cfRule>
  </conditionalFormatting>
  <conditionalFormatting sqref="G139">
    <cfRule type="expression" dxfId="16106" priority="25088">
      <formula>ISEVEN(ROW())</formula>
    </cfRule>
  </conditionalFormatting>
  <conditionalFormatting sqref="G139">
    <cfRule type="expression" dxfId="16105" priority="25087">
      <formula>ISEVEN(ROW())</formula>
    </cfRule>
  </conditionalFormatting>
  <conditionalFormatting sqref="B138:G138">
    <cfRule type="expression" dxfId="16104" priority="25086">
      <formula>ISEVEN(ROW())</formula>
    </cfRule>
  </conditionalFormatting>
  <conditionalFormatting sqref="C140">
    <cfRule type="expression" dxfId="16103" priority="25084">
      <formula>ISEVEN(ROW())</formula>
    </cfRule>
  </conditionalFormatting>
  <conditionalFormatting sqref="F142">
    <cfRule type="expression" dxfId="16102" priority="25083">
      <formula>ISEVEN(ROW())</formula>
    </cfRule>
  </conditionalFormatting>
  <conditionalFormatting sqref="B142:E142">
    <cfRule type="expression" dxfId="16101" priority="25082">
      <formula>ISEVEN(ROW())</formula>
    </cfRule>
  </conditionalFormatting>
  <conditionalFormatting sqref="B141:F141">
    <cfRule type="expression" dxfId="16100" priority="25079">
      <formula>ISEVEN(ROW())</formula>
    </cfRule>
  </conditionalFormatting>
  <conditionalFormatting sqref="B127 D127:F127">
    <cfRule type="expression" dxfId="16099" priority="25035">
      <formula>ISEVEN(ROW())</formula>
    </cfRule>
  </conditionalFormatting>
  <conditionalFormatting sqref="F126">
    <cfRule type="expression" dxfId="16098" priority="25034">
      <formula>ISEVEN(ROW())</formula>
    </cfRule>
  </conditionalFormatting>
  <conditionalFormatting sqref="B126 D126:E126">
    <cfRule type="expression" dxfId="16097" priority="25033">
      <formula>ISEVEN(ROW())</formula>
    </cfRule>
  </conditionalFormatting>
  <conditionalFormatting sqref="B133 D133:F133">
    <cfRule type="expression" dxfId="16096" priority="25027">
      <formula>ISEVEN(ROW())</formula>
    </cfRule>
  </conditionalFormatting>
  <conditionalFormatting sqref="F132">
    <cfRule type="expression" dxfId="16095" priority="25026">
      <formula>ISEVEN(ROW())</formula>
    </cfRule>
  </conditionalFormatting>
  <conditionalFormatting sqref="B132 D132:E132">
    <cfRule type="expression" dxfId="16094" priority="25025">
      <formula>ISEVEN(ROW())</formula>
    </cfRule>
  </conditionalFormatting>
  <conditionalFormatting sqref="B131 D131:F131">
    <cfRule type="expression" dxfId="16093" priority="25022">
      <formula>ISEVEN(ROW())</formula>
    </cfRule>
  </conditionalFormatting>
  <conditionalFormatting sqref="B130 D130:F130">
    <cfRule type="expression" dxfId="16092" priority="25019">
      <formula>ISEVEN(ROW())</formula>
    </cfRule>
  </conditionalFormatting>
  <conditionalFormatting sqref="F129">
    <cfRule type="expression" dxfId="16091" priority="25018">
      <formula>ISEVEN(ROW())</formula>
    </cfRule>
  </conditionalFormatting>
  <conditionalFormatting sqref="B129 D129:E129">
    <cfRule type="expression" dxfId="16090" priority="25017">
      <formula>ISEVEN(ROW())</formula>
    </cfRule>
  </conditionalFormatting>
  <conditionalFormatting sqref="B128 D128:F128">
    <cfRule type="expression" dxfId="16089" priority="25014">
      <formula>ISEVEN(ROW())</formula>
    </cfRule>
  </conditionalFormatting>
  <conditionalFormatting sqref="B136 D136:F136">
    <cfRule type="expression" dxfId="16088" priority="25011">
      <formula>ISEVEN(ROW())</formula>
    </cfRule>
  </conditionalFormatting>
  <conditionalFormatting sqref="F135">
    <cfRule type="expression" dxfId="16087" priority="25010">
      <formula>ISEVEN(ROW())</formula>
    </cfRule>
  </conditionalFormatting>
  <conditionalFormatting sqref="B135 D135:E135">
    <cfRule type="expression" dxfId="16086" priority="25009">
      <formula>ISEVEN(ROW())</formula>
    </cfRule>
  </conditionalFormatting>
  <conditionalFormatting sqref="B134 D134:F134">
    <cfRule type="expression" dxfId="16085" priority="25006">
      <formula>ISEVEN(ROW())</formula>
    </cfRule>
  </conditionalFormatting>
  <conditionalFormatting sqref="B139 D139:F139">
    <cfRule type="expression" dxfId="16084" priority="25003">
      <formula>ISEVEN(ROW())</formula>
    </cfRule>
  </conditionalFormatting>
  <conditionalFormatting sqref="F138">
    <cfRule type="expression" dxfId="16083" priority="25002">
      <formula>ISEVEN(ROW())</formula>
    </cfRule>
  </conditionalFormatting>
  <conditionalFormatting sqref="B138:E138">
    <cfRule type="expression" dxfId="16082" priority="25001">
      <formula>ISEVEN(ROW())</formula>
    </cfRule>
  </conditionalFormatting>
  <conditionalFormatting sqref="G138">
    <cfRule type="expression" dxfId="16081" priority="25000">
      <formula>ISEVEN(ROW())</formula>
    </cfRule>
  </conditionalFormatting>
  <conditionalFormatting sqref="G138">
    <cfRule type="expression" dxfId="16080" priority="24999">
      <formula>ISEVEN(ROW())</formula>
    </cfRule>
  </conditionalFormatting>
  <conditionalFormatting sqref="G139">
    <cfRule type="expression" dxfId="16079" priority="24997">
      <formula>ISEVEN(ROW())</formula>
    </cfRule>
  </conditionalFormatting>
  <conditionalFormatting sqref="C139">
    <cfRule type="expression" dxfId="16078" priority="24996">
      <formula>ISEVEN(ROW())</formula>
    </cfRule>
  </conditionalFormatting>
  <conditionalFormatting sqref="F141">
    <cfRule type="expression" dxfId="16077" priority="24995">
      <formula>ISEVEN(ROW())</formula>
    </cfRule>
  </conditionalFormatting>
  <conditionalFormatting sqref="B141:E141">
    <cfRule type="expression" dxfId="16076" priority="24994">
      <formula>ISEVEN(ROW())</formula>
    </cfRule>
  </conditionalFormatting>
  <conditionalFormatting sqref="B140:F140">
    <cfRule type="expression" dxfId="16075" priority="24991">
      <formula>ISEVEN(ROW())</formula>
    </cfRule>
  </conditionalFormatting>
  <conditionalFormatting sqref="B126 D126:F126">
    <cfRule type="expression" dxfId="16074" priority="24958">
      <formula>ISEVEN(ROW())</formula>
    </cfRule>
  </conditionalFormatting>
  <conditionalFormatting sqref="B132 D132:F132">
    <cfRule type="expression" dxfId="16073" priority="24950">
      <formula>ISEVEN(ROW())</formula>
    </cfRule>
  </conditionalFormatting>
  <conditionalFormatting sqref="F131">
    <cfRule type="expression" dxfId="16072" priority="24949">
      <formula>ISEVEN(ROW())</formula>
    </cfRule>
  </conditionalFormatting>
  <conditionalFormatting sqref="B131 D131:E131">
    <cfRule type="expression" dxfId="16071" priority="24948">
      <formula>ISEVEN(ROW())</formula>
    </cfRule>
  </conditionalFormatting>
  <conditionalFormatting sqref="B130 D130:F130">
    <cfRule type="expression" dxfId="16070" priority="24945">
      <formula>ISEVEN(ROW())</formula>
    </cfRule>
  </conditionalFormatting>
  <conditionalFormatting sqref="B129 D129:F129">
    <cfRule type="expression" dxfId="16069" priority="24942">
      <formula>ISEVEN(ROW())</formula>
    </cfRule>
  </conditionalFormatting>
  <conditionalFormatting sqref="F128">
    <cfRule type="expression" dxfId="16068" priority="24941">
      <formula>ISEVEN(ROW())</formula>
    </cfRule>
  </conditionalFormatting>
  <conditionalFormatting sqref="B128 D128:E128">
    <cfRule type="expression" dxfId="16067" priority="24940">
      <formula>ISEVEN(ROW())</formula>
    </cfRule>
  </conditionalFormatting>
  <conditionalFormatting sqref="B127 D127:F127">
    <cfRule type="expression" dxfId="16066" priority="24937">
      <formula>ISEVEN(ROW())</formula>
    </cfRule>
  </conditionalFormatting>
  <conditionalFormatting sqref="B135 D135:F135">
    <cfRule type="expression" dxfId="16065" priority="24934">
      <formula>ISEVEN(ROW())</formula>
    </cfRule>
  </conditionalFormatting>
  <conditionalFormatting sqref="F134">
    <cfRule type="expression" dxfId="16064" priority="24933">
      <formula>ISEVEN(ROW())</formula>
    </cfRule>
  </conditionalFormatting>
  <conditionalFormatting sqref="B134 D134:E134">
    <cfRule type="expression" dxfId="16063" priority="24932">
      <formula>ISEVEN(ROW())</formula>
    </cfRule>
  </conditionalFormatting>
  <conditionalFormatting sqref="B133 D133:F133">
    <cfRule type="expression" dxfId="16062" priority="24929">
      <formula>ISEVEN(ROW())</formula>
    </cfRule>
  </conditionalFormatting>
  <conditionalFormatting sqref="B138 D138:F138">
    <cfRule type="expression" dxfId="16061" priority="24926">
      <formula>ISEVEN(ROW())</formula>
    </cfRule>
  </conditionalFormatting>
  <conditionalFormatting sqref="B136 D136:F136">
    <cfRule type="expression" dxfId="16060" priority="24921">
      <formula>ISEVEN(ROW())</formula>
    </cfRule>
  </conditionalFormatting>
  <conditionalFormatting sqref="G138">
    <cfRule type="expression" dxfId="16059" priority="24920">
      <formula>ISEVEN(ROW())</formula>
    </cfRule>
  </conditionalFormatting>
  <conditionalFormatting sqref="C138">
    <cfRule type="expression" dxfId="16058" priority="24919">
      <formula>ISEVEN(ROW())</formula>
    </cfRule>
  </conditionalFormatting>
  <conditionalFormatting sqref="B141 D141:F141">
    <cfRule type="expression" dxfId="16057" priority="24918">
      <formula>ISEVEN(ROW())</formula>
    </cfRule>
  </conditionalFormatting>
  <conditionalFormatting sqref="F140">
    <cfRule type="expression" dxfId="16056" priority="24917">
      <formula>ISEVEN(ROW())</formula>
    </cfRule>
  </conditionalFormatting>
  <conditionalFormatting sqref="B140:E140">
    <cfRule type="expression" dxfId="16055" priority="24916">
      <formula>ISEVEN(ROW())</formula>
    </cfRule>
  </conditionalFormatting>
  <conditionalFormatting sqref="B139:G139">
    <cfRule type="expression" dxfId="16054" priority="24913">
      <formula>ISEVEN(ROW())</formula>
    </cfRule>
  </conditionalFormatting>
  <conditionalFormatting sqref="C141">
    <cfRule type="expression" dxfId="16053" priority="24911">
      <formula>ISEVEN(ROW())</formula>
    </cfRule>
  </conditionalFormatting>
  <conditionalFormatting sqref="B142:F142">
    <cfRule type="expression" dxfId="16052" priority="24910">
      <formula>ISEVEN(ROW())</formula>
    </cfRule>
  </conditionalFormatting>
  <conditionalFormatting sqref="B128 D128:F128">
    <cfRule type="expression" dxfId="16051" priority="24865">
      <formula>ISEVEN(ROW())</formula>
    </cfRule>
  </conditionalFormatting>
  <conditionalFormatting sqref="F127">
    <cfRule type="expression" dxfId="16050" priority="24864">
      <formula>ISEVEN(ROW())</formula>
    </cfRule>
  </conditionalFormatting>
  <conditionalFormatting sqref="B127 D127:E127">
    <cfRule type="expression" dxfId="16049" priority="24863">
      <formula>ISEVEN(ROW())</formula>
    </cfRule>
  </conditionalFormatting>
  <conditionalFormatting sqref="B126 D126:F126">
    <cfRule type="expression" dxfId="16048" priority="24860">
      <formula>ISEVEN(ROW())</formula>
    </cfRule>
  </conditionalFormatting>
  <conditionalFormatting sqref="B134 D134:F134">
    <cfRule type="expression" dxfId="16047" priority="24857">
      <formula>ISEVEN(ROW())</formula>
    </cfRule>
  </conditionalFormatting>
  <conditionalFormatting sqref="F133">
    <cfRule type="expression" dxfId="16046" priority="24856">
      <formula>ISEVEN(ROW())</formula>
    </cfRule>
  </conditionalFormatting>
  <conditionalFormatting sqref="B133 D133:E133">
    <cfRule type="expression" dxfId="16045" priority="24855">
      <formula>ISEVEN(ROW())</formula>
    </cfRule>
  </conditionalFormatting>
  <conditionalFormatting sqref="B132 D132:F132">
    <cfRule type="expression" dxfId="16044" priority="24852">
      <formula>ISEVEN(ROW())</formula>
    </cfRule>
  </conditionalFormatting>
  <conditionalFormatting sqref="B131 D131:F131">
    <cfRule type="expression" dxfId="16043" priority="24849">
      <formula>ISEVEN(ROW())</formula>
    </cfRule>
  </conditionalFormatting>
  <conditionalFormatting sqref="F130">
    <cfRule type="expression" dxfId="16042" priority="24848">
      <formula>ISEVEN(ROW())</formula>
    </cfRule>
  </conditionalFormatting>
  <conditionalFormatting sqref="B130 D130:E130">
    <cfRule type="expression" dxfId="16041" priority="24847">
      <formula>ISEVEN(ROW())</formula>
    </cfRule>
  </conditionalFormatting>
  <conditionalFormatting sqref="B129 D129:F129">
    <cfRule type="expression" dxfId="16040" priority="24844">
      <formula>ISEVEN(ROW())</formula>
    </cfRule>
  </conditionalFormatting>
  <conditionalFormatting sqref="F136">
    <cfRule type="expression" dxfId="16039" priority="24840">
      <formula>ISEVEN(ROW())</formula>
    </cfRule>
  </conditionalFormatting>
  <conditionalFormatting sqref="B136 D136:E136">
    <cfRule type="expression" dxfId="16038" priority="24839">
      <formula>ISEVEN(ROW())</formula>
    </cfRule>
  </conditionalFormatting>
  <conditionalFormatting sqref="B135 D135:F135">
    <cfRule type="expression" dxfId="16037" priority="24836">
      <formula>ISEVEN(ROW())</formula>
    </cfRule>
  </conditionalFormatting>
  <conditionalFormatting sqref="B140 D140:F140">
    <cfRule type="expression" dxfId="16036" priority="24833">
      <formula>ISEVEN(ROW())</formula>
    </cfRule>
  </conditionalFormatting>
  <conditionalFormatting sqref="F139">
    <cfRule type="expression" dxfId="16035" priority="24832">
      <formula>ISEVEN(ROW())</formula>
    </cfRule>
  </conditionalFormatting>
  <conditionalFormatting sqref="B139:E139">
    <cfRule type="expression" dxfId="16034" priority="24831">
      <formula>ISEVEN(ROW())</formula>
    </cfRule>
  </conditionalFormatting>
  <conditionalFormatting sqref="G139">
    <cfRule type="expression" dxfId="16033" priority="24830">
      <formula>ISEVEN(ROW())</formula>
    </cfRule>
  </conditionalFormatting>
  <conditionalFormatting sqref="G139">
    <cfRule type="expression" dxfId="16032" priority="24829">
      <formula>ISEVEN(ROW())</formula>
    </cfRule>
  </conditionalFormatting>
  <conditionalFormatting sqref="B138:G138">
    <cfRule type="expression" dxfId="16031" priority="24828">
      <formula>ISEVEN(ROW())</formula>
    </cfRule>
  </conditionalFormatting>
  <conditionalFormatting sqref="C140">
    <cfRule type="expression" dxfId="16030" priority="24826">
      <formula>ISEVEN(ROW())</formula>
    </cfRule>
  </conditionalFormatting>
  <conditionalFormatting sqref="F142">
    <cfRule type="expression" dxfId="16029" priority="24825">
      <formula>ISEVEN(ROW())</formula>
    </cfRule>
  </conditionalFormatting>
  <conditionalFormatting sqref="B142:E142">
    <cfRule type="expression" dxfId="16028" priority="24824">
      <formula>ISEVEN(ROW())</formula>
    </cfRule>
  </conditionalFormatting>
  <conditionalFormatting sqref="B141:F141">
    <cfRule type="expression" dxfId="16027" priority="24821">
      <formula>ISEVEN(ROW())</formula>
    </cfRule>
  </conditionalFormatting>
  <conditionalFormatting sqref="B127 D127:F127">
    <cfRule type="expression" dxfId="16026" priority="24788">
      <formula>ISEVEN(ROW())</formula>
    </cfRule>
  </conditionalFormatting>
  <conditionalFormatting sqref="F126">
    <cfRule type="expression" dxfId="16025" priority="24787">
      <formula>ISEVEN(ROW())</formula>
    </cfRule>
  </conditionalFormatting>
  <conditionalFormatting sqref="B126 D126:E126">
    <cfRule type="expression" dxfId="16024" priority="24786">
      <formula>ISEVEN(ROW())</formula>
    </cfRule>
  </conditionalFormatting>
  <conditionalFormatting sqref="B133 D133:F133">
    <cfRule type="expression" dxfId="16023" priority="24780">
      <formula>ISEVEN(ROW())</formula>
    </cfRule>
  </conditionalFormatting>
  <conditionalFormatting sqref="F132">
    <cfRule type="expression" dxfId="16022" priority="24779">
      <formula>ISEVEN(ROW())</formula>
    </cfRule>
  </conditionalFormatting>
  <conditionalFormatting sqref="B132 D132:E132">
    <cfRule type="expression" dxfId="16021" priority="24778">
      <formula>ISEVEN(ROW())</formula>
    </cfRule>
  </conditionalFormatting>
  <conditionalFormatting sqref="B131 D131:F131">
    <cfRule type="expression" dxfId="16020" priority="24775">
      <formula>ISEVEN(ROW())</formula>
    </cfRule>
  </conditionalFormatting>
  <conditionalFormatting sqref="B130 D130:F130">
    <cfRule type="expression" dxfId="16019" priority="24772">
      <formula>ISEVEN(ROW())</formula>
    </cfRule>
  </conditionalFormatting>
  <conditionalFormatting sqref="F129">
    <cfRule type="expression" dxfId="16018" priority="24771">
      <formula>ISEVEN(ROW())</formula>
    </cfRule>
  </conditionalFormatting>
  <conditionalFormatting sqref="B129 D129:E129">
    <cfRule type="expression" dxfId="16017" priority="24770">
      <formula>ISEVEN(ROW())</formula>
    </cfRule>
  </conditionalFormatting>
  <conditionalFormatting sqref="B128 D128:F128">
    <cfRule type="expression" dxfId="16016" priority="24767">
      <formula>ISEVEN(ROW())</formula>
    </cfRule>
  </conditionalFormatting>
  <conditionalFormatting sqref="B136 D136:F136">
    <cfRule type="expression" dxfId="16015" priority="24764">
      <formula>ISEVEN(ROW())</formula>
    </cfRule>
  </conditionalFormatting>
  <conditionalFormatting sqref="F135">
    <cfRule type="expression" dxfId="16014" priority="24763">
      <formula>ISEVEN(ROW())</formula>
    </cfRule>
  </conditionalFormatting>
  <conditionalFormatting sqref="B135 D135:E135">
    <cfRule type="expression" dxfId="16013" priority="24762">
      <formula>ISEVEN(ROW())</formula>
    </cfRule>
  </conditionalFormatting>
  <conditionalFormatting sqref="B134 D134:F134">
    <cfRule type="expression" dxfId="16012" priority="24759">
      <formula>ISEVEN(ROW())</formula>
    </cfRule>
  </conditionalFormatting>
  <conditionalFormatting sqref="B139 D139:F139">
    <cfRule type="expression" dxfId="16011" priority="24756">
      <formula>ISEVEN(ROW())</formula>
    </cfRule>
  </conditionalFormatting>
  <conditionalFormatting sqref="F138">
    <cfRule type="expression" dxfId="16010" priority="24755">
      <formula>ISEVEN(ROW())</formula>
    </cfRule>
  </conditionalFormatting>
  <conditionalFormatting sqref="B138:E138">
    <cfRule type="expression" dxfId="16009" priority="24754">
      <formula>ISEVEN(ROW())</formula>
    </cfRule>
  </conditionalFormatting>
  <conditionalFormatting sqref="G138">
    <cfRule type="expression" dxfId="16008" priority="24753">
      <formula>ISEVEN(ROW())</formula>
    </cfRule>
  </conditionalFormatting>
  <conditionalFormatting sqref="G138">
    <cfRule type="expression" dxfId="16007" priority="24752">
      <formula>ISEVEN(ROW())</formula>
    </cfRule>
  </conditionalFormatting>
  <conditionalFormatting sqref="G139">
    <cfRule type="expression" dxfId="16006" priority="24750">
      <formula>ISEVEN(ROW())</formula>
    </cfRule>
  </conditionalFormatting>
  <conditionalFormatting sqref="C139">
    <cfRule type="expression" dxfId="16005" priority="24749">
      <formula>ISEVEN(ROW())</formula>
    </cfRule>
  </conditionalFormatting>
  <conditionalFormatting sqref="B142 D142:F142">
    <cfRule type="expression" dxfId="16004" priority="24748">
      <formula>ISEVEN(ROW())</formula>
    </cfRule>
  </conditionalFormatting>
  <conditionalFormatting sqref="F141">
    <cfRule type="expression" dxfId="16003" priority="24747">
      <formula>ISEVEN(ROW())</formula>
    </cfRule>
  </conditionalFormatting>
  <conditionalFormatting sqref="B141:E141">
    <cfRule type="expression" dxfId="16002" priority="24746">
      <formula>ISEVEN(ROW())</formula>
    </cfRule>
  </conditionalFormatting>
  <conditionalFormatting sqref="B140:F140">
    <cfRule type="expression" dxfId="16001" priority="24743">
      <formula>ISEVEN(ROW())</formula>
    </cfRule>
  </conditionalFormatting>
  <conditionalFormatting sqref="C142">
    <cfRule type="expression" dxfId="16000" priority="24741">
      <formula>ISEVEN(ROW())</formula>
    </cfRule>
  </conditionalFormatting>
  <conditionalFormatting sqref="B112 D112:F112">
    <cfRule type="expression" dxfId="15999" priority="24740">
      <formula>ISEVEN(ROW())</formula>
    </cfRule>
  </conditionalFormatting>
  <conditionalFormatting sqref="F111">
    <cfRule type="expression" dxfId="15998" priority="24739">
      <formula>ISEVEN(ROW())</formula>
    </cfRule>
  </conditionalFormatting>
  <conditionalFormatting sqref="B111:E111">
    <cfRule type="expression" dxfId="15997" priority="24738">
      <formula>ISEVEN(ROW())</formula>
    </cfRule>
  </conditionalFormatting>
  <conditionalFormatting sqref="G111">
    <cfRule type="expression" dxfId="15996" priority="24737">
      <formula>ISEVEN(ROW())</formula>
    </cfRule>
  </conditionalFormatting>
  <conditionalFormatting sqref="G111">
    <cfRule type="expression" dxfId="15995" priority="24736">
      <formula>ISEVEN(ROW())</formula>
    </cfRule>
  </conditionalFormatting>
  <conditionalFormatting sqref="B110:G110">
    <cfRule type="expression" dxfId="15994" priority="24735">
      <formula>ISEVEN(ROW())</formula>
    </cfRule>
  </conditionalFormatting>
  <conditionalFormatting sqref="G112">
    <cfRule type="expression" dxfId="15993" priority="24734">
      <formula>ISEVEN(ROW())</formula>
    </cfRule>
  </conditionalFormatting>
  <conditionalFormatting sqref="C112">
    <cfRule type="expression" dxfId="15992" priority="24733">
      <formula>ISEVEN(ROW())</formula>
    </cfRule>
  </conditionalFormatting>
  <conditionalFormatting sqref="F113">
    <cfRule type="expression" dxfId="15991" priority="24732">
      <formula>ISEVEN(ROW())</formula>
    </cfRule>
  </conditionalFormatting>
  <conditionalFormatting sqref="B113:E113">
    <cfRule type="expression" dxfId="15990" priority="24731">
      <formula>ISEVEN(ROW())</formula>
    </cfRule>
  </conditionalFormatting>
  <conditionalFormatting sqref="G113">
    <cfRule type="expression" dxfId="15989" priority="24730">
      <formula>ISEVEN(ROW())</formula>
    </cfRule>
  </conditionalFormatting>
  <conditionalFormatting sqref="G113 B113:E113">
    <cfRule type="expression" dxfId="15988" priority="24729">
      <formula>ISEVEN(ROW())</formula>
    </cfRule>
  </conditionalFormatting>
  <conditionalFormatting sqref="B116 D116:F116">
    <cfRule type="expression" dxfId="15987" priority="24728">
      <formula>ISEVEN(ROW())</formula>
    </cfRule>
  </conditionalFormatting>
  <conditionalFormatting sqref="F115">
    <cfRule type="expression" dxfId="15986" priority="24727">
      <formula>ISEVEN(ROW())</formula>
    </cfRule>
  </conditionalFormatting>
  <conditionalFormatting sqref="B115:E115">
    <cfRule type="expression" dxfId="15985" priority="24726">
      <formula>ISEVEN(ROW())</formula>
    </cfRule>
  </conditionalFormatting>
  <conditionalFormatting sqref="G115">
    <cfRule type="expression" dxfId="15984" priority="24725">
      <formula>ISEVEN(ROW())</formula>
    </cfRule>
  </conditionalFormatting>
  <conditionalFormatting sqref="G115">
    <cfRule type="expression" dxfId="15983" priority="24724">
      <formula>ISEVEN(ROW())</formula>
    </cfRule>
  </conditionalFormatting>
  <conditionalFormatting sqref="B114:G114">
    <cfRule type="expression" dxfId="15982" priority="24723">
      <formula>ISEVEN(ROW())</formula>
    </cfRule>
  </conditionalFormatting>
  <conditionalFormatting sqref="G116">
    <cfRule type="expression" dxfId="15981" priority="24722">
      <formula>ISEVEN(ROW())</formula>
    </cfRule>
  </conditionalFormatting>
  <conditionalFormatting sqref="C116">
    <cfRule type="expression" dxfId="15980" priority="24721">
      <formula>ISEVEN(ROW())</formula>
    </cfRule>
  </conditionalFormatting>
  <conditionalFormatting sqref="F118">
    <cfRule type="expression" dxfId="15979" priority="24719">
      <formula>ISEVEN(ROW())</formula>
    </cfRule>
  </conditionalFormatting>
  <conditionalFormatting sqref="B118:E118">
    <cfRule type="expression" dxfId="15978" priority="24718">
      <formula>ISEVEN(ROW())</formula>
    </cfRule>
  </conditionalFormatting>
  <conditionalFormatting sqref="G118">
    <cfRule type="expression" dxfId="15977" priority="24717">
      <formula>ISEVEN(ROW())</formula>
    </cfRule>
  </conditionalFormatting>
  <conditionalFormatting sqref="G118">
    <cfRule type="expression" dxfId="15976" priority="24716">
      <formula>ISEVEN(ROW())</formula>
    </cfRule>
  </conditionalFormatting>
  <conditionalFormatting sqref="B117:G117">
    <cfRule type="expression" dxfId="15975" priority="24715">
      <formula>ISEVEN(ROW())</formula>
    </cfRule>
  </conditionalFormatting>
  <conditionalFormatting sqref="B115 D115:F115">
    <cfRule type="expression" dxfId="15974" priority="24707">
      <formula>ISEVEN(ROW())</formula>
    </cfRule>
  </conditionalFormatting>
  <conditionalFormatting sqref="F114">
    <cfRule type="expression" dxfId="15973" priority="24706">
      <formula>ISEVEN(ROW())</formula>
    </cfRule>
  </conditionalFormatting>
  <conditionalFormatting sqref="B114:E114">
    <cfRule type="expression" dxfId="15972" priority="24705">
      <formula>ISEVEN(ROW())</formula>
    </cfRule>
  </conditionalFormatting>
  <conditionalFormatting sqref="G114">
    <cfRule type="expression" dxfId="15971" priority="24704">
      <formula>ISEVEN(ROW())</formula>
    </cfRule>
  </conditionalFormatting>
  <conditionalFormatting sqref="G114">
    <cfRule type="expression" dxfId="15970" priority="24703">
      <formula>ISEVEN(ROW())</formula>
    </cfRule>
  </conditionalFormatting>
  <conditionalFormatting sqref="B113:G113">
    <cfRule type="expression" dxfId="15969" priority="24702">
      <formula>ISEVEN(ROW())</formula>
    </cfRule>
  </conditionalFormatting>
  <conditionalFormatting sqref="G115">
    <cfRule type="expression" dxfId="15968" priority="24701">
      <formula>ISEVEN(ROW())</formula>
    </cfRule>
  </conditionalFormatting>
  <conditionalFormatting sqref="C115">
    <cfRule type="expression" dxfId="15967" priority="24700">
      <formula>ISEVEN(ROW())</formula>
    </cfRule>
  </conditionalFormatting>
  <conditionalFormatting sqref="B118 D118:F118">
    <cfRule type="expression" dxfId="15966" priority="24699">
      <formula>ISEVEN(ROW())</formula>
    </cfRule>
  </conditionalFormatting>
  <conditionalFormatting sqref="F117">
    <cfRule type="expression" dxfId="15965" priority="24698">
      <formula>ISEVEN(ROW())</formula>
    </cfRule>
  </conditionalFormatting>
  <conditionalFormatting sqref="B117:E117">
    <cfRule type="expression" dxfId="15964" priority="24697">
      <formula>ISEVEN(ROW())</formula>
    </cfRule>
  </conditionalFormatting>
  <conditionalFormatting sqref="G117">
    <cfRule type="expression" dxfId="15963" priority="24696">
      <formula>ISEVEN(ROW())</formula>
    </cfRule>
  </conditionalFormatting>
  <conditionalFormatting sqref="G117">
    <cfRule type="expression" dxfId="15962" priority="24695">
      <formula>ISEVEN(ROW())</formula>
    </cfRule>
  </conditionalFormatting>
  <conditionalFormatting sqref="B116:G116">
    <cfRule type="expression" dxfId="15961" priority="24694">
      <formula>ISEVEN(ROW())</formula>
    </cfRule>
  </conditionalFormatting>
  <conditionalFormatting sqref="G118">
    <cfRule type="expression" dxfId="15960" priority="24693">
      <formula>ISEVEN(ROW())</formula>
    </cfRule>
  </conditionalFormatting>
  <conditionalFormatting sqref="C118">
    <cfRule type="expression" dxfId="15959" priority="24692">
      <formula>ISEVEN(ROW())</formula>
    </cfRule>
  </conditionalFormatting>
  <conditionalFormatting sqref="F110">
    <cfRule type="expression" dxfId="15958" priority="24683">
      <formula>ISEVEN(ROW())</formula>
    </cfRule>
  </conditionalFormatting>
  <conditionalFormatting sqref="B110:E110">
    <cfRule type="expression" dxfId="15957" priority="24682">
      <formula>ISEVEN(ROW())</formula>
    </cfRule>
  </conditionalFormatting>
  <conditionalFormatting sqref="G110">
    <cfRule type="expression" dxfId="15956" priority="24681">
      <formula>ISEVEN(ROW())</formula>
    </cfRule>
  </conditionalFormatting>
  <conditionalFormatting sqref="G110 B110:E110">
    <cfRule type="expression" dxfId="15955" priority="24680">
      <formula>ISEVEN(ROW())</formula>
    </cfRule>
  </conditionalFormatting>
  <conditionalFormatting sqref="B113 D113:F113">
    <cfRule type="expression" dxfId="15954" priority="24679">
      <formula>ISEVEN(ROW())</formula>
    </cfRule>
  </conditionalFormatting>
  <conditionalFormatting sqref="F112">
    <cfRule type="expression" dxfId="15953" priority="24678">
      <formula>ISEVEN(ROW())</formula>
    </cfRule>
  </conditionalFormatting>
  <conditionalFormatting sqref="B112:E112">
    <cfRule type="expression" dxfId="15952" priority="24677">
      <formula>ISEVEN(ROW())</formula>
    </cfRule>
  </conditionalFormatting>
  <conditionalFormatting sqref="G112">
    <cfRule type="expression" dxfId="15951" priority="24676">
      <formula>ISEVEN(ROW())</formula>
    </cfRule>
  </conditionalFormatting>
  <conditionalFormatting sqref="G112">
    <cfRule type="expression" dxfId="15950" priority="24675">
      <formula>ISEVEN(ROW())</formula>
    </cfRule>
  </conditionalFormatting>
  <conditionalFormatting sqref="B111:G111">
    <cfRule type="expression" dxfId="15949" priority="24674">
      <formula>ISEVEN(ROW())</formula>
    </cfRule>
  </conditionalFormatting>
  <conditionalFormatting sqref="G113">
    <cfRule type="expression" dxfId="15948" priority="24673">
      <formula>ISEVEN(ROW())</formula>
    </cfRule>
  </conditionalFormatting>
  <conditionalFormatting sqref="C113">
    <cfRule type="expression" dxfId="15947" priority="24672">
      <formula>ISEVEN(ROW())</formula>
    </cfRule>
  </conditionalFormatting>
  <conditionalFormatting sqref="F114">
    <cfRule type="expression" dxfId="15946" priority="24671">
      <formula>ISEVEN(ROW())</formula>
    </cfRule>
  </conditionalFormatting>
  <conditionalFormatting sqref="B114:E114">
    <cfRule type="expression" dxfId="15945" priority="24670">
      <formula>ISEVEN(ROW())</formula>
    </cfRule>
  </conditionalFormatting>
  <conditionalFormatting sqref="G114">
    <cfRule type="expression" dxfId="15944" priority="24669">
      <formula>ISEVEN(ROW())</formula>
    </cfRule>
  </conditionalFormatting>
  <conditionalFormatting sqref="G114 B114:E114">
    <cfRule type="expression" dxfId="15943" priority="24668">
      <formula>ISEVEN(ROW())</formula>
    </cfRule>
  </conditionalFormatting>
  <conditionalFormatting sqref="B117 D117:F117">
    <cfRule type="expression" dxfId="15942" priority="24667">
      <formula>ISEVEN(ROW())</formula>
    </cfRule>
  </conditionalFormatting>
  <conditionalFormatting sqref="F116">
    <cfRule type="expression" dxfId="15941" priority="24666">
      <formula>ISEVEN(ROW())</formula>
    </cfRule>
  </conditionalFormatting>
  <conditionalFormatting sqref="B116:E116">
    <cfRule type="expression" dxfId="15940" priority="24665">
      <formula>ISEVEN(ROW())</formula>
    </cfRule>
  </conditionalFormatting>
  <conditionalFormatting sqref="G116">
    <cfRule type="expression" dxfId="15939" priority="24664">
      <formula>ISEVEN(ROW())</formula>
    </cfRule>
  </conditionalFormatting>
  <conditionalFormatting sqref="G116">
    <cfRule type="expression" dxfId="15938" priority="24663">
      <formula>ISEVEN(ROW())</formula>
    </cfRule>
  </conditionalFormatting>
  <conditionalFormatting sqref="B115:G115">
    <cfRule type="expression" dxfId="15937" priority="24662">
      <formula>ISEVEN(ROW())</formula>
    </cfRule>
  </conditionalFormatting>
  <conditionalFormatting sqref="G117">
    <cfRule type="expression" dxfId="15936" priority="24661">
      <formula>ISEVEN(ROW())</formula>
    </cfRule>
  </conditionalFormatting>
  <conditionalFormatting sqref="C117">
    <cfRule type="expression" dxfId="15935" priority="24660">
      <formula>ISEVEN(ROW())</formula>
    </cfRule>
  </conditionalFormatting>
  <conditionalFormatting sqref="B118:G118">
    <cfRule type="expression" dxfId="15934" priority="24654">
      <formula>ISEVEN(ROW())</formula>
    </cfRule>
  </conditionalFormatting>
  <conditionalFormatting sqref="B116 D116:F116">
    <cfRule type="expression" dxfId="15933" priority="24650">
      <formula>ISEVEN(ROW())</formula>
    </cfRule>
  </conditionalFormatting>
  <conditionalFormatting sqref="F115">
    <cfRule type="expression" dxfId="15932" priority="24649">
      <formula>ISEVEN(ROW())</formula>
    </cfRule>
  </conditionalFormatting>
  <conditionalFormatting sqref="B115:E115">
    <cfRule type="expression" dxfId="15931" priority="24648">
      <formula>ISEVEN(ROW())</formula>
    </cfRule>
  </conditionalFormatting>
  <conditionalFormatting sqref="G115">
    <cfRule type="expression" dxfId="15930" priority="24647">
      <formula>ISEVEN(ROW())</formula>
    </cfRule>
  </conditionalFormatting>
  <conditionalFormatting sqref="G115">
    <cfRule type="expression" dxfId="15929" priority="24646">
      <formula>ISEVEN(ROW())</formula>
    </cfRule>
  </conditionalFormatting>
  <conditionalFormatting sqref="B114:G114">
    <cfRule type="expression" dxfId="15928" priority="24645">
      <formula>ISEVEN(ROW())</formula>
    </cfRule>
  </conditionalFormatting>
  <conditionalFormatting sqref="G116">
    <cfRule type="expression" dxfId="15927" priority="24644">
      <formula>ISEVEN(ROW())</formula>
    </cfRule>
  </conditionalFormatting>
  <conditionalFormatting sqref="C116">
    <cfRule type="expression" dxfId="15926" priority="24643">
      <formula>ISEVEN(ROW())</formula>
    </cfRule>
  </conditionalFormatting>
  <conditionalFormatting sqref="F118">
    <cfRule type="expression" dxfId="15925" priority="24641">
      <formula>ISEVEN(ROW())</formula>
    </cfRule>
  </conditionalFormatting>
  <conditionalFormatting sqref="B118:E118">
    <cfRule type="expression" dxfId="15924" priority="24640">
      <formula>ISEVEN(ROW())</formula>
    </cfRule>
  </conditionalFormatting>
  <conditionalFormatting sqref="G118">
    <cfRule type="expression" dxfId="15923" priority="24639">
      <formula>ISEVEN(ROW())</formula>
    </cfRule>
  </conditionalFormatting>
  <conditionalFormatting sqref="G118">
    <cfRule type="expression" dxfId="15922" priority="24638">
      <formula>ISEVEN(ROW())</formula>
    </cfRule>
  </conditionalFormatting>
  <conditionalFormatting sqref="B117:G117">
    <cfRule type="expression" dxfId="15921" priority="24637">
      <formula>ISEVEN(ROW())</formula>
    </cfRule>
  </conditionalFormatting>
  <conditionalFormatting sqref="B111 D111:F111">
    <cfRule type="expression" dxfId="15920" priority="24629">
      <formula>ISEVEN(ROW())</formula>
    </cfRule>
  </conditionalFormatting>
  <conditionalFormatting sqref="F110">
    <cfRule type="expression" dxfId="15919" priority="24628">
      <formula>ISEVEN(ROW())</formula>
    </cfRule>
  </conditionalFormatting>
  <conditionalFormatting sqref="B110:E110">
    <cfRule type="expression" dxfId="15918" priority="24627">
      <formula>ISEVEN(ROW())</formula>
    </cfRule>
  </conditionalFormatting>
  <conditionalFormatting sqref="G110">
    <cfRule type="expression" dxfId="15917" priority="24626">
      <formula>ISEVEN(ROW())</formula>
    </cfRule>
  </conditionalFormatting>
  <conditionalFormatting sqref="G110">
    <cfRule type="expression" dxfId="15916" priority="24625">
      <formula>ISEVEN(ROW())</formula>
    </cfRule>
  </conditionalFormatting>
  <conditionalFormatting sqref="G111">
    <cfRule type="expression" dxfId="15915" priority="24624">
      <formula>ISEVEN(ROW())</formula>
    </cfRule>
  </conditionalFormatting>
  <conditionalFormatting sqref="C111">
    <cfRule type="expression" dxfId="15914" priority="24623">
      <formula>ISEVEN(ROW())</formula>
    </cfRule>
  </conditionalFormatting>
  <conditionalFormatting sqref="F112">
    <cfRule type="expression" dxfId="15913" priority="24622">
      <formula>ISEVEN(ROW())</formula>
    </cfRule>
  </conditionalFormatting>
  <conditionalFormatting sqref="B112:E112">
    <cfRule type="expression" dxfId="15912" priority="24621">
      <formula>ISEVEN(ROW())</formula>
    </cfRule>
  </conditionalFormatting>
  <conditionalFormatting sqref="G112">
    <cfRule type="expression" dxfId="15911" priority="24620">
      <formula>ISEVEN(ROW())</formula>
    </cfRule>
  </conditionalFormatting>
  <conditionalFormatting sqref="G112 B112:E112">
    <cfRule type="expression" dxfId="15910" priority="24619">
      <formula>ISEVEN(ROW())</formula>
    </cfRule>
  </conditionalFormatting>
  <conditionalFormatting sqref="B115 D115:F115">
    <cfRule type="expression" dxfId="15909" priority="24618">
      <formula>ISEVEN(ROW())</formula>
    </cfRule>
  </conditionalFormatting>
  <conditionalFormatting sqref="F114">
    <cfRule type="expression" dxfId="15908" priority="24617">
      <formula>ISEVEN(ROW())</formula>
    </cfRule>
  </conditionalFormatting>
  <conditionalFormatting sqref="B114:E114">
    <cfRule type="expression" dxfId="15907" priority="24616">
      <formula>ISEVEN(ROW())</formula>
    </cfRule>
  </conditionalFormatting>
  <conditionalFormatting sqref="G114">
    <cfRule type="expression" dxfId="15906" priority="24615">
      <formula>ISEVEN(ROW())</formula>
    </cfRule>
  </conditionalFormatting>
  <conditionalFormatting sqref="G114">
    <cfRule type="expression" dxfId="15905" priority="24614">
      <formula>ISEVEN(ROW())</formula>
    </cfRule>
  </conditionalFormatting>
  <conditionalFormatting sqref="B113:G113">
    <cfRule type="expression" dxfId="15904" priority="24613">
      <formula>ISEVEN(ROW())</formula>
    </cfRule>
  </conditionalFormatting>
  <conditionalFormatting sqref="G115">
    <cfRule type="expression" dxfId="15903" priority="24612">
      <formula>ISEVEN(ROW())</formula>
    </cfRule>
  </conditionalFormatting>
  <conditionalFormatting sqref="C115">
    <cfRule type="expression" dxfId="15902" priority="24611">
      <formula>ISEVEN(ROW())</formula>
    </cfRule>
  </conditionalFormatting>
  <conditionalFormatting sqref="B118 D118:F118">
    <cfRule type="expression" dxfId="15901" priority="24610">
      <formula>ISEVEN(ROW())</formula>
    </cfRule>
  </conditionalFormatting>
  <conditionalFormatting sqref="F117">
    <cfRule type="expression" dxfId="15900" priority="24609">
      <formula>ISEVEN(ROW())</formula>
    </cfRule>
  </conditionalFormatting>
  <conditionalFormatting sqref="B117:E117">
    <cfRule type="expression" dxfId="15899" priority="24608">
      <formula>ISEVEN(ROW())</formula>
    </cfRule>
  </conditionalFormatting>
  <conditionalFormatting sqref="G117">
    <cfRule type="expression" dxfId="15898" priority="24607">
      <formula>ISEVEN(ROW())</formula>
    </cfRule>
  </conditionalFormatting>
  <conditionalFormatting sqref="G117">
    <cfRule type="expression" dxfId="15897" priority="24606">
      <formula>ISEVEN(ROW())</formula>
    </cfRule>
  </conditionalFormatting>
  <conditionalFormatting sqref="B116:G116">
    <cfRule type="expression" dxfId="15896" priority="24605">
      <formula>ISEVEN(ROW())</formula>
    </cfRule>
  </conditionalFormatting>
  <conditionalFormatting sqref="G118">
    <cfRule type="expression" dxfId="15895" priority="24604">
      <formula>ISEVEN(ROW())</formula>
    </cfRule>
  </conditionalFormatting>
  <conditionalFormatting sqref="C118">
    <cfRule type="expression" dxfId="15894" priority="24603">
      <formula>ISEVEN(ROW())</formula>
    </cfRule>
  </conditionalFormatting>
  <conditionalFormatting sqref="B114 D114:F114">
    <cfRule type="expression" dxfId="15893" priority="24594">
      <formula>ISEVEN(ROW())</formula>
    </cfRule>
  </conditionalFormatting>
  <conditionalFormatting sqref="F113">
    <cfRule type="expression" dxfId="15892" priority="24593">
      <formula>ISEVEN(ROW())</formula>
    </cfRule>
  </conditionalFormatting>
  <conditionalFormatting sqref="B113:E113">
    <cfRule type="expression" dxfId="15891" priority="24592">
      <formula>ISEVEN(ROW())</formula>
    </cfRule>
  </conditionalFormatting>
  <conditionalFormatting sqref="G113">
    <cfRule type="expression" dxfId="15890" priority="24591">
      <formula>ISEVEN(ROW())</formula>
    </cfRule>
  </conditionalFormatting>
  <conditionalFormatting sqref="G113">
    <cfRule type="expression" dxfId="15889" priority="24590">
      <formula>ISEVEN(ROW())</formula>
    </cfRule>
  </conditionalFormatting>
  <conditionalFormatting sqref="B112:G112">
    <cfRule type="expression" dxfId="15888" priority="24589">
      <formula>ISEVEN(ROW())</formula>
    </cfRule>
  </conditionalFormatting>
  <conditionalFormatting sqref="G114">
    <cfRule type="expression" dxfId="15887" priority="24588">
      <formula>ISEVEN(ROW())</formula>
    </cfRule>
  </conditionalFormatting>
  <conditionalFormatting sqref="C114">
    <cfRule type="expression" dxfId="15886" priority="24587">
      <formula>ISEVEN(ROW())</formula>
    </cfRule>
  </conditionalFormatting>
  <conditionalFormatting sqref="B117 D117:F117">
    <cfRule type="expression" dxfId="15885" priority="24586">
      <formula>ISEVEN(ROW())</formula>
    </cfRule>
  </conditionalFormatting>
  <conditionalFormatting sqref="F116">
    <cfRule type="expression" dxfId="15884" priority="24585">
      <formula>ISEVEN(ROW())</formula>
    </cfRule>
  </conditionalFormatting>
  <conditionalFormatting sqref="B116:E116">
    <cfRule type="expression" dxfId="15883" priority="24584">
      <formula>ISEVEN(ROW())</formula>
    </cfRule>
  </conditionalFormatting>
  <conditionalFormatting sqref="G116">
    <cfRule type="expression" dxfId="15882" priority="24583">
      <formula>ISEVEN(ROW())</formula>
    </cfRule>
  </conditionalFormatting>
  <conditionalFormatting sqref="G116">
    <cfRule type="expression" dxfId="15881" priority="24582">
      <formula>ISEVEN(ROW())</formula>
    </cfRule>
  </conditionalFormatting>
  <conditionalFormatting sqref="B115:G115">
    <cfRule type="expression" dxfId="15880" priority="24581">
      <formula>ISEVEN(ROW())</formula>
    </cfRule>
  </conditionalFormatting>
  <conditionalFormatting sqref="G117">
    <cfRule type="expression" dxfId="15879" priority="24580">
      <formula>ISEVEN(ROW())</formula>
    </cfRule>
  </conditionalFormatting>
  <conditionalFormatting sqref="C117">
    <cfRule type="expression" dxfId="15878" priority="24579">
      <formula>ISEVEN(ROW())</formula>
    </cfRule>
  </conditionalFormatting>
  <conditionalFormatting sqref="B118:G118">
    <cfRule type="expression" dxfId="15877" priority="24573">
      <formula>ISEVEN(ROW())</formula>
    </cfRule>
  </conditionalFormatting>
  <conditionalFormatting sqref="B112 D112:F112">
    <cfRule type="expression" dxfId="15876" priority="24569">
      <formula>ISEVEN(ROW())</formula>
    </cfRule>
  </conditionalFormatting>
  <conditionalFormatting sqref="F111">
    <cfRule type="expression" dxfId="15875" priority="24568">
      <formula>ISEVEN(ROW())</formula>
    </cfRule>
  </conditionalFormatting>
  <conditionalFormatting sqref="B111:E111">
    <cfRule type="expression" dxfId="15874" priority="24567">
      <formula>ISEVEN(ROW())</formula>
    </cfRule>
  </conditionalFormatting>
  <conditionalFormatting sqref="G111">
    <cfRule type="expression" dxfId="15873" priority="24566">
      <formula>ISEVEN(ROW())</formula>
    </cfRule>
  </conditionalFormatting>
  <conditionalFormatting sqref="G111">
    <cfRule type="expression" dxfId="15872" priority="24565">
      <formula>ISEVEN(ROW())</formula>
    </cfRule>
  </conditionalFormatting>
  <conditionalFormatting sqref="B110:G110">
    <cfRule type="expression" dxfId="15871" priority="24564">
      <formula>ISEVEN(ROW())</formula>
    </cfRule>
  </conditionalFormatting>
  <conditionalFormatting sqref="G112">
    <cfRule type="expression" dxfId="15870" priority="24563">
      <formula>ISEVEN(ROW())</formula>
    </cfRule>
  </conditionalFormatting>
  <conditionalFormatting sqref="C112">
    <cfRule type="expression" dxfId="15869" priority="24562">
      <formula>ISEVEN(ROW())</formula>
    </cfRule>
  </conditionalFormatting>
  <conditionalFormatting sqref="F113">
    <cfRule type="expression" dxfId="15868" priority="24561">
      <formula>ISEVEN(ROW())</formula>
    </cfRule>
  </conditionalFormatting>
  <conditionalFormatting sqref="B113:E113">
    <cfRule type="expression" dxfId="15867" priority="24560">
      <formula>ISEVEN(ROW())</formula>
    </cfRule>
  </conditionalFormatting>
  <conditionalFormatting sqref="G113">
    <cfRule type="expression" dxfId="15866" priority="24559">
      <formula>ISEVEN(ROW())</formula>
    </cfRule>
  </conditionalFormatting>
  <conditionalFormatting sqref="G113 B113:E113">
    <cfRule type="expression" dxfId="15865" priority="24558">
      <formula>ISEVEN(ROW())</formula>
    </cfRule>
  </conditionalFormatting>
  <conditionalFormatting sqref="B116 D116:F116">
    <cfRule type="expression" dxfId="15864" priority="24557">
      <formula>ISEVEN(ROW())</formula>
    </cfRule>
  </conditionalFormatting>
  <conditionalFormatting sqref="F115">
    <cfRule type="expression" dxfId="15863" priority="24556">
      <formula>ISEVEN(ROW())</formula>
    </cfRule>
  </conditionalFormatting>
  <conditionalFormatting sqref="B115:E115">
    <cfRule type="expression" dxfId="15862" priority="24555">
      <formula>ISEVEN(ROW())</formula>
    </cfRule>
  </conditionalFormatting>
  <conditionalFormatting sqref="G115">
    <cfRule type="expression" dxfId="15861" priority="24554">
      <formula>ISEVEN(ROW())</formula>
    </cfRule>
  </conditionalFormatting>
  <conditionalFormatting sqref="G115">
    <cfRule type="expression" dxfId="15860" priority="24553">
      <formula>ISEVEN(ROW())</formula>
    </cfRule>
  </conditionalFormatting>
  <conditionalFormatting sqref="B114:G114">
    <cfRule type="expression" dxfId="15859" priority="24552">
      <formula>ISEVEN(ROW())</formula>
    </cfRule>
  </conditionalFormatting>
  <conditionalFormatting sqref="G116">
    <cfRule type="expression" dxfId="15858" priority="24551">
      <formula>ISEVEN(ROW())</formula>
    </cfRule>
  </conditionalFormatting>
  <conditionalFormatting sqref="C116">
    <cfRule type="expression" dxfId="15857" priority="24550">
      <formula>ISEVEN(ROW())</formula>
    </cfRule>
  </conditionalFormatting>
  <conditionalFormatting sqref="F118">
    <cfRule type="expression" dxfId="15856" priority="24548">
      <formula>ISEVEN(ROW())</formula>
    </cfRule>
  </conditionalFormatting>
  <conditionalFormatting sqref="B118:E118">
    <cfRule type="expression" dxfId="15855" priority="24547">
      <formula>ISEVEN(ROW())</formula>
    </cfRule>
  </conditionalFormatting>
  <conditionalFormatting sqref="G118">
    <cfRule type="expression" dxfId="15854" priority="24546">
      <formula>ISEVEN(ROW())</formula>
    </cfRule>
  </conditionalFormatting>
  <conditionalFormatting sqref="G118">
    <cfRule type="expression" dxfId="15853" priority="24545">
      <formula>ISEVEN(ROW())</formula>
    </cfRule>
  </conditionalFormatting>
  <conditionalFormatting sqref="B117:G117">
    <cfRule type="expression" dxfId="15852" priority="24544">
      <formula>ISEVEN(ROW())</formula>
    </cfRule>
  </conditionalFormatting>
  <conditionalFormatting sqref="B115 D115:F115">
    <cfRule type="expression" dxfId="15851" priority="24536">
      <formula>ISEVEN(ROW())</formula>
    </cfRule>
  </conditionalFormatting>
  <conditionalFormatting sqref="F114">
    <cfRule type="expression" dxfId="15850" priority="24535">
      <formula>ISEVEN(ROW())</formula>
    </cfRule>
  </conditionalFormatting>
  <conditionalFormatting sqref="B114:E114">
    <cfRule type="expression" dxfId="15849" priority="24534">
      <formula>ISEVEN(ROW())</formula>
    </cfRule>
  </conditionalFormatting>
  <conditionalFormatting sqref="G114">
    <cfRule type="expression" dxfId="15848" priority="24533">
      <formula>ISEVEN(ROW())</formula>
    </cfRule>
  </conditionalFormatting>
  <conditionalFormatting sqref="G114">
    <cfRule type="expression" dxfId="15847" priority="24532">
      <formula>ISEVEN(ROW())</formula>
    </cfRule>
  </conditionalFormatting>
  <conditionalFormatting sqref="B113:G113">
    <cfRule type="expression" dxfId="15846" priority="24531">
      <formula>ISEVEN(ROW())</formula>
    </cfRule>
  </conditionalFormatting>
  <conditionalFormatting sqref="G115">
    <cfRule type="expression" dxfId="15845" priority="24530">
      <formula>ISEVEN(ROW())</formula>
    </cfRule>
  </conditionalFormatting>
  <conditionalFormatting sqref="C115">
    <cfRule type="expression" dxfId="15844" priority="24529">
      <formula>ISEVEN(ROW())</formula>
    </cfRule>
  </conditionalFormatting>
  <conditionalFormatting sqref="B118 D118:F118">
    <cfRule type="expression" dxfId="15843" priority="24528">
      <formula>ISEVEN(ROW())</formula>
    </cfRule>
  </conditionalFormatting>
  <conditionalFormatting sqref="F117">
    <cfRule type="expression" dxfId="15842" priority="24527">
      <formula>ISEVEN(ROW())</formula>
    </cfRule>
  </conditionalFormatting>
  <conditionalFormatting sqref="B117:E117">
    <cfRule type="expression" dxfId="15841" priority="24526">
      <formula>ISEVEN(ROW())</formula>
    </cfRule>
  </conditionalFormatting>
  <conditionalFormatting sqref="G117">
    <cfRule type="expression" dxfId="15840" priority="24525">
      <formula>ISEVEN(ROW())</formula>
    </cfRule>
  </conditionalFormatting>
  <conditionalFormatting sqref="G117">
    <cfRule type="expression" dxfId="15839" priority="24524">
      <formula>ISEVEN(ROW())</formula>
    </cfRule>
  </conditionalFormatting>
  <conditionalFormatting sqref="B116:G116">
    <cfRule type="expression" dxfId="15838" priority="24523">
      <formula>ISEVEN(ROW())</formula>
    </cfRule>
  </conditionalFormatting>
  <conditionalFormatting sqref="G118">
    <cfRule type="expression" dxfId="15837" priority="24522">
      <formula>ISEVEN(ROW())</formula>
    </cfRule>
  </conditionalFormatting>
  <conditionalFormatting sqref="C118">
    <cfRule type="expression" dxfId="15836" priority="24521">
      <formula>ISEVEN(ROW())</formula>
    </cfRule>
  </conditionalFormatting>
  <conditionalFormatting sqref="B110 D110:F110">
    <cfRule type="expression" dxfId="15835" priority="24512">
      <formula>ISEVEN(ROW())</formula>
    </cfRule>
  </conditionalFormatting>
  <conditionalFormatting sqref="G110">
    <cfRule type="expression" dxfId="15834" priority="24511">
      <formula>ISEVEN(ROW())</formula>
    </cfRule>
  </conditionalFormatting>
  <conditionalFormatting sqref="C110">
    <cfRule type="expression" dxfId="15833" priority="24510">
      <formula>ISEVEN(ROW())</formula>
    </cfRule>
  </conditionalFormatting>
  <conditionalFormatting sqref="B113 D113:F113">
    <cfRule type="expression" dxfId="15832" priority="24509">
      <formula>ISEVEN(ROW())</formula>
    </cfRule>
  </conditionalFormatting>
  <conditionalFormatting sqref="F112">
    <cfRule type="expression" dxfId="15831" priority="24508">
      <formula>ISEVEN(ROW())</formula>
    </cfRule>
  </conditionalFormatting>
  <conditionalFormatting sqref="B112:E112">
    <cfRule type="expression" dxfId="15830" priority="24507">
      <formula>ISEVEN(ROW())</formula>
    </cfRule>
  </conditionalFormatting>
  <conditionalFormatting sqref="G112">
    <cfRule type="expression" dxfId="15829" priority="24506">
      <formula>ISEVEN(ROW())</formula>
    </cfRule>
  </conditionalFormatting>
  <conditionalFormatting sqref="G112">
    <cfRule type="expression" dxfId="15828" priority="24505">
      <formula>ISEVEN(ROW())</formula>
    </cfRule>
  </conditionalFormatting>
  <conditionalFormatting sqref="B111:G111">
    <cfRule type="expression" dxfId="15827" priority="24504">
      <formula>ISEVEN(ROW())</formula>
    </cfRule>
  </conditionalFormatting>
  <conditionalFormatting sqref="G113">
    <cfRule type="expression" dxfId="15826" priority="24503">
      <formula>ISEVEN(ROW())</formula>
    </cfRule>
  </conditionalFormatting>
  <conditionalFormatting sqref="C113">
    <cfRule type="expression" dxfId="15825" priority="24502">
      <formula>ISEVEN(ROW())</formula>
    </cfRule>
  </conditionalFormatting>
  <conditionalFormatting sqref="B116 D116:F116">
    <cfRule type="expression" dxfId="15824" priority="24501">
      <formula>ISEVEN(ROW())</formula>
    </cfRule>
  </conditionalFormatting>
  <conditionalFormatting sqref="F115">
    <cfRule type="expression" dxfId="15823" priority="24500">
      <formula>ISEVEN(ROW())</formula>
    </cfRule>
  </conditionalFormatting>
  <conditionalFormatting sqref="B115:E115">
    <cfRule type="expression" dxfId="15822" priority="24499">
      <formula>ISEVEN(ROW())</formula>
    </cfRule>
  </conditionalFormatting>
  <conditionalFormatting sqref="G115">
    <cfRule type="expression" dxfId="15821" priority="24498">
      <formula>ISEVEN(ROW())</formula>
    </cfRule>
  </conditionalFormatting>
  <conditionalFormatting sqref="G115">
    <cfRule type="expression" dxfId="15820" priority="24497">
      <formula>ISEVEN(ROW())</formula>
    </cfRule>
  </conditionalFormatting>
  <conditionalFormatting sqref="B114:G114">
    <cfRule type="expression" dxfId="15819" priority="24496">
      <formula>ISEVEN(ROW())</formula>
    </cfRule>
  </conditionalFormatting>
  <conditionalFormatting sqref="G116">
    <cfRule type="expression" dxfId="15818" priority="24495">
      <formula>ISEVEN(ROW())</formula>
    </cfRule>
  </conditionalFormatting>
  <conditionalFormatting sqref="C116">
    <cfRule type="expression" dxfId="15817" priority="24494">
      <formula>ISEVEN(ROW())</formula>
    </cfRule>
  </conditionalFormatting>
  <conditionalFormatting sqref="F118">
    <cfRule type="expression" dxfId="15816" priority="24487">
      <formula>ISEVEN(ROW())</formula>
    </cfRule>
  </conditionalFormatting>
  <conditionalFormatting sqref="B118:E118">
    <cfRule type="expression" dxfId="15815" priority="24486">
      <formula>ISEVEN(ROW())</formula>
    </cfRule>
  </conditionalFormatting>
  <conditionalFormatting sqref="G118">
    <cfRule type="expression" dxfId="15814" priority="24485">
      <formula>ISEVEN(ROW())</formula>
    </cfRule>
  </conditionalFormatting>
  <conditionalFormatting sqref="G118">
    <cfRule type="expression" dxfId="15813" priority="24484">
      <formula>ISEVEN(ROW())</formula>
    </cfRule>
  </conditionalFormatting>
  <conditionalFormatting sqref="B117:G117">
    <cfRule type="expression" dxfId="15812" priority="24483">
      <formula>ISEVEN(ROW())</formula>
    </cfRule>
  </conditionalFormatting>
  <conditionalFormatting sqref="B112 D112:F112">
    <cfRule type="expression" dxfId="15811" priority="24480">
      <formula>ISEVEN(ROW())</formula>
    </cfRule>
  </conditionalFormatting>
  <conditionalFormatting sqref="F111">
    <cfRule type="expression" dxfId="15810" priority="24479">
      <formula>ISEVEN(ROW())</formula>
    </cfRule>
  </conditionalFormatting>
  <conditionalFormatting sqref="B111:E111">
    <cfRule type="expression" dxfId="15809" priority="24478">
      <formula>ISEVEN(ROW())</formula>
    </cfRule>
  </conditionalFormatting>
  <conditionalFormatting sqref="G111">
    <cfRule type="expression" dxfId="15808" priority="24477">
      <formula>ISEVEN(ROW())</formula>
    </cfRule>
  </conditionalFormatting>
  <conditionalFormatting sqref="G111">
    <cfRule type="expression" dxfId="15807" priority="24476">
      <formula>ISEVEN(ROW())</formula>
    </cfRule>
  </conditionalFormatting>
  <conditionalFormatting sqref="B110:G110">
    <cfRule type="expression" dxfId="15806" priority="24475">
      <formula>ISEVEN(ROW())</formula>
    </cfRule>
  </conditionalFormatting>
  <conditionalFormatting sqref="G112">
    <cfRule type="expression" dxfId="15805" priority="24474">
      <formula>ISEVEN(ROW())</formula>
    </cfRule>
  </conditionalFormatting>
  <conditionalFormatting sqref="C112">
    <cfRule type="expression" dxfId="15804" priority="24473">
      <formula>ISEVEN(ROW())</formula>
    </cfRule>
  </conditionalFormatting>
  <conditionalFormatting sqref="B115 D115:F115">
    <cfRule type="expression" dxfId="15803" priority="24472">
      <formula>ISEVEN(ROW())</formula>
    </cfRule>
  </conditionalFormatting>
  <conditionalFormatting sqref="F114">
    <cfRule type="expression" dxfId="15802" priority="24471">
      <formula>ISEVEN(ROW())</formula>
    </cfRule>
  </conditionalFormatting>
  <conditionalFormatting sqref="B114:E114">
    <cfRule type="expression" dxfId="15801" priority="24470">
      <formula>ISEVEN(ROW())</formula>
    </cfRule>
  </conditionalFormatting>
  <conditionalFormatting sqref="G114">
    <cfRule type="expression" dxfId="15800" priority="24469">
      <formula>ISEVEN(ROW())</formula>
    </cfRule>
  </conditionalFormatting>
  <conditionalFormatting sqref="G114">
    <cfRule type="expression" dxfId="15799" priority="24468">
      <formula>ISEVEN(ROW())</formula>
    </cfRule>
  </conditionalFormatting>
  <conditionalFormatting sqref="B113:G113">
    <cfRule type="expression" dxfId="15798" priority="24467">
      <formula>ISEVEN(ROW())</formula>
    </cfRule>
  </conditionalFormatting>
  <conditionalFormatting sqref="G115">
    <cfRule type="expression" dxfId="15797" priority="24466">
      <formula>ISEVEN(ROW())</formula>
    </cfRule>
  </conditionalFormatting>
  <conditionalFormatting sqref="C115">
    <cfRule type="expression" dxfId="15796" priority="24465">
      <formula>ISEVEN(ROW())</formula>
    </cfRule>
  </conditionalFormatting>
  <conditionalFormatting sqref="B118 D118:F118">
    <cfRule type="expression" dxfId="15795" priority="24456">
      <formula>ISEVEN(ROW())</formula>
    </cfRule>
  </conditionalFormatting>
  <conditionalFormatting sqref="F117">
    <cfRule type="expression" dxfId="15794" priority="24455">
      <formula>ISEVEN(ROW())</formula>
    </cfRule>
  </conditionalFormatting>
  <conditionalFormatting sqref="B117:E117">
    <cfRule type="expression" dxfId="15793" priority="24454">
      <formula>ISEVEN(ROW())</formula>
    </cfRule>
  </conditionalFormatting>
  <conditionalFormatting sqref="G117">
    <cfRule type="expression" dxfId="15792" priority="24453">
      <formula>ISEVEN(ROW())</formula>
    </cfRule>
  </conditionalFormatting>
  <conditionalFormatting sqref="G117">
    <cfRule type="expression" dxfId="15791" priority="24452">
      <formula>ISEVEN(ROW())</formula>
    </cfRule>
  </conditionalFormatting>
  <conditionalFormatting sqref="B116:G116">
    <cfRule type="expression" dxfId="15790" priority="24451">
      <formula>ISEVEN(ROW())</formula>
    </cfRule>
  </conditionalFormatting>
  <conditionalFormatting sqref="G118">
    <cfRule type="expression" dxfId="15789" priority="24450">
      <formula>ISEVEN(ROW())</formula>
    </cfRule>
  </conditionalFormatting>
  <conditionalFormatting sqref="C118">
    <cfRule type="expression" dxfId="15788" priority="24449">
      <formula>ISEVEN(ROW())</formula>
    </cfRule>
  </conditionalFormatting>
  <conditionalFormatting sqref="B111 D111:F111">
    <cfRule type="expression" dxfId="15787" priority="24448">
      <formula>ISEVEN(ROW())</formula>
    </cfRule>
  </conditionalFormatting>
  <conditionalFormatting sqref="F110">
    <cfRule type="expression" dxfId="15786" priority="24447">
      <formula>ISEVEN(ROW())</formula>
    </cfRule>
  </conditionalFormatting>
  <conditionalFormatting sqref="B110:E110">
    <cfRule type="expression" dxfId="15785" priority="24446">
      <formula>ISEVEN(ROW())</formula>
    </cfRule>
  </conditionalFormatting>
  <conditionalFormatting sqref="G110">
    <cfRule type="expression" dxfId="15784" priority="24445">
      <formula>ISEVEN(ROW())</formula>
    </cfRule>
  </conditionalFormatting>
  <conditionalFormatting sqref="G110">
    <cfRule type="expression" dxfId="15783" priority="24444">
      <formula>ISEVEN(ROW())</formula>
    </cfRule>
  </conditionalFormatting>
  <conditionalFormatting sqref="G111">
    <cfRule type="expression" dxfId="15782" priority="24443">
      <formula>ISEVEN(ROW())</formula>
    </cfRule>
  </conditionalFormatting>
  <conditionalFormatting sqref="C111">
    <cfRule type="expression" dxfId="15781" priority="24442">
      <formula>ISEVEN(ROW())</formula>
    </cfRule>
  </conditionalFormatting>
  <conditionalFormatting sqref="B114 D114:F114">
    <cfRule type="expression" dxfId="15780" priority="24441">
      <formula>ISEVEN(ROW())</formula>
    </cfRule>
  </conditionalFormatting>
  <conditionalFormatting sqref="F113">
    <cfRule type="expression" dxfId="15779" priority="24440">
      <formula>ISEVEN(ROW())</formula>
    </cfRule>
  </conditionalFormatting>
  <conditionalFormatting sqref="B113:E113">
    <cfRule type="expression" dxfId="15778" priority="24439">
      <formula>ISEVEN(ROW())</formula>
    </cfRule>
  </conditionalFormatting>
  <conditionalFormatting sqref="G113">
    <cfRule type="expression" dxfId="15777" priority="24438">
      <formula>ISEVEN(ROW())</formula>
    </cfRule>
  </conditionalFormatting>
  <conditionalFormatting sqref="G113">
    <cfRule type="expression" dxfId="15776" priority="24437">
      <formula>ISEVEN(ROW())</formula>
    </cfRule>
  </conditionalFormatting>
  <conditionalFormatting sqref="B112:G112">
    <cfRule type="expression" dxfId="15775" priority="24436">
      <formula>ISEVEN(ROW())</formula>
    </cfRule>
  </conditionalFormatting>
  <conditionalFormatting sqref="G114">
    <cfRule type="expression" dxfId="15774" priority="24435">
      <formula>ISEVEN(ROW())</formula>
    </cfRule>
  </conditionalFormatting>
  <conditionalFormatting sqref="C114">
    <cfRule type="expression" dxfId="15773" priority="24434">
      <formula>ISEVEN(ROW())</formula>
    </cfRule>
  </conditionalFormatting>
  <conditionalFormatting sqref="B117 D117:F117">
    <cfRule type="expression" dxfId="15772" priority="24433">
      <formula>ISEVEN(ROW())</formula>
    </cfRule>
  </conditionalFormatting>
  <conditionalFormatting sqref="F116">
    <cfRule type="expression" dxfId="15771" priority="24432">
      <formula>ISEVEN(ROW())</formula>
    </cfRule>
  </conditionalFormatting>
  <conditionalFormatting sqref="B116:E116">
    <cfRule type="expression" dxfId="15770" priority="24431">
      <formula>ISEVEN(ROW())</formula>
    </cfRule>
  </conditionalFormatting>
  <conditionalFormatting sqref="G116">
    <cfRule type="expression" dxfId="15769" priority="24430">
      <formula>ISEVEN(ROW())</formula>
    </cfRule>
  </conditionalFormatting>
  <conditionalFormatting sqref="G116">
    <cfRule type="expression" dxfId="15768" priority="24429">
      <formula>ISEVEN(ROW())</formula>
    </cfRule>
  </conditionalFormatting>
  <conditionalFormatting sqref="B115:G115">
    <cfRule type="expression" dxfId="15767" priority="24428">
      <formula>ISEVEN(ROW())</formula>
    </cfRule>
  </conditionalFormatting>
  <conditionalFormatting sqref="G117">
    <cfRule type="expression" dxfId="15766" priority="24427">
      <formula>ISEVEN(ROW())</formula>
    </cfRule>
  </conditionalFormatting>
  <conditionalFormatting sqref="C117">
    <cfRule type="expression" dxfId="15765" priority="24426">
      <formula>ISEVEN(ROW())</formula>
    </cfRule>
  </conditionalFormatting>
  <conditionalFormatting sqref="B118:G118">
    <cfRule type="expression" dxfId="15764" priority="24419">
      <formula>ISEVEN(ROW())</formula>
    </cfRule>
  </conditionalFormatting>
  <conditionalFormatting sqref="B110 D110:F110">
    <cfRule type="expression" dxfId="15763" priority="24416">
      <formula>ISEVEN(ROW())</formula>
    </cfRule>
  </conditionalFormatting>
  <conditionalFormatting sqref="G110">
    <cfRule type="expression" dxfId="15762" priority="24415">
      <formula>ISEVEN(ROW())</formula>
    </cfRule>
  </conditionalFormatting>
  <conditionalFormatting sqref="C110">
    <cfRule type="expression" dxfId="15761" priority="24414">
      <formula>ISEVEN(ROW())</formula>
    </cfRule>
  </conditionalFormatting>
  <conditionalFormatting sqref="B113 D113:F113">
    <cfRule type="expression" dxfId="15760" priority="24413">
      <formula>ISEVEN(ROW())</formula>
    </cfRule>
  </conditionalFormatting>
  <conditionalFormatting sqref="F112">
    <cfRule type="expression" dxfId="15759" priority="24412">
      <formula>ISEVEN(ROW())</formula>
    </cfRule>
  </conditionalFormatting>
  <conditionalFormatting sqref="B112:E112">
    <cfRule type="expression" dxfId="15758" priority="24411">
      <formula>ISEVEN(ROW())</formula>
    </cfRule>
  </conditionalFormatting>
  <conditionalFormatting sqref="G112">
    <cfRule type="expression" dxfId="15757" priority="24410">
      <formula>ISEVEN(ROW())</formula>
    </cfRule>
  </conditionalFormatting>
  <conditionalFormatting sqref="G112">
    <cfRule type="expression" dxfId="15756" priority="24409">
      <formula>ISEVEN(ROW())</formula>
    </cfRule>
  </conditionalFormatting>
  <conditionalFormatting sqref="B111:G111">
    <cfRule type="expression" dxfId="15755" priority="24408">
      <formula>ISEVEN(ROW())</formula>
    </cfRule>
  </conditionalFormatting>
  <conditionalFormatting sqref="G113">
    <cfRule type="expression" dxfId="15754" priority="24407">
      <formula>ISEVEN(ROW())</formula>
    </cfRule>
  </conditionalFormatting>
  <conditionalFormatting sqref="C113">
    <cfRule type="expression" dxfId="15753" priority="24406">
      <formula>ISEVEN(ROW())</formula>
    </cfRule>
  </conditionalFormatting>
  <conditionalFormatting sqref="B116 D116:F116">
    <cfRule type="expression" dxfId="15752" priority="24405">
      <formula>ISEVEN(ROW())</formula>
    </cfRule>
  </conditionalFormatting>
  <conditionalFormatting sqref="F115">
    <cfRule type="expression" dxfId="15751" priority="24404">
      <formula>ISEVEN(ROW())</formula>
    </cfRule>
  </conditionalFormatting>
  <conditionalFormatting sqref="B115:E115">
    <cfRule type="expression" dxfId="15750" priority="24403">
      <formula>ISEVEN(ROW())</formula>
    </cfRule>
  </conditionalFormatting>
  <conditionalFormatting sqref="G115">
    <cfRule type="expression" dxfId="15749" priority="24402">
      <formula>ISEVEN(ROW())</formula>
    </cfRule>
  </conditionalFormatting>
  <conditionalFormatting sqref="G115">
    <cfRule type="expression" dxfId="15748" priority="24401">
      <formula>ISEVEN(ROW())</formula>
    </cfRule>
  </conditionalFormatting>
  <conditionalFormatting sqref="B114:G114">
    <cfRule type="expression" dxfId="15747" priority="24400">
      <formula>ISEVEN(ROW())</formula>
    </cfRule>
  </conditionalFormatting>
  <conditionalFormatting sqref="G116">
    <cfRule type="expression" dxfId="15746" priority="24399">
      <formula>ISEVEN(ROW())</formula>
    </cfRule>
  </conditionalFormatting>
  <conditionalFormatting sqref="C116">
    <cfRule type="expression" dxfId="15745" priority="24398">
      <formula>ISEVEN(ROW())</formula>
    </cfRule>
  </conditionalFormatting>
  <conditionalFormatting sqref="F118">
    <cfRule type="expression" dxfId="15744" priority="24391">
      <formula>ISEVEN(ROW())</formula>
    </cfRule>
  </conditionalFormatting>
  <conditionalFormatting sqref="B118:E118">
    <cfRule type="expression" dxfId="15743" priority="24390">
      <formula>ISEVEN(ROW())</formula>
    </cfRule>
  </conditionalFormatting>
  <conditionalFormatting sqref="G118">
    <cfRule type="expression" dxfId="15742" priority="24389">
      <formula>ISEVEN(ROW())</formula>
    </cfRule>
  </conditionalFormatting>
  <conditionalFormatting sqref="G118">
    <cfRule type="expression" dxfId="15741" priority="24388">
      <formula>ISEVEN(ROW())</formula>
    </cfRule>
  </conditionalFormatting>
  <conditionalFormatting sqref="B117:G117">
    <cfRule type="expression" dxfId="15740" priority="24387">
      <formula>ISEVEN(ROW())</formula>
    </cfRule>
  </conditionalFormatting>
  <conditionalFormatting sqref="B112 D112:F112">
    <cfRule type="expression" dxfId="15739" priority="24384">
      <formula>ISEVEN(ROW())</formula>
    </cfRule>
  </conditionalFormatting>
  <conditionalFormatting sqref="F111">
    <cfRule type="expression" dxfId="15738" priority="24383">
      <formula>ISEVEN(ROW())</formula>
    </cfRule>
  </conditionalFormatting>
  <conditionalFormatting sqref="B111:E111">
    <cfRule type="expression" dxfId="15737" priority="24382">
      <formula>ISEVEN(ROW())</formula>
    </cfRule>
  </conditionalFormatting>
  <conditionalFormatting sqref="G111">
    <cfRule type="expression" dxfId="15736" priority="24381">
      <formula>ISEVEN(ROW())</formula>
    </cfRule>
  </conditionalFormatting>
  <conditionalFormatting sqref="G111">
    <cfRule type="expression" dxfId="15735" priority="24380">
      <formula>ISEVEN(ROW())</formula>
    </cfRule>
  </conditionalFormatting>
  <conditionalFormatting sqref="B110:G110">
    <cfRule type="expression" dxfId="15734" priority="24379">
      <formula>ISEVEN(ROW())</formula>
    </cfRule>
  </conditionalFormatting>
  <conditionalFormatting sqref="G112">
    <cfRule type="expression" dxfId="15733" priority="24378">
      <formula>ISEVEN(ROW())</formula>
    </cfRule>
  </conditionalFormatting>
  <conditionalFormatting sqref="C112">
    <cfRule type="expression" dxfId="15732" priority="24377">
      <formula>ISEVEN(ROW())</formula>
    </cfRule>
  </conditionalFormatting>
  <conditionalFormatting sqref="B115 D115:F115">
    <cfRule type="expression" dxfId="15731" priority="24376">
      <formula>ISEVEN(ROW())</formula>
    </cfRule>
  </conditionalFormatting>
  <conditionalFormatting sqref="F114">
    <cfRule type="expression" dxfId="15730" priority="24375">
      <formula>ISEVEN(ROW())</formula>
    </cfRule>
  </conditionalFormatting>
  <conditionalFormatting sqref="B114:E114">
    <cfRule type="expression" dxfId="15729" priority="24374">
      <formula>ISEVEN(ROW())</formula>
    </cfRule>
  </conditionalFormatting>
  <conditionalFormatting sqref="G114">
    <cfRule type="expression" dxfId="15728" priority="24373">
      <formula>ISEVEN(ROW())</formula>
    </cfRule>
  </conditionalFormatting>
  <conditionalFormatting sqref="G114">
    <cfRule type="expression" dxfId="15727" priority="24372">
      <formula>ISEVEN(ROW())</formula>
    </cfRule>
  </conditionalFormatting>
  <conditionalFormatting sqref="B113:G113">
    <cfRule type="expression" dxfId="15726" priority="24371">
      <formula>ISEVEN(ROW())</formula>
    </cfRule>
  </conditionalFormatting>
  <conditionalFormatting sqref="G115">
    <cfRule type="expression" dxfId="15725" priority="24370">
      <formula>ISEVEN(ROW())</formula>
    </cfRule>
  </conditionalFormatting>
  <conditionalFormatting sqref="C115">
    <cfRule type="expression" dxfId="15724" priority="24369">
      <formula>ISEVEN(ROW())</formula>
    </cfRule>
  </conditionalFormatting>
  <conditionalFormatting sqref="B118 D118:F118">
    <cfRule type="expression" dxfId="15723" priority="24360">
      <formula>ISEVEN(ROW())</formula>
    </cfRule>
  </conditionalFormatting>
  <conditionalFormatting sqref="F117">
    <cfRule type="expression" dxfId="15722" priority="24359">
      <formula>ISEVEN(ROW())</formula>
    </cfRule>
  </conditionalFormatting>
  <conditionalFormatting sqref="B117:E117">
    <cfRule type="expression" dxfId="15721" priority="24358">
      <formula>ISEVEN(ROW())</formula>
    </cfRule>
  </conditionalFormatting>
  <conditionalFormatting sqref="G117">
    <cfRule type="expression" dxfId="15720" priority="24357">
      <formula>ISEVEN(ROW())</formula>
    </cfRule>
  </conditionalFormatting>
  <conditionalFormatting sqref="G117">
    <cfRule type="expression" dxfId="15719" priority="24356">
      <formula>ISEVEN(ROW())</formula>
    </cfRule>
  </conditionalFormatting>
  <conditionalFormatting sqref="B116:G116">
    <cfRule type="expression" dxfId="15718" priority="24355">
      <formula>ISEVEN(ROW())</formula>
    </cfRule>
  </conditionalFormatting>
  <conditionalFormatting sqref="G118">
    <cfRule type="expression" dxfId="15717" priority="24354">
      <formula>ISEVEN(ROW())</formula>
    </cfRule>
  </conditionalFormatting>
  <conditionalFormatting sqref="C118">
    <cfRule type="expression" dxfId="15716" priority="24353">
      <formula>ISEVEN(ROW())</formula>
    </cfRule>
  </conditionalFormatting>
  <conditionalFormatting sqref="B111 D111:F111">
    <cfRule type="expression" dxfId="15715" priority="24352">
      <formula>ISEVEN(ROW())</formula>
    </cfRule>
  </conditionalFormatting>
  <conditionalFormatting sqref="F110">
    <cfRule type="expression" dxfId="15714" priority="24351">
      <formula>ISEVEN(ROW())</formula>
    </cfRule>
  </conditionalFormatting>
  <conditionalFormatting sqref="B110:E110">
    <cfRule type="expression" dxfId="15713" priority="24350">
      <formula>ISEVEN(ROW())</formula>
    </cfRule>
  </conditionalFormatting>
  <conditionalFormatting sqref="G110">
    <cfRule type="expression" dxfId="15712" priority="24349">
      <formula>ISEVEN(ROW())</formula>
    </cfRule>
  </conditionalFormatting>
  <conditionalFormatting sqref="G110">
    <cfRule type="expression" dxfId="15711" priority="24348">
      <formula>ISEVEN(ROW())</formula>
    </cfRule>
  </conditionalFormatting>
  <conditionalFormatting sqref="G111">
    <cfRule type="expression" dxfId="15710" priority="24347">
      <formula>ISEVEN(ROW())</formula>
    </cfRule>
  </conditionalFormatting>
  <conditionalFormatting sqref="C111">
    <cfRule type="expression" dxfId="15709" priority="24346">
      <formula>ISEVEN(ROW())</formula>
    </cfRule>
  </conditionalFormatting>
  <conditionalFormatting sqref="B114 D114:F114">
    <cfRule type="expression" dxfId="15708" priority="24345">
      <formula>ISEVEN(ROW())</formula>
    </cfRule>
  </conditionalFormatting>
  <conditionalFormatting sqref="F113">
    <cfRule type="expression" dxfId="15707" priority="24344">
      <formula>ISEVEN(ROW())</formula>
    </cfRule>
  </conditionalFormatting>
  <conditionalFormatting sqref="B113:E113">
    <cfRule type="expression" dxfId="15706" priority="24343">
      <formula>ISEVEN(ROW())</formula>
    </cfRule>
  </conditionalFormatting>
  <conditionalFormatting sqref="G113">
    <cfRule type="expression" dxfId="15705" priority="24342">
      <formula>ISEVEN(ROW())</formula>
    </cfRule>
  </conditionalFormatting>
  <conditionalFormatting sqref="G113">
    <cfRule type="expression" dxfId="15704" priority="24341">
      <formula>ISEVEN(ROW())</formula>
    </cfRule>
  </conditionalFormatting>
  <conditionalFormatting sqref="B112:G112">
    <cfRule type="expression" dxfId="15703" priority="24340">
      <formula>ISEVEN(ROW())</formula>
    </cfRule>
  </conditionalFormatting>
  <conditionalFormatting sqref="G114">
    <cfRule type="expression" dxfId="15702" priority="24339">
      <formula>ISEVEN(ROW())</formula>
    </cfRule>
  </conditionalFormatting>
  <conditionalFormatting sqref="C114">
    <cfRule type="expression" dxfId="15701" priority="24338">
      <formula>ISEVEN(ROW())</formula>
    </cfRule>
  </conditionalFormatting>
  <conditionalFormatting sqref="B118:G118">
    <cfRule type="expression" dxfId="15700" priority="24332">
      <formula>ISEVEN(ROW())</formula>
    </cfRule>
  </conditionalFormatting>
  <conditionalFormatting sqref="B117 D117:F117">
    <cfRule type="expression" dxfId="15699" priority="24329">
      <formula>ISEVEN(ROW())</formula>
    </cfRule>
  </conditionalFormatting>
  <conditionalFormatting sqref="F116">
    <cfRule type="expression" dxfId="15698" priority="24328">
      <formula>ISEVEN(ROW())</formula>
    </cfRule>
  </conditionalFormatting>
  <conditionalFormatting sqref="B116:E116">
    <cfRule type="expression" dxfId="15697" priority="24327">
      <formula>ISEVEN(ROW())</formula>
    </cfRule>
  </conditionalFormatting>
  <conditionalFormatting sqref="G116">
    <cfRule type="expression" dxfId="15696" priority="24326">
      <formula>ISEVEN(ROW())</formula>
    </cfRule>
  </conditionalFormatting>
  <conditionalFormatting sqref="G116">
    <cfRule type="expression" dxfId="15695" priority="24325">
      <formula>ISEVEN(ROW())</formula>
    </cfRule>
  </conditionalFormatting>
  <conditionalFormatting sqref="B115:G115">
    <cfRule type="expression" dxfId="15694" priority="24324">
      <formula>ISEVEN(ROW())</formula>
    </cfRule>
  </conditionalFormatting>
  <conditionalFormatting sqref="G117">
    <cfRule type="expression" dxfId="15693" priority="24323">
      <formula>ISEVEN(ROW())</formula>
    </cfRule>
  </conditionalFormatting>
  <conditionalFormatting sqref="C117">
    <cfRule type="expression" dxfId="15692" priority="24322">
      <formula>ISEVEN(ROW())</formula>
    </cfRule>
  </conditionalFormatting>
  <conditionalFormatting sqref="B110 D110:F110">
    <cfRule type="expression" dxfId="15691" priority="24320">
      <formula>ISEVEN(ROW())</formula>
    </cfRule>
  </conditionalFormatting>
  <conditionalFormatting sqref="G110">
    <cfRule type="expression" dxfId="15690" priority="24319">
      <formula>ISEVEN(ROW())</formula>
    </cfRule>
  </conditionalFormatting>
  <conditionalFormatting sqref="C110">
    <cfRule type="expression" dxfId="15689" priority="24318">
      <formula>ISEVEN(ROW())</formula>
    </cfRule>
  </conditionalFormatting>
  <conditionalFormatting sqref="B113 D113:F113">
    <cfRule type="expression" dxfId="15688" priority="24317">
      <formula>ISEVEN(ROW())</formula>
    </cfRule>
  </conditionalFormatting>
  <conditionalFormatting sqref="F112">
    <cfRule type="expression" dxfId="15687" priority="24316">
      <formula>ISEVEN(ROW())</formula>
    </cfRule>
  </conditionalFormatting>
  <conditionalFormatting sqref="B112:E112">
    <cfRule type="expression" dxfId="15686" priority="24315">
      <formula>ISEVEN(ROW())</formula>
    </cfRule>
  </conditionalFormatting>
  <conditionalFormatting sqref="G112">
    <cfRule type="expression" dxfId="15685" priority="24314">
      <formula>ISEVEN(ROW())</formula>
    </cfRule>
  </conditionalFormatting>
  <conditionalFormatting sqref="G112">
    <cfRule type="expression" dxfId="15684" priority="24313">
      <formula>ISEVEN(ROW())</formula>
    </cfRule>
  </conditionalFormatting>
  <conditionalFormatting sqref="B111:G111">
    <cfRule type="expression" dxfId="15683" priority="24312">
      <formula>ISEVEN(ROW())</formula>
    </cfRule>
  </conditionalFormatting>
  <conditionalFormatting sqref="G113">
    <cfRule type="expression" dxfId="15682" priority="24311">
      <formula>ISEVEN(ROW())</formula>
    </cfRule>
  </conditionalFormatting>
  <conditionalFormatting sqref="C113">
    <cfRule type="expression" dxfId="15681" priority="24310">
      <formula>ISEVEN(ROW())</formula>
    </cfRule>
  </conditionalFormatting>
  <conditionalFormatting sqref="B116 D116:F116">
    <cfRule type="expression" dxfId="15680" priority="24309">
      <formula>ISEVEN(ROW())</formula>
    </cfRule>
  </conditionalFormatting>
  <conditionalFormatting sqref="F115">
    <cfRule type="expression" dxfId="15679" priority="24308">
      <formula>ISEVEN(ROW())</formula>
    </cfRule>
  </conditionalFormatting>
  <conditionalFormatting sqref="B115:E115">
    <cfRule type="expression" dxfId="15678" priority="24307">
      <formula>ISEVEN(ROW())</formula>
    </cfRule>
  </conditionalFormatting>
  <conditionalFormatting sqref="G115">
    <cfRule type="expression" dxfId="15677" priority="24306">
      <formula>ISEVEN(ROW())</formula>
    </cfRule>
  </conditionalFormatting>
  <conditionalFormatting sqref="G115">
    <cfRule type="expression" dxfId="15676" priority="24305">
      <formula>ISEVEN(ROW())</formula>
    </cfRule>
  </conditionalFormatting>
  <conditionalFormatting sqref="B114:G114">
    <cfRule type="expression" dxfId="15675" priority="24304">
      <formula>ISEVEN(ROW())</formula>
    </cfRule>
  </conditionalFormatting>
  <conditionalFormatting sqref="G116">
    <cfRule type="expression" dxfId="15674" priority="24303">
      <formula>ISEVEN(ROW())</formula>
    </cfRule>
  </conditionalFormatting>
  <conditionalFormatting sqref="C116">
    <cfRule type="expression" dxfId="15673" priority="24302">
      <formula>ISEVEN(ROW())</formula>
    </cfRule>
  </conditionalFormatting>
  <conditionalFormatting sqref="F118">
    <cfRule type="expression" dxfId="15672" priority="24295">
      <formula>ISEVEN(ROW())</formula>
    </cfRule>
  </conditionalFormatting>
  <conditionalFormatting sqref="B118:E118">
    <cfRule type="expression" dxfId="15671" priority="24294">
      <formula>ISEVEN(ROW())</formula>
    </cfRule>
  </conditionalFormatting>
  <conditionalFormatting sqref="G118">
    <cfRule type="expression" dxfId="15670" priority="24293">
      <formula>ISEVEN(ROW())</formula>
    </cfRule>
  </conditionalFormatting>
  <conditionalFormatting sqref="G118">
    <cfRule type="expression" dxfId="15669" priority="24292">
      <formula>ISEVEN(ROW())</formula>
    </cfRule>
  </conditionalFormatting>
  <conditionalFormatting sqref="B117:G117">
    <cfRule type="expression" dxfId="15668" priority="24291">
      <formula>ISEVEN(ROW())</formula>
    </cfRule>
  </conditionalFormatting>
  <conditionalFormatting sqref="B112 D112:F112">
    <cfRule type="expression" dxfId="15667" priority="24288">
      <formula>ISEVEN(ROW())</formula>
    </cfRule>
  </conditionalFormatting>
  <conditionalFormatting sqref="F111">
    <cfRule type="expression" dxfId="15666" priority="24287">
      <formula>ISEVEN(ROW())</formula>
    </cfRule>
  </conditionalFormatting>
  <conditionalFormatting sqref="B111:E111">
    <cfRule type="expression" dxfId="15665" priority="24286">
      <formula>ISEVEN(ROW())</formula>
    </cfRule>
  </conditionalFormatting>
  <conditionalFormatting sqref="G111">
    <cfRule type="expression" dxfId="15664" priority="24285">
      <formula>ISEVEN(ROW())</formula>
    </cfRule>
  </conditionalFormatting>
  <conditionalFormatting sqref="G111">
    <cfRule type="expression" dxfId="15663" priority="24284">
      <formula>ISEVEN(ROW())</formula>
    </cfRule>
  </conditionalFormatting>
  <conditionalFormatting sqref="B110:G110">
    <cfRule type="expression" dxfId="15662" priority="24283">
      <formula>ISEVEN(ROW())</formula>
    </cfRule>
  </conditionalFormatting>
  <conditionalFormatting sqref="G112">
    <cfRule type="expression" dxfId="15661" priority="24282">
      <formula>ISEVEN(ROW())</formula>
    </cfRule>
  </conditionalFormatting>
  <conditionalFormatting sqref="C112">
    <cfRule type="expression" dxfId="15660" priority="24281">
      <formula>ISEVEN(ROW())</formula>
    </cfRule>
  </conditionalFormatting>
  <conditionalFormatting sqref="B115 D115:F115">
    <cfRule type="expression" dxfId="15659" priority="24280">
      <formula>ISEVEN(ROW())</formula>
    </cfRule>
  </conditionalFormatting>
  <conditionalFormatting sqref="F114">
    <cfRule type="expression" dxfId="15658" priority="24279">
      <formula>ISEVEN(ROW())</formula>
    </cfRule>
  </conditionalFormatting>
  <conditionalFormatting sqref="B114:E114">
    <cfRule type="expression" dxfId="15657" priority="24278">
      <formula>ISEVEN(ROW())</formula>
    </cfRule>
  </conditionalFormatting>
  <conditionalFormatting sqref="G114">
    <cfRule type="expression" dxfId="15656" priority="24277">
      <formula>ISEVEN(ROW())</formula>
    </cfRule>
  </conditionalFormatting>
  <conditionalFormatting sqref="G114">
    <cfRule type="expression" dxfId="15655" priority="24276">
      <formula>ISEVEN(ROW())</formula>
    </cfRule>
  </conditionalFormatting>
  <conditionalFormatting sqref="B113:G113">
    <cfRule type="expression" dxfId="15654" priority="24275">
      <formula>ISEVEN(ROW())</formula>
    </cfRule>
  </conditionalFormatting>
  <conditionalFormatting sqref="G115">
    <cfRule type="expression" dxfId="15653" priority="24274">
      <formula>ISEVEN(ROW())</formula>
    </cfRule>
  </conditionalFormatting>
  <conditionalFormatting sqref="C115">
    <cfRule type="expression" dxfId="15652" priority="24273">
      <formula>ISEVEN(ROW())</formula>
    </cfRule>
  </conditionalFormatting>
  <conditionalFormatting sqref="B118 D118:F118">
    <cfRule type="expression" dxfId="15651" priority="24264">
      <formula>ISEVEN(ROW())</formula>
    </cfRule>
  </conditionalFormatting>
  <conditionalFormatting sqref="F117">
    <cfRule type="expression" dxfId="15650" priority="24263">
      <formula>ISEVEN(ROW())</formula>
    </cfRule>
  </conditionalFormatting>
  <conditionalFormatting sqref="B117:E117">
    <cfRule type="expression" dxfId="15649" priority="24262">
      <formula>ISEVEN(ROW())</formula>
    </cfRule>
  </conditionalFormatting>
  <conditionalFormatting sqref="G117">
    <cfRule type="expression" dxfId="15648" priority="24261">
      <formula>ISEVEN(ROW())</formula>
    </cfRule>
  </conditionalFormatting>
  <conditionalFormatting sqref="G117">
    <cfRule type="expression" dxfId="15647" priority="24260">
      <formula>ISEVEN(ROW())</formula>
    </cfRule>
  </conditionalFormatting>
  <conditionalFormatting sqref="B116:G116">
    <cfRule type="expression" dxfId="15646" priority="24259">
      <formula>ISEVEN(ROW())</formula>
    </cfRule>
  </conditionalFormatting>
  <conditionalFormatting sqref="G118">
    <cfRule type="expression" dxfId="15645" priority="24258">
      <formula>ISEVEN(ROW())</formula>
    </cfRule>
  </conditionalFormatting>
  <conditionalFormatting sqref="C118">
    <cfRule type="expression" dxfId="15644" priority="24257">
      <formula>ISEVEN(ROW())</formula>
    </cfRule>
  </conditionalFormatting>
  <conditionalFormatting sqref="B143 D143:F143">
    <cfRule type="expression" dxfId="15643" priority="24256">
      <formula>ISEVEN(ROW())</formula>
    </cfRule>
  </conditionalFormatting>
  <conditionalFormatting sqref="C143">
    <cfRule type="expression" dxfId="15642" priority="24254">
      <formula>ISEVEN(ROW())</formula>
    </cfRule>
  </conditionalFormatting>
  <conditionalFormatting sqref="B146 D146:F146">
    <cfRule type="expression" dxfId="15641" priority="24253">
      <formula>ISEVEN(ROW())</formula>
    </cfRule>
  </conditionalFormatting>
  <conditionalFormatting sqref="F145">
    <cfRule type="expression" dxfId="15640" priority="24252">
      <formula>ISEVEN(ROW())</formula>
    </cfRule>
  </conditionalFormatting>
  <conditionalFormatting sqref="B145:E145">
    <cfRule type="expression" dxfId="15639" priority="24251">
      <formula>ISEVEN(ROW())</formula>
    </cfRule>
  </conditionalFormatting>
  <conditionalFormatting sqref="B144:F144">
    <cfRule type="expression" dxfId="15638" priority="24248">
      <formula>ISEVEN(ROW())</formula>
    </cfRule>
  </conditionalFormatting>
  <conditionalFormatting sqref="C146">
    <cfRule type="expression" dxfId="15637" priority="24246">
      <formula>ISEVEN(ROW())</formula>
    </cfRule>
  </conditionalFormatting>
  <conditionalFormatting sqref="B149 D149:F149">
    <cfRule type="expression" dxfId="15636" priority="24245">
      <formula>ISEVEN(ROW())</formula>
    </cfRule>
  </conditionalFormatting>
  <conditionalFormatting sqref="F148">
    <cfRule type="expression" dxfId="15635" priority="24244">
      <formula>ISEVEN(ROW())</formula>
    </cfRule>
  </conditionalFormatting>
  <conditionalFormatting sqref="B148:E148">
    <cfRule type="expression" dxfId="15634" priority="24243">
      <formula>ISEVEN(ROW())</formula>
    </cfRule>
  </conditionalFormatting>
  <conditionalFormatting sqref="B147:F147">
    <cfRule type="expression" dxfId="15633" priority="24240">
      <formula>ISEVEN(ROW())</formula>
    </cfRule>
  </conditionalFormatting>
  <conditionalFormatting sqref="C149">
    <cfRule type="expression" dxfId="15632" priority="24238">
      <formula>ISEVEN(ROW())</formula>
    </cfRule>
  </conditionalFormatting>
  <conditionalFormatting sqref="F151">
    <cfRule type="expression" dxfId="15631" priority="24237">
      <formula>ISEVEN(ROW())</formula>
    </cfRule>
  </conditionalFormatting>
  <conditionalFormatting sqref="B151">
    <cfRule type="expression" dxfId="15630" priority="24236">
      <formula>ISEVEN(ROW())</formula>
    </cfRule>
  </conditionalFormatting>
  <conditionalFormatting sqref="B149:B150 D150:E152 D149:F150">
    <cfRule type="expression" dxfId="15629" priority="24233">
      <formula>ISEVEN(ROW())</formula>
    </cfRule>
  </conditionalFormatting>
  <conditionalFormatting sqref="B145 D145:F145">
    <cfRule type="expression" dxfId="15628" priority="24232">
      <formula>ISEVEN(ROW())</formula>
    </cfRule>
  </conditionalFormatting>
  <conditionalFormatting sqref="F144">
    <cfRule type="expression" dxfId="15627" priority="24231">
      <formula>ISEVEN(ROW())</formula>
    </cfRule>
  </conditionalFormatting>
  <conditionalFormatting sqref="B144:E144">
    <cfRule type="expression" dxfId="15626" priority="24230">
      <formula>ISEVEN(ROW())</formula>
    </cfRule>
  </conditionalFormatting>
  <conditionalFormatting sqref="B143:F143">
    <cfRule type="expression" dxfId="15625" priority="24227">
      <formula>ISEVEN(ROW())</formula>
    </cfRule>
  </conditionalFormatting>
  <conditionalFormatting sqref="C145">
    <cfRule type="expression" dxfId="15624" priority="24225">
      <formula>ISEVEN(ROW())</formula>
    </cfRule>
  </conditionalFormatting>
  <conditionalFormatting sqref="B148 D148:F148">
    <cfRule type="expression" dxfId="15623" priority="24224">
      <formula>ISEVEN(ROW())</formula>
    </cfRule>
  </conditionalFormatting>
  <conditionalFormatting sqref="F147">
    <cfRule type="expression" dxfId="15622" priority="24223">
      <formula>ISEVEN(ROW())</formula>
    </cfRule>
  </conditionalFormatting>
  <conditionalFormatting sqref="B147:E147">
    <cfRule type="expression" dxfId="15621" priority="24222">
      <formula>ISEVEN(ROW())</formula>
    </cfRule>
  </conditionalFormatting>
  <conditionalFormatting sqref="B146:F146">
    <cfRule type="expression" dxfId="15620" priority="24219">
      <formula>ISEVEN(ROW())</formula>
    </cfRule>
  </conditionalFormatting>
  <conditionalFormatting sqref="C148">
    <cfRule type="expression" dxfId="15619" priority="24217">
      <formula>ISEVEN(ROW())</formula>
    </cfRule>
  </conditionalFormatting>
  <conditionalFormatting sqref="B151 F151">
    <cfRule type="expression" dxfId="15618" priority="24216">
      <formula>ISEVEN(ROW())</formula>
    </cfRule>
  </conditionalFormatting>
  <conditionalFormatting sqref="F150">
    <cfRule type="expression" dxfId="15617" priority="24215">
      <formula>ISEVEN(ROW())</formula>
    </cfRule>
  </conditionalFormatting>
  <conditionalFormatting sqref="B149:B150 D149:E152">
    <cfRule type="expression" dxfId="15616" priority="24214">
      <formula>ISEVEN(ROW())</formula>
    </cfRule>
  </conditionalFormatting>
  <conditionalFormatting sqref="B149:F149">
    <cfRule type="expression" dxfId="15615" priority="24211">
      <formula>ISEVEN(ROW())</formula>
    </cfRule>
  </conditionalFormatting>
  <conditionalFormatting sqref="B144 D144:F144">
    <cfRule type="expression" dxfId="15614" priority="24208">
      <formula>ISEVEN(ROW())</formula>
    </cfRule>
  </conditionalFormatting>
  <conditionalFormatting sqref="F143">
    <cfRule type="expression" dxfId="15613" priority="24207">
      <formula>ISEVEN(ROW())</formula>
    </cfRule>
  </conditionalFormatting>
  <conditionalFormatting sqref="B143:E143">
    <cfRule type="expression" dxfId="15612" priority="24206">
      <formula>ISEVEN(ROW())</formula>
    </cfRule>
  </conditionalFormatting>
  <conditionalFormatting sqref="C144">
    <cfRule type="expression" dxfId="15611" priority="24202">
      <formula>ISEVEN(ROW())</formula>
    </cfRule>
  </conditionalFormatting>
  <conditionalFormatting sqref="B147 D147:F147">
    <cfRule type="expression" dxfId="15610" priority="24201">
      <formula>ISEVEN(ROW())</formula>
    </cfRule>
  </conditionalFormatting>
  <conditionalFormatting sqref="F146">
    <cfRule type="expression" dxfId="15609" priority="24200">
      <formula>ISEVEN(ROW())</formula>
    </cfRule>
  </conditionalFormatting>
  <conditionalFormatting sqref="B146:E146">
    <cfRule type="expression" dxfId="15608" priority="24199">
      <formula>ISEVEN(ROW())</formula>
    </cfRule>
  </conditionalFormatting>
  <conditionalFormatting sqref="B145:F145">
    <cfRule type="expression" dxfId="15607" priority="24196">
      <formula>ISEVEN(ROW())</formula>
    </cfRule>
  </conditionalFormatting>
  <conditionalFormatting sqref="C147">
    <cfRule type="expression" dxfId="15606" priority="24194">
      <formula>ISEVEN(ROW())</formula>
    </cfRule>
  </conditionalFormatting>
  <conditionalFormatting sqref="B149:B150 D149:F150 D150:E152">
    <cfRule type="expression" dxfId="15605" priority="24193">
      <formula>ISEVEN(ROW())</formula>
    </cfRule>
  </conditionalFormatting>
  <conditionalFormatting sqref="F149">
    <cfRule type="expression" dxfId="15604" priority="24192">
      <formula>ISEVEN(ROW())</formula>
    </cfRule>
  </conditionalFormatting>
  <conditionalFormatting sqref="B149:E149">
    <cfRule type="expression" dxfId="15603" priority="24191">
      <formula>ISEVEN(ROW())</formula>
    </cfRule>
  </conditionalFormatting>
  <conditionalFormatting sqref="B148:F148">
    <cfRule type="expression" dxfId="15602" priority="24188">
      <formula>ISEVEN(ROW())</formula>
    </cfRule>
  </conditionalFormatting>
  <conditionalFormatting sqref="B151 F151">
    <cfRule type="expression" dxfId="15601" priority="24185">
      <formula>ISEVEN(ROW())</formula>
    </cfRule>
  </conditionalFormatting>
  <conditionalFormatting sqref="B143 D143:F143">
    <cfRule type="expression" dxfId="15600" priority="24184">
      <formula>ISEVEN(ROW())</formula>
    </cfRule>
  </conditionalFormatting>
  <conditionalFormatting sqref="C143">
    <cfRule type="expression" dxfId="15599" priority="24182">
      <formula>ISEVEN(ROW())</formula>
    </cfRule>
  </conditionalFormatting>
  <conditionalFormatting sqref="B146 D146:F146">
    <cfRule type="expression" dxfId="15598" priority="24181">
      <formula>ISEVEN(ROW())</formula>
    </cfRule>
  </conditionalFormatting>
  <conditionalFormatting sqref="F145">
    <cfRule type="expression" dxfId="15597" priority="24180">
      <formula>ISEVEN(ROW())</formula>
    </cfRule>
  </conditionalFormatting>
  <conditionalFormatting sqref="B145:E145">
    <cfRule type="expression" dxfId="15596" priority="24179">
      <formula>ISEVEN(ROW())</formula>
    </cfRule>
  </conditionalFormatting>
  <conditionalFormatting sqref="B144:F144">
    <cfRule type="expression" dxfId="15595" priority="24176">
      <formula>ISEVEN(ROW())</formula>
    </cfRule>
  </conditionalFormatting>
  <conditionalFormatting sqref="C146">
    <cfRule type="expression" dxfId="15594" priority="24174">
      <formula>ISEVEN(ROW())</formula>
    </cfRule>
  </conditionalFormatting>
  <conditionalFormatting sqref="B149 D149:F149">
    <cfRule type="expression" dxfId="15593" priority="24173">
      <formula>ISEVEN(ROW())</formula>
    </cfRule>
  </conditionalFormatting>
  <conditionalFormatting sqref="F148">
    <cfRule type="expression" dxfId="15592" priority="24172">
      <formula>ISEVEN(ROW())</formula>
    </cfRule>
  </conditionalFormatting>
  <conditionalFormatting sqref="B148:E148">
    <cfRule type="expression" dxfId="15591" priority="24171">
      <formula>ISEVEN(ROW())</formula>
    </cfRule>
  </conditionalFormatting>
  <conditionalFormatting sqref="B147:F147">
    <cfRule type="expression" dxfId="15590" priority="24168">
      <formula>ISEVEN(ROW())</formula>
    </cfRule>
  </conditionalFormatting>
  <conditionalFormatting sqref="C149">
    <cfRule type="expression" dxfId="15589" priority="24166">
      <formula>ISEVEN(ROW())</formula>
    </cfRule>
  </conditionalFormatting>
  <conditionalFormatting sqref="F151">
    <cfRule type="expression" dxfId="15588" priority="24165">
      <formula>ISEVEN(ROW())</formula>
    </cfRule>
  </conditionalFormatting>
  <conditionalFormatting sqref="B151">
    <cfRule type="expression" dxfId="15587" priority="24164">
      <formula>ISEVEN(ROW())</formula>
    </cfRule>
  </conditionalFormatting>
  <conditionalFormatting sqref="B149:B150 D150:E152 D149:F150">
    <cfRule type="expression" dxfId="15586" priority="24161">
      <formula>ISEVEN(ROW())</formula>
    </cfRule>
  </conditionalFormatting>
  <conditionalFormatting sqref="B145 D145:F145">
    <cfRule type="expression" dxfId="15585" priority="24160">
      <formula>ISEVEN(ROW())</formula>
    </cfRule>
  </conditionalFormatting>
  <conditionalFormatting sqref="F144">
    <cfRule type="expression" dxfId="15584" priority="24159">
      <formula>ISEVEN(ROW())</formula>
    </cfRule>
  </conditionalFormatting>
  <conditionalFormatting sqref="B144:E144">
    <cfRule type="expression" dxfId="15583" priority="24158">
      <formula>ISEVEN(ROW())</formula>
    </cfRule>
  </conditionalFormatting>
  <conditionalFormatting sqref="B143:F143">
    <cfRule type="expression" dxfId="15582" priority="24155">
      <formula>ISEVEN(ROW())</formula>
    </cfRule>
  </conditionalFormatting>
  <conditionalFormatting sqref="C145">
    <cfRule type="expression" dxfId="15581" priority="24153">
      <formula>ISEVEN(ROW())</formula>
    </cfRule>
  </conditionalFormatting>
  <conditionalFormatting sqref="B148 D148:F148">
    <cfRule type="expression" dxfId="15580" priority="24152">
      <formula>ISEVEN(ROW())</formula>
    </cfRule>
  </conditionalFormatting>
  <conditionalFormatting sqref="F147">
    <cfRule type="expression" dxfId="15579" priority="24151">
      <formula>ISEVEN(ROW())</formula>
    </cfRule>
  </conditionalFormatting>
  <conditionalFormatting sqref="B147:E147">
    <cfRule type="expression" dxfId="15578" priority="24150">
      <formula>ISEVEN(ROW())</formula>
    </cfRule>
  </conditionalFormatting>
  <conditionalFormatting sqref="B146:F146">
    <cfRule type="expression" dxfId="15577" priority="24147">
      <formula>ISEVEN(ROW())</formula>
    </cfRule>
  </conditionalFormatting>
  <conditionalFormatting sqref="C148">
    <cfRule type="expression" dxfId="15576" priority="24145">
      <formula>ISEVEN(ROW())</formula>
    </cfRule>
  </conditionalFormatting>
  <conditionalFormatting sqref="B151 F151">
    <cfRule type="expression" dxfId="15575" priority="24144">
      <formula>ISEVEN(ROW())</formula>
    </cfRule>
  </conditionalFormatting>
  <conditionalFormatting sqref="F150">
    <cfRule type="expression" dxfId="15574" priority="24143">
      <formula>ISEVEN(ROW())</formula>
    </cfRule>
  </conditionalFormatting>
  <conditionalFormatting sqref="B149:B150 D149:E152">
    <cfRule type="expression" dxfId="15573" priority="24142">
      <formula>ISEVEN(ROW())</formula>
    </cfRule>
  </conditionalFormatting>
  <conditionalFormatting sqref="B149:F149">
    <cfRule type="expression" dxfId="15572" priority="24139">
      <formula>ISEVEN(ROW())</formula>
    </cfRule>
  </conditionalFormatting>
  <conditionalFormatting sqref="B144 D144:F144">
    <cfRule type="expression" dxfId="15571" priority="24136">
      <formula>ISEVEN(ROW())</formula>
    </cfRule>
  </conditionalFormatting>
  <conditionalFormatting sqref="F143">
    <cfRule type="expression" dxfId="15570" priority="24135">
      <formula>ISEVEN(ROW())</formula>
    </cfRule>
  </conditionalFormatting>
  <conditionalFormatting sqref="B143:E143">
    <cfRule type="expression" dxfId="15569" priority="24134">
      <formula>ISEVEN(ROW())</formula>
    </cfRule>
  </conditionalFormatting>
  <conditionalFormatting sqref="C144">
    <cfRule type="expression" dxfId="15568" priority="24130">
      <formula>ISEVEN(ROW())</formula>
    </cfRule>
  </conditionalFormatting>
  <conditionalFormatting sqref="B147 D147:F147">
    <cfRule type="expression" dxfId="15567" priority="24129">
      <formula>ISEVEN(ROW())</formula>
    </cfRule>
  </conditionalFormatting>
  <conditionalFormatting sqref="F146">
    <cfRule type="expression" dxfId="15566" priority="24128">
      <formula>ISEVEN(ROW())</formula>
    </cfRule>
  </conditionalFormatting>
  <conditionalFormatting sqref="B146:E146">
    <cfRule type="expression" dxfId="15565" priority="24127">
      <formula>ISEVEN(ROW())</formula>
    </cfRule>
  </conditionalFormatting>
  <conditionalFormatting sqref="B145:F145">
    <cfRule type="expression" dxfId="15564" priority="24124">
      <formula>ISEVEN(ROW())</formula>
    </cfRule>
  </conditionalFormatting>
  <conditionalFormatting sqref="C147">
    <cfRule type="expression" dxfId="15563" priority="24122">
      <formula>ISEVEN(ROW())</formula>
    </cfRule>
  </conditionalFormatting>
  <conditionalFormatting sqref="B151 F151">
    <cfRule type="expression" dxfId="15562" priority="24121">
      <formula>ISEVEN(ROW())</formula>
    </cfRule>
  </conditionalFormatting>
  <conditionalFormatting sqref="B149:B150 D149:F150 D150:E152">
    <cfRule type="expression" dxfId="15561" priority="24120">
      <formula>ISEVEN(ROW())</formula>
    </cfRule>
  </conditionalFormatting>
  <conditionalFormatting sqref="F149">
    <cfRule type="expression" dxfId="15560" priority="24119">
      <formula>ISEVEN(ROW())</formula>
    </cfRule>
  </conditionalFormatting>
  <conditionalFormatting sqref="B149:E149">
    <cfRule type="expression" dxfId="15559" priority="24118">
      <formula>ISEVEN(ROW())</formula>
    </cfRule>
  </conditionalFormatting>
  <conditionalFormatting sqref="B148:F148">
    <cfRule type="expression" dxfId="15558" priority="24115">
      <formula>ISEVEN(ROW())</formula>
    </cfRule>
  </conditionalFormatting>
  <conditionalFormatting sqref="B143 D143:F143">
    <cfRule type="expression" dxfId="15557" priority="24112">
      <formula>ISEVEN(ROW())</formula>
    </cfRule>
  </conditionalFormatting>
  <conditionalFormatting sqref="C143">
    <cfRule type="expression" dxfId="15556" priority="24110">
      <formula>ISEVEN(ROW())</formula>
    </cfRule>
  </conditionalFormatting>
  <conditionalFormatting sqref="B146 D146:F146">
    <cfRule type="expression" dxfId="15555" priority="24109">
      <formula>ISEVEN(ROW())</formula>
    </cfRule>
  </conditionalFormatting>
  <conditionalFormatting sqref="F145">
    <cfRule type="expression" dxfId="15554" priority="24108">
      <formula>ISEVEN(ROW())</formula>
    </cfRule>
  </conditionalFormatting>
  <conditionalFormatting sqref="B145:E145">
    <cfRule type="expression" dxfId="15553" priority="24107">
      <formula>ISEVEN(ROW())</formula>
    </cfRule>
  </conditionalFormatting>
  <conditionalFormatting sqref="B144:F144">
    <cfRule type="expression" dxfId="15552" priority="24104">
      <formula>ISEVEN(ROW())</formula>
    </cfRule>
  </conditionalFormatting>
  <conditionalFormatting sqref="C146">
    <cfRule type="expression" dxfId="15551" priority="24102">
      <formula>ISEVEN(ROW())</formula>
    </cfRule>
  </conditionalFormatting>
  <conditionalFormatting sqref="B149 D149:F149">
    <cfRule type="expression" dxfId="15550" priority="24101">
      <formula>ISEVEN(ROW())</formula>
    </cfRule>
  </conditionalFormatting>
  <conditionalFormatting sqref="F148">
    <cfRule type="expression" dxfId="15549" priority="24100">
      <formula>ISEVEN(ROW())</formula>
    </cfRule>
  </conditionalFormatting>
  <conditionalFormatting sqref="B148:E148">
    <cfRule type="expression" dxfId="15548" priority="24099">
      <formula>ISEVEN(ROW())</formula>
    </cfRule>
  </conditionalFormatting>
  <conditionalFormatting sqref="B147:F147">
    <cfRule type="expression" dxfId="15547" priority="24096">
      <formula>ISEVEN(ROW())</formula>
    </cfRule>
  </conditionalFormatting>
  <conditionalFormatting sqref="C149">
    <cfRule type="expression" dxfId="15546" priority="24094">
      <formula>ISEVEN(ROW())</formula>
    </cfRule>
  </conditionalFormatting>
  <conditionalFormatting sqref="F151">
    <cfRule type="expression" dxfId="15545" priority="24093">
      <formula>ISEVEN(ROW())</formula>
    </cfRule>
  </conditionalFormatting>
  <conditionalFormatting sqref="B151">
    <cfRule type="expression" dxfId="15544" priority="24092">
      <formula>ISEVEN(ROW())</formula>
    </cfRule>
  </conditionalFormatting>
  <conditionalFormatting sqref="B149:B150 D150:E152 D149:F150">
    <cfRule type="expression" dxfId="15543" priority="24089">
      <formula>ISEVEN(ROW())</formula>
    </cfRule>
  </conditionalFormatting>
  <conditionalFormatting sqref="B145 D145:F145">
    <cfRule type="expression" dxfId="15542" priority="24088">
      <formula>ISEVEN(ROW())</formula>
    </cfRule>
  </conditionalFormatting>
  <conditionalFormatting sqref="F144">
    <cfRule type="expression" dxfId="15541" priority="24087">
      <formula>ISEVEN(ROW())</formula>
    </cfRule>
  </conditionalFormatting>
  <conditionalFormatting sqref="B144:E144">
    <cfRule type="expression" dxfId="15540" priority="24086">
      <formula>ISEVEN(ROW())</formula>
    </cfRule>
  </conditionalFormatting>
  <conditionalFormatting sqref="B143:F143">
    <cfRule type="expression" dxfId="15539" priority="24083">
      <formula>ISEVEN(ROW())</formula>
    </cfRule>
  </conditionalFormatting>
  <conditionalFormatting sqref="C145">
    <cfRule type="expression" dxfId="15538" priority="24081">
      <formula>ISEVEN(ROW())</formula>
    </cfRule>
  </conditionalFormatting>
  <conditionalFormatting sqref="B148 D148:F148">
    <cfRule type="expression" dxfId="15537" priority="24080">
      <formula>ISEVEN(ROW())</formula>
    </cfRule>
  </conditionalFormatting>
  <conditionalFormatting sqref="F147">
    <cfRule type="expression" dxfId="15536" priority="24079">
      <formula>ISEVEN(ROW())</formula>
    </cfRule>
  </conditionalFormatting>
  <conditionalFormatting sqref="B147:E147">
    <cfRule type="expression" dxfId="15535" priority="24078">
      <formula>ISEVEN(ROW())</formula>
    </cfRule>
  </conditionalFormatting>
  <conditionalFormatting sqref="B146:F146">
    <cfRule type="expression" dxfId="15534" priority="24075">
      <formula>ISEVEN(ROW())</formula>
    </cfRule>
  </conditionalFormatting>
  <conditionalFormatting sqref="C148">
    <cfRule type="expression" dxfId="15533" priority="24073">
      <formula>ISEVEN(ROW())</formula>
    </cfRule>
  </conditionalFormatting>
  <conditionalFormatting sqref="B151 F151">
    <cfRule type="expression" dxfId="15532" priority="24072">
      <formula>ISEVEN(ROW())</formula>
    </cfRule>
  </conditionalFormatting>
  <conditionalFormatting sqref="F150">
    <cfRule type="expression" dxfId="15531" priority="24071">
      <formula>ISEVEN(ROW())</formula>
    </cfRule>
  </conditionalFormatting>
  <conditionalFormatting sqref="B149:B150 D149:E152">
    <cfRule type="expression" dxfId="15530" priority="24070">
      <formula>ISEVEN(ROW())</formula>
    </cfRule>
  </conditionalFormatting>
  <conditionalFormatting sqref="B149:F149">
    <cfRule type="expression" dxfId="15529" priority="24067">
      <formula>ISEVEN(ROW())</formula>
    </cfRule>
  </conditionalFormatting>
  <conditionalFormatting sqref="B143 D143:F143">
    <cfRule type="expression" dxfId="15528" priority="24064">
      <formula>ISEVEN(ROW())</formula>
    </cfRule>
  </conditionalFormatting>
  <conditionalFormatting sqref="C143">
    <cfRule type="expression" dxfId="15527" priority="24062">
      <formula>ISEVEN(ROW())</formula>
    </cfRule>
  </conditionalFormatting>
  <conditionalFormatting sqref="B146 D146:F146">
    <cfRule type="expression" dxfId="15526" priority="24061">
      <formula>ISEVEN(ROW())</formula>
    </cfRule>
  </conditionalFormatting>
  <conditionalFormatting sqref="F145">
    <cfRule type="expression" dxfId="15525" priority="24060">
      <formula>ISEVEN(ROW())</formula>
    </cfRule>
  </conditionalFormatting>
  <conditionalFormatting sqref="B145:E145">
    <cfRule type="expression" dxfId="15524" priority="24059">
      <formula>ISEVEN(ROW())</formula>
    </cfRule>
  </conditionalFormatting>
  <conditionalFormatting sqref="B144:F144">
    <cfRule type="expression" dxfId="15523" priority="24056">
      <formula>ISEVEN(ROW())</formula>
    </cfRule>
  </conditionalFormatting>
  <conditionalFormatting sqref="C146">
    <cfRule type="expression" dxfId="15522" priority="24054">
      <formula>ISEVEN(ROW())</formula>
    </cfRule>
  </conditionalFormatting>
  <conditionalFormatting sqref="B149 D149:F149">
    <cfRule type="expression" dxfId="15521" priority="24053">
      <formula>ISEVEN(ROW())</formula>
    </cfRule>
  </conditionalFormatting>
  <conditionalFormatting sqref="F148">
    <cfRule type="expression" dxfId="15520" priority="24052">
      <formula>ISEVEN(ROW())</formula>
    </cfRule>
  </conditionalFormatting>
  <conditionalFormatting sqref="B148:E148">
    <cfRule type="expression" dxfId="15519" priority="24051">
      <formula>ISEVEN(ROW())</formula>
    </cfRule>
  </conditionalFormatting>
  <conditionalFormatting sqref="B147:F147">
    <cfRule type="expression" dxfId="15518" priority="24048">
      <formula>ISEVEN(ROW())</formula>
    </cfRule>
  </conditionalFormatting>
  <conditionalFormatting sqref="C149">
    <cfRule type="expression" dxfId="15517" priority="24046">
      <formula>ISEVEN(ROW())</formula>
    </cfRule>
  </conditionalFormatting>
  <conditionalFormatting sqref="F151">
    <cfRule type="expression" dxfId="15516" priority="24045">
      <formula>ISEVEN(ROW())</formula>
    </cfRule>
  </conditionalFormatting>
  <conditionalFormatting sqref="B151">
    <cfRule type="expression" dxfId="15515" priority="24044">
      <formula>ISEVEN(ROW())</formula>
    </cfRule>
  </conditionalFormatting>
  <conditionalFormatting sqref="B149:B150 D150:E152 D149:F150">
    <cfRule type="expression" dxfId="15514" priority="24041">
      <formula>ISEVEN(ROW())</formula>
    </cfRule>
  </conditionalFormatting>
  <conditionalFormatting sqref="B145 D145:F145">
    <cfRule type="expression" dxfId="15513" priority="24040">
      <formula>ISEVEN(ROW())</formula>
    </cfRule>
  </conditionalFormatting>
  <conditionalFormatting sqref="F144">
    <cfRule type="expression" dxfId="15512" priority="24039">
      <formula>ISEVEN(ROW())</formula>
    </cfRule>
  </conditionalFormatting>
  <conditionalFormatting sqref="B144:E144">
    <cfRule type="expression" dxfId="15511" priority="24038">
      <formula>ISEVEN(ROW())</formula>
    </cfRule>
  </conditionalFormatting>
  <conditionalFormatting sqref="B143:F143">
    <cfRule type="expression" dxfId="15510" priority="24035">
      <formula>ISEVEN(ROW())</formula>
    </cfRule>
  </conditionalFormatting>
  <conditionalFormatting sqref="C145">
    <cfRule type="expression" dxfId="15509" priority="24033">
      <formula>ISEVEN(ROW())</formula>
    </cfRule>
  </conditionalFormatting>
  <conditionalFormatting sqref="B148 D148:F148">
    <cfRule type="expression" dxfId="15508" priority="24032">
      <formula>ISEVEN(ROW())</formula>
    </cfRule>
  </conditionalFormatting>
  <conditionalFormatting sqref="F147">
    <cfRule type="expression" dxfId="15507" priority="24031">
      <formula>ISEVEN(ROW())</formula>
    </cfRule>
  </conditionalFormatting>
  <conditionalFormatting sqref="B147:E147">
    <cfRule type="expression" dxfId="15506" priority="24030">
      <formula>ISEVEN(ROW())</formula>
    </cfRule>
  </conditionalFormatting>
  <conditionalFormatting sqref="B146:F146">
    <cfRule type="expression" dxfId="15505" priority="24027">
      <formula>ISEVEN(ROW())</formula>
    </cfRule>
  </conditionalFormatting>
  <conditionalFormatting sqref="C148">
    <cfRule type="expression" dxfId="15504" priority="24025">
      <formula>ISEVEN(ROW())</formula>
    </cfRule>
  </conditionalFormatting>
  <conditionalFormatting sqref="B151 F151">
    <cfRule type="expression" dxfId="15503" priority="24024">
      <formula>ISEVEN(ROW())</formula>
    </cfRule>
  </conditionalFormatting>
  <conditionalFormatting sqref="F150">
    <cfRule type="expression" dxfId="15502" priority="24023">
      <formula>ISEVEN(ROW())</formula>
    </cfRule>
  </conditionalFormatting>
  <conditionalFormatting sqref="B149:B150 D149:E152">
    <cfRule type="expression" dxfId="15501" priority="24022">
      <formula>ISEVEN(ROW())</formula>
    </cfRule>
  </conditionalFormatting>
  <conditionalFormatting sqref="B149:F149">
    <cfRule type="expression" dxfId="15500" priority="24019">
      <formula>ISEVEN(ROW())</formula>
    </cfRule>
  </conditionalFormatting>
  <conditionalFormatting sqref="B144 D144:F144">
    <cfRule type="expression" dxfId="15499" priority="24016">
      <formula>ISEVEN(ROW())</formula>
    </cfRule>
  </conditionalFormatting>
  <conditionalFormatting sqref="F143">
    <cfRule type="expression" dxfId="15498" priority="24015">
      <formula>ISEVEN(ROW())</formula>
    </cfRule>
  </conditionalFormatting>
  <conditionalFormatting sqref="B143:E143">
    <cfRule type="expression" dxfId="15497" priority="24014">
      <formula>ISEVEN(ROW())</formula>
    </cfRule>
  </conditionalFormatting>
  <conditionalFormatting sqref="C144">
    <cfRule type="expression" dxfId="15496" priority="24010">
      <formula>ISEVEN(ROW())</formula>
    </cfRule>
  </conditionalFormatting>
  <conditionalFormatting sqref="B147 D147:F147">
    <cfRule type="expression" dxfId="15495" priority="24009">
      <formula>ISEVEN(ROW())</formula>
    </cfRule>
  </conditionalFormatting>
  <conditionalFormatting sqref="F146">
    <cfRule type="expression" dxfId="15494" priority="24008">
      <formula>ISEVEN(ROW())</formula>
    </cfRule>
  </conditionalFormatting>
  <conditionalFormatting sqref="B146:E146">
    <cfRule type="expression" dxfId="15493" priority="24007">
      <formula>ISEVEN(ROW())</formula>
    </cfRule>
  </conditionalFormatting>
  <conditionalFormatting sqref="B145:F145">
    <cfRule type="expression" dxfId="15492" priority="24004">
      <formula>ISEVEN(ROW())</formula>
    </cfRule>
  </conditionalFormatting>
  <conditionalFormatting sqref="C147">
    <cfRule type="expression" dxfId="15491" priority="24002">
      <formula>ISEVEN(ROW())</formula>
    </cfRule>
  </conditionalFormatting>
  <conditionalFormatting sqref="B149:B150 D149:F150 D150:E152">
    <cfRule type="expression" dxfId="15490" priority="24001">
      <formula>ISEVEN(ROW())</formula>
    </cfRule>
  </conditionalFormatting>
  <conditionalFormatting sqref="F149">
    <cfRule type="expression" dxfId="15489" priority="24000">
      <formula>ISEVEN(ROW())</formula>
    </cfRule>
  </conditionalFormatting>
  <conditionalFormatting sqref="B149:E149">
    <cfRule type="expression" dxfId="15488" priority="23999">
      <formula>ISEVEN(ROW())</formula>
    </cfRule>
  </conditionalFormatting>
  <conditionalFormatting sqref="B148:F148">
    <cfRule type="expression" dxfId="15487" priority="23996">
      <formula>ISEVEN(ROW())</formula>
    </cfRule>
  </conditionalFormatting>
  <conditionalFormatting sqref="B151 F151">
    <cfRule type="expression" dxfId="15486" priority="23993">
      <formula>ISEVEN(ROW())</formula>
    </cfRule>
  </conditionalFormatting>
  <conditionalFormatting sqref="B143 D143:F143">
    <cfRule type="expression" dxfId="15485" priority="23992">
      <formula>ISEVEN(ROW())</formula>
    </cfRule>
  </conditionalFormatting>
  <conditionalFormatting sqref="C143">
    <cfRule type="expression" dxfId="15484" priority="23990">
      <formula>ISEVEN(ROW())</formula>
    </cfRule>
  </conditionalFormatting>
  <conditionalFormatting sqref="B146 D146:F146">
    <cfRule type="expression" dxfId="15483" priority="23989">
      <formula>ISEVEN(ROW())</formula>
    </cfRule>
  </conditionalFormatting>
  <conditionalFormatting sqref="F145">
    <cfRule type="expression" dxfId="15482" priority="23988">
      <formula>ISEVEN(ROW())</formula>
    </cfRule>
  </conditionalFormatting>
  <conditionalFormatting sqref="B145:E145">
    <cfRule type="expression" dxfId="15481" priority="23987">
      <formula>ISEVEN(ROW())</formula>
    </cfRule>
  </conditionalFormatting>
  <conditionalFormatting sqref="B144:F144">
    <cfRule type="expression" dxfId="15480" priority="23984">
      <formula>ISEVEN(ROW())</formula>
    </cfRule>
  </conditionalFormatting>
  <conditionalFormatting sqref="C146">
    <cfRule type="expression" dxfId="15479" priority="23982">
      <formula>ISEVEN(ROW())</formula>
    </cfRule>
  </conditionalFormatting>
  <conditionalFormatting sqref="B149 D149:F149">
    <cfRule type="expression" dxfId="15478" priority="23981">
      <formula>ISEVEN(ROW())</formula>
    </cfRule>
  </conditionalFormatting>
  <conditionalFormatting sqref="F148">
    <cfRule type="expression" dxfId="15477" priority="23980">
      <formula>ISEVEN(ROW())</formula>
    </cfRule>
  </conditionalFormatting>
  <conditionalFormatting sqref="B148:E148">
    <cfRule type="expression" dxfId="15476" priority="23979">
      <formula>ISEVEN(ROW())</formula>
    </cfRule>
  </conditionalFormatting>
  <conditionalFormatting sqref="B147:F147">
    <cfRule type="expression" dxfId="15475" priority="23976">
      <formula>ISEVEN(ROW())</formula>
    </cfRule>
  </conditionalFormatting>
  <conditionalFormatting sqref="C149">
    <cfRule type="expression" dxfId="15474" priority="23974">
      <formula>ISEVEN(ROW())</formula>
    </cfRule>
  </conditionalFormatting>
  <conditionalFormatting sqref="F151">
    <cfRule type="expression" dxfId="15473" priority="23973">
      <formula>ISEVEN(ROW())</formula>
    </cfRule>
  </conditionalFormatting>
  <conditionalFormatting sqref="B151">
    <cfRule type="expression" dxfId="15472" priority="23972">
      <formula>ISEVEN(ROW())</formula>
    </cfRule>
  </conditionalFormatting>
  <conditionalFormatting sqref="B149:B150 D150:E152 D149:F150">
    <cfRule type="expression" dxfId="15471" priority="23969">
      <formula>ISEVEN(ROW())</formula>
    </cfRule>
  </conditionalFormatting>
  <conditionalFormatting sqref="B145 D145:F145">
    <cfRule type="expression" dxfId="15470" priority="23968">
      <formula>ISEVEN(ROW())</formula>
    </cfRule>
  </conditionalFormatting>
  <conditionalFormatting sqref="F144">
    <cfRule type="expression" dxfId="15469" priority="23967">
      <formula>ISEVEN(ROW())</formula>
    </cfRule>
  </conditionalFormatting>
  <conditionalFormatting sqref="B144:E144">
    <cfRule type="expression" dxfId="15468" priority="23966">
      <formula>ISEVEN(ROW())</formula>
    </cfRule>
  </conditionalFormatting>
  <conditionalFormatting sqref="B143:F143">
    <cfRule type="expression" dxfId="15467" priority="23963">
      <formula>ISEVEN(ROW())</formula>
    </cfRule>
  </conditionalFormatting>
  <conditionalFormatting sqref="C145">
    <cfRule type="expression" dxfId="15466" priority="23961">
      <formula>ISEVEN(ROW())</formula>
    </cfRule>
  </conditionalFormatting>
  <conditionalFormatting sqref="B148 D148:F148">
    <cfRule type="expression" dxfId="15465" priority="23960">
      <formula>ISEVEN(ROW())</formula>
    </cfRule>
  </conditionalFormatting>
  <conditionalFormatting sqref="F147">
    <cfRule type="expression" dxfId="15464" priority="23959">
      <formula>ISEVEN(ROW())</formula>
    </cfRule>
  </conditionalFormatting>
  <conditionalFormatting sqref="B147:E147">
    <cfRule type="expression" dxfId="15463" priority="23958">
      <formula>ISEVEN(ROW())</formula>
    </cfRule>
  </conditionalFormatting>
  <conditionalFormatting sqref="B146:F146">
    <cfRule type="expression" dxfId="15462" priority="23955">
      <formula>ISEVEN(ROW())</formula>
    </cfRule>
  </conditionalFormatting>
  <conditionalFormatting sqref="C148">
    <cfRule type="expression" dxfId="15461" priority="23953">
      <formula>ISEVEN(ROW())</formula>
    </cfRule>
  </conditionalFormatting>
  <conditionalFormatting sqref="F150">
    <cfRule type="expression" dxfId="15460" priority="23952">
      <formula>ISEVEN(ROW())</formula>
    </cfRule>
  </conditionalFormatting>
  <conditionalFormatting sqref="B149:B150 D149:E152">
    <cfRule type="expression" dxfId="15459" priority="23951">
      <formula>ISEVEN(ROW())</formula>
    </cfRule>
  </conditionalFormatting>
  <conditionalFormatting sqref="B149:F149">
    <cfRule type="expression" dxfId="15458" priority="23948">
      <formula>ISEVEN(ROW())</formula>
    </cfRule>
  </conditionalFormatting>
  <conditionalFormatting sqref="B144 D144:F144">
    <cfRule type="expression" dxfId="15457" priority="23947">
      <formula>ISEVEN(ROW())</formula>
    </cfRule>
  </conditionalFormatting>
  <conditionalFormatting sqref="F143">
    <cfRule type="expression" dxfId="15456" priority="23946">
      <formula>ISEVEN(ROW())</formula>
    </cfRule>
  </conditionalFormatting>
  <conditionalFormatting sqref="B143:E143">
    <cfRule type="expression" dxfId="15455" priority="23945">
      <formula>ISEVEN(ROW())</formula>
    </cfRule>
  </conditionalFormatting>
  <conditionalFormatting sqref="C144">
    <cfRule type="expression" dxfId="15454" priority="23941">
      <formula>ISEVEN(ROW())</formula>
    </cfRule>
  </conditionalFormatting>
  <conditionalFormatting sqref="B147 D147:F147">
    <cfRule type="expression" dxfId="15453" priority="23940">
      <formula>ISEVEN(ROW())</formula>
    </cfRule>
  </conditionalFormatting>
  <conditionalFormatting sqref="F146">
    <cfRule type="expression" dxfId="15452" priority="23939">
      <formula>ISEVEN(ROW())</formula>
    </cfRule>
  </conditionalFormatting>
  <conditionalFormatting sqref="B146:E146">
    <cfRule type="expression" dxfId="15451" priority="23938">
      <formula>ISEVEN(ROW())</formula>
    </cfRule>
  </conditionalFormatting>
  <conditionalFormatting sqref="B145:F145">
    <cfRule type="expression" dxfId="15450" priority="23935">
      <formula>ISEVEN(ROW())</formula>
    </cfRule>
  </conditionalFormatting>
  <conditionalFormatting sqref="C147">
    <cfRule type="expression" dxfId="15449" priority="23933">
      <formula>ISEVEN(ROW())</formula>
    </cfRule>
  </conditionalFormatting>
  <conditionalFormatting sqref="B149:B150 D149:F150 D150:E152">
    <cfRule type="expression" dxfId="15448" priority="23932">
      <formula>ISEVEN(ROW())</formula>
    </cfRule>
  </conditionalFormatting>
  <conditionalFormatting sqref="F149">
    <cfRule type="expression" dxfId="15447" priority="23931">
      <formula>ISEVEN(ROW())</formula>
    </cfRule>
  </conditionalFormatting>
  <conditionalFormatting sqref="B149:E149">
    <cfRule type="expression" dxfId="15446" priority="23930">
      <formula>ISEVEN(ROW())</formula>
    </cfRule>
  </conditionalFormatting>
  <conditionalFormatting sqref="B148:F148">
    <cfRule type="expression" dxfId="15445" priority="23927">
      <formula>ISEVEN(ROW())</formula>
    </cfRule>
  </conditionalFormatting>
  <conditionalFormatting sqref="B151 F151">
    <cfRule type="expression" dxfId="15444" priority="23924">
      <formula>ISEVEN(ROW())</formula>
    </cfRule>
  </conditionalFormatting>
  <conditionalFormatting sqref="B143 D143:F143">
    <cfRule type="expression" dxfId="15443" priority="23923">
      <formula>ISEVEN(ROW())</formula>
    </cfRule>
  </conditionalFormatting>
  <conditionalFormatting sqref="C143">
    <cfRule type="expression" dxfId="15442" priority="23921">
      <formula>ISEVEN(ROW())</formula>
    </cfRule>
  </conditionalFormatting>
  <conditionalFormatting sqref="B146 D146:F146">
    <cfRule type="expression" dxfId="15441" priority="23920">
      <formula>ISEVEN(ROW())</formula>
    </cfRule>
  </conditionalFormatting>
  <conditionalFormatting sqref="F145">
    <cfRule type="expression" dxfId="15440" priority="23919">
      <formula>ISEVEN(ROW())</formula>
    </cfRule>
  </conditionalFormatting>
  <conditionalFormatting sqref="B145:E145">
    <cfRule type="expression" dxfId="15439" priority="23918">
      <formula>ISEVEN(ROW())</formula>
    </cfRule>
  </conditionalFormatting>
  <conditionalFormatting sqref="B144:F144">
    <cfRule type="expression" dxfId="15438" priority="23915">
      <formula>ISEVEN(ROW())</formula>
    </cfRule>
  </conditionalFormatting>
  <conditionalFormatting sqref="C146">
    <cfRule type="expression" dxfId="15437" priority="23913">
      <formula>ISEVEN(ROW())</formula>
    </cfRule>
  </conditionalFormatting>
  <conditionalFormatting sqref="B149 D149:F149">
    <cfRule type="expression" dxfId="15436" priority="23912">
      <formula>ISEVEN(ROW())</formula>
    </cfRule>
  </conditionalFormatting>
  <conditionalFormatting sqref="F148">
    <cfRule type="expression" dxfId="15435" priority="23911">
      <formula>ISEVEN(ROW())</formula>
    </cfRule>
  </conditionalFormatting>
  <conditionalFormatting sqref="B148:E148">
    <cfRule type="expression" dxfId="15434" priority="23910">
      <formula>ISEVEN(ROW())</formula>
    </cfRule>
  </conditionalFormatting>
  <conditionalFormatting sqref="B147:F147">
    <cfRule type="expression" dxfId="15433" priority="23907">
      <formula>ISEVEN(ROW())</formula>
    </cfRule>
  </conditionalFormatting>
  <conditionalFormatting sqref="C149">
    <cfRule type="expression" dxfId="15432" priority="23905">
      <formula>ISEVEN(ROW())</formula>
    </cfRule>
  </conditionalFormatting>
  <conditionalFormatting sqref="F151">
    <cfRule type="expression" dxfId="15431" priority="23904">
      <formula>ISEVEN(ROW())</formula>
    </cfRule>
  </conditionalFormatting>
  <conditionalFormatting sqref="B151">
    <cfRule type="expression" dxfId="15430" priority="23903">
      <formula>ISEVEN(ROW())</formula>
    </cfRule>
  </conditionalFormatting>
  <conditionalFormatting sqref="B149:B150 D150:E152 D149:F150">
    <cfRule type="expression" dxfId="15429" priority="23900">
      <formula>ISEVEN(ROW())</formula>
    </cfRule>
  </conditionalFormatting>
  <conditionalFormatting sqref="B145 D145:F145">
    <cfRule type="expression" dxfId="15428" priority="23899">
      <formula>ISEVEN(ROW())</formula>
    </cfRule>
  </conditionalFormatting>
  <conditionalFormatting sqref="F144">
    <cfRule type="expression" dxfId="15427" priority="23898">
      <formula>ISEVEN(ROW())</formula>
    </cfRule>
  </conditionalFormatting>
  <conditionalFormatting sqref="B144:E144">
    <cfRule type="expression" dxfId="15426" priority="23897">
      <formula>ISEVEN(ROW())</formula>
    </cfRule>
  </conditionalFormatting>
  <conditionalFormatting sqref="B143:F143">
    <cfRule type="expression" dxfId="15425" priority="23894">
      <formula>ISEVEN(ROW())</formula>
    </cfRule>
  </conditionalFormatting>
  <conditionalFormatting sqref="C145">
    <cfRule type="expression" dxfId="15424" priority="23892">
      <formula>ISEVEN(ROW())</formula>
    </cfRule>
  </conditionalFormatting>
  <conditionalFormatting sqref="B148 D148:F148">
    <cfRule type="expression" dxfId="15423" priority="23891">
      <formula>ISEVEN(ROW())</formula>
    </cfRule>
  </conditionalFormatting>
  <conditionalFormatting sqref="F147">
    <cfRule type="expression" dxfId="15422" priority="23890">
      <formula>ISEVEN(ROW())</formula>
    </cfRule>
  </conditionalFormatting>
  <conditionalFormatting sqref="B147:E147">
    <cfRule type="expression" dxfId="15421" priority="23889">
      <formula>ISEVEN(ROW())</formula>
    </cfRule>
  </conditionalFormatting>
  <conditionalFormatting sqref="B146:F146">
    <cfRule type="expression" dxfId="15420" priority="23886">
      <formula>ISEVEN(ROW())</formula>
    </cfRule>
  </conditionalFormatting>
  <conditionalFormatting sqref="C148">
    <cfRule type="expression" dxfId="15419" priority="23884">
      <formula>ISEVEN(ROW())</formula>
    </cfRule>
  </conditionalFormatting>
  <conditionalFormatting sqref="B151 F151">
    <cfRule type="expression" dxfId="15418" priority="23883">
      <formula>ISEVEN(ROW())</formula>
    </cfRule>
  </conditionalFormatting>
  <conditionalFormatting sqref="F150">
    <cfRule type="expression" dxfId="15417" priority="23882">
      <formula>ISEVEN(ROW())</formula>
    </cfRule>
  </conditionalFormatting>
  <conditionalFormatting sqref="B149:B150 D149:E152">
    <cfRule type="expression" dxfId="15416" priority="23881">
      <formula>ISEVEN(ROW())</formula>
    </cfRule>
  </conditionalFormatting>
  <conditionalFormatting sqref="B149:F149">
    <cfRule type="expression" dxfId="15415" priority="23878">
      <formula>ISEVEN(ROW())</formula>
    </cfRule>
  </conditionalFormatting>
  <conditionalFormatting sqref="F127">
    <cfRule type="expression" dxfId="15414" priority="23856">
      <formula>ISEVEN(ROW())</formula>
    </cfRule>
  </conditionalFormatting>
  <conditionalFormatting sqref="B127 D127:E127">
    <cfRule type="expression" dxfId="15413" priority="23855">
      <formula>ISEVEN(ROW())</formula>
    </cfRule>
  </conditionalFormatting>
  <conditionalFormatting sqref="B126 D126:F126">
    <cfRule type="expression" dxfId="15412" priority="23852">
      <formula>ISEVEN(ROW())</formula>
    </cfRule>
  </conditionalFormatting>
  <conditionalFormatting sqref="B127 D127:F127">
    <cfRule type="expression" dxfId="15411" priority="23835">
      <formula>ISEVEN(ROW())</formula>
    </cfRule>
  </conditionalFormatting>
  <conditionalFormatting sqref="F126">
    <cfRule type="expression" dxfId="15410" priority="23834">
      <formula>ISEVEN(ROW())</formula>
    </cfRule>
  </conditionalFormatting>
  <conditionalFormatting sqref="B126 D126:E126">
    <cfRule type="expression" dxfId="15409" priority="23833">
      <formula>ISEVEN(ROW())</formula>
    </cfRule>
  </conditionalFormatting>
  <conditionalFormatting sqref="B126 D126:F126">
    <cfRule type="expression" dxfId="15408" priority="23812">
      <formula>ISEVEN(ROW())</formula>
    </cfRule>
  </conditionalFormatting>
  <conditionalFormatting sqref="B127 D127:F127">
    <cfRule type="expression" dxfId="15407" priority="23804">
      <formula>ISEVEN(ROW())</formula>
    </cfRule>
  </conditionalFormatting>
  <conditionalFormatting sqref="F127">
    <cfRule type="expression" dxfId="15406" priority="23784">
      <formula>ISEVEN(ROW())</formula>
    </cfRule>
  </conditionalFormatting>
  <conditionalFormatting sqref="B127 D127:E127">
    <cfRule type="expression" dxfId="15405" priority="23783">
      <formula>ISEVEN(ROW())</formula>
    </cfRule>
  </conditionalFormatting>
  <conditionalFormatting sqref="B126 D126:F126">
    <cfRule type="expression" dxfId="15404" priority="23780">
      <formula>ISEVEN(ROW())</formula>
    </cfRule>
  </conditionalFormatting>
  <conditionalFormatting sqref="B127 D127:F127">
    <cfRule type="expression" dxfId="15403" priority="23763">
      <formula>ISEVEN(ROW())</formula>
    </cfRule>
  </conditionalFormatting>
  <conditionalFormatting sqref="F126">
    <cfRule type="expression" dxfId="15402" priority="23762">
      <formula>ISEVEN(ROW())</formula>
    </cfRule>
  </conditionalFormatting>
  <conditionalFormatting sqref="B126 D126:E126">
    <cfRule type="expression" dxfId="15401" priority="23761">
      <formula>ISEVEN(ROW())</formula>
    </cfRule>
  </conditionalFormatting>
  <conditionalFormatting sqref="B127 D127:F127">
    <cfRule type="expression" dxfId="15400" priority="23740">
      <formula>ISEVEN(ROW())</formula>
    </cfRule>
  </conditionalFormatting>
  <conditionalFormatting sqref="B126 D126:F126">
    <cfRule type="expression" dxfId="15399" priority="23739">
      <formula>ISEVEN(ROW())</formula>
    </cfRule>
  </conditionalFormatting>
  <conditionalFormatting sqref="F127">
    <cfRule type="expression" dxfId="15398" priority="23712">
      <formula>ISEVEN(ROW())</formula>
    </cfRule>
  </conditionalFormatting>
  <conditionalFormatting sqref="B127 D127:E127">
    <cfRule type="expression" dxfId="15397" priority="23711">
      <formula>ISEVEN(ROW())</formula>
    </cfRule>
  </conditionalFormatting>
  <conditionalFormatting sqref="B126 D126:F126">
    <cfRule type="expression" dxfId="15396" priority="23708">
      <formula>ISEVEN(ROW())</formula>
    </cfRule>
  </conditionalFormatting>
  <conditionalFormatting sqref="B127 D127:F127">
    <cfRule type="expression" dxfId="15395" priority="23691">
      <formula>ISEVEN(ROW())</formula>
    </cfRule>
  </conditionalFormatting>
  <conditionalFormatting sqref="F126">
    <cfRule type="expression" dxfId="15394" priority="23690">
      <formula>ISEVEN(ROW())</formula>
    </cfRule>
  </conditionalFormatting>
  <conditionalFormatting sqref="B126 D126:E126">
    <cfRule type="expression" dxfId="15393" priority="23689">
      <formula>ISEVEN(ROW())</formula>
    </cfRule>
  </conditionalFormatting>
  <conditionalFormatting sqref="F127">
    <cfRule type="expression" dxfId="15392" priority="23664">
      <formula>ISEVEN(ROW())</formula>
    </cfRule>
  </conditionalFormatting>
  <conditionalFormatting sqref="B127 D127:E127">
    <cfRule type="expression" dxfId="15391" priority="23663">
      <formula>ISEVEN(ROW())</formula>
    </cfRule>
  </conditionalFormatting>
  <conditionalFormatting sqref="B126 D126:F126">
    <cfRule type="expression" dxfId="15390" priority="23660">
      <formula>ISEVEN(ROW())</formula>
    </cfRule>
  </conditionalFormatting>
  <conditionalFormatting sqref="B127 D127:F127">
    <cfRule type="expression" dxfId="15389" priority="23643">
      <formula>ISEVEN(ROW())</formula>
    </cfRule>
  </conditionalFormatting>
  <conditionalFormatting sqref="F126">
    <cfRule type="expression" dxfId="15388" priority="23642">
      <formula>ISEVEN(ROW())</formula>
    </cfRule>
  </conditionalFormatting>
  <conditionalFormatting sqref="B126 D126:E126">
    <cfRule type="expression" dxfId="15387" priority="23641">
      <formula>ISEVEN(ROW())</formula>
    </cfRule>
  </conditionalFormatting>
  <conditionalFormatting sqref="B126 D126:F126">
    <cfRule type="expression" dxfId="15386" priority="23620">
      <formula>ISEVEN(ROW())</formula>
    </cfRule>
  </conditionalFormatting>
  <conditionalFormatting sqref="B127 D127:F127">
    <cfRule type="expression" dxfId="15385" priority="23612">
      <formula>ISEVEN(ROW())</formula>
    </cfRule>
  </conditionalFormatting>
  <conditionalFormatting sqref="F127">
    <cfRule type="expression" dxfId="15384" priority="23592">
      <formula>ISEVEN(ROW())</formula>
    </cfRule>
  </conditionalFormatting>
  <conditionalFormatting sqref="B127 D127:E127">
    <cfRule type="expression" dxfId="15383" priority="23591">
      <formula>ISEVEN(ROW())</formula>
    </cfRule>
  </conditionalFormatting>
  <conditionalFormatting sqref="B126 D126:F126">
    <cfRule type="expression" dxfId="15382" priority="23588">
      <formula>ISEVEN(ROW())</formula>
    </cfRule>
  </conditionalFormatting>
  <conditionalFormatting sqref="F126">
    <cfRule type="expression" dxfId="15381" priority="23571">
      <formula>ISEVEN(ROW())</formula>
    </cfRule>
  </conditionalFormatting>
  <conditionalFormatting sqref="B126 D126:E126">
    <cfRule type="expression" dxfId="15380" priority="23570">
      <formula>ISEVEN(ROW())</formula>
    </cfRule>
  </conditionalFormatting>
  <conditionalFormatting sqref="B126 D126:F126">
    <cfRule type="expression" dxfId="15379" priority="23551">
      <formula>ISEVEN(ROW())</formula>
    </cfRule>
  </conditionalFormatting>
  <conditionalFormatting sqref="B127 D127:F127">
    <cfRule type="expression" dxfId="15378" priority="23543">
      <formula>ISEVEN(ROW())</formula>
    </cfRule>
  </conditionalFormatting>
  <conditionalFormatting sqref="F127">
    <cfRule type="expression" dxfId="15377" priority="23523">
      <formula>ISEVEN(ROW())</formula>
    </cfRule>
  </conditionalFormatting>
  <conditionalFormatting sqref="B127 D127:E127">
    <cfRule type="expression" dxfId="15376" priority="23522">
      <formula>ISEVEN(ROW())</formula>
    </cfRule>
  </conditionalFormatting>
  <conditionalFormatting sqref="B126 D126:F126">
    <cfRule type="expression" dxfId="15375" priority="23519">
      <formula>ISEVEN(ROW())</formula>
    </cfRule>
  </conditionalFormatting>
  <conditionalFormatting sqref="B127 D127:F127">
    <cfRule type="expression" dxfId="15374" priority="23502">
      <formula>ISEVEN(ROW())</formula>
    </cfRule>
  </conditionalFormatting>
  <conditionalFormatting sqref="F126">
    <cfRule type="expression" dxfId="15373" priority="23501">
      <formula>ISEVEN(ROW())</formula>
    </cfRule>
  </conditionalFormatting>
  <conditionalFormatting sqref="B126 D126:E126">
    <cfRule type="expression" dxfId="15372" priority="23500">
      <formula>ISEVEN(ROW())</formula>
    </cfRule>
  </conditionalFormatting>
  <conditionalFormatting sqref="B128 D128:F128">
    <cfRule type="expression" dxfId="15371" priority="23494">
      <formula>ISEVEN(ROW())</formula>
    </cfRule>
  </conditionalFormatting>
  <conditionalFormatting sqref="B131 D131:F131">
    <cfRule type="expression" dxfId="15370" priority="23491">
      <formula>ISEVEN(ROW())</formula>
    </cfRule>
  </conditionalFormatting>
  <conditionalFormatting sqref="F130">
    <cfRule type="expression" dxfId="15369" priority="23490">
      <formula>ISEVEN(ROW())</formula>
    </cfRule>
  </conditionalFormatting>
  <conditionalFormatting sqref="B130 D130:E130">
    <cfRule type="expression" dxfId="15368" priority="23489">
      <formula>ISEVEN(ROW())</formula>
    </cfRule>
  </conditionalFormatting>
  <conditionalFormatting sqref="B129 D129:F129">
    <cfRule type="expression" dxfId="15367" priority="23486">
      <formula>ISEVEN(ROW())</formula>
    </cfRule>
  </conditionalFormatting>
  <conditionalFormatting sqref="B134 D134:F134">
    <cfRule type="expression" dxfId="15366" priority="23483">
      <formula>ISEVEN(ROW())</formula>
    </cfRule>
  </conditionalFormatting>
  <conditionalFormatting sqref="F133">
    <cfRule type="expression" dxfId="15365" priority="23482">
      <formula>ISEVEN(ROW())</formula>
    </cfRule>
  </conditionalFormatting>
  <conditionalFormatting sqref="B133 D133:E133">
    <cfRule type="expression" dxfId="15364" priority="23481">
      <formula>ISEVEN(ROW())</formula>
    </cfRule>
  </conditionalFormatting>
  <conditionalFormatting sqref="B132 D132:F132">
    <cfRule type="expression" dxfId="15363" priority="23478">
      <formula>ISEVEN(ROW())</formula>
    </cfRule>
  </conditionalFormatting>
  <conditionalFormatting sqref="F136">
    <cfRule type="expression" dxfId="15362" priority="23475">
      <formula>ISEVEN(ROW())</formula>
    </cfRule>
  </conditionalFormatting>
  <conditionalFormatting sqref="B136 D136:E136">
    <cfRule type="expression" dxfId="15361" priority="23474">
      <formula>ISEVEN(ROW())</formula>
    </cfRule>
  </conditionalFormatting>
  <conditionalFormatting sqref="B135 D135:F135">
    <cfRule type="expression" dxfId="15360" priority="23471">
      <formula>ISEVEN(ROW())</formula>
    </cfRule>
  </conditionalFormatting>
  <conditionalFormatting sqref="B130 D130:F130">
    <cfRule type="expression" dxfId="15359" priority="23470">
      <formula>ISEVEN(ROW())</formula>
    </cfRule>
  </conditionalFormatting>
  <conditionalFormatting sqref="F129">
    <cfRule type="expression" dxfId="15358" priority="23469">
      <formula>ISEVEN(ROW())</formula>
    </cfRule>
  </conditionalFormatting>
  <conditionalFormatting sqref="B129 D129:E129">
    <cfRule type="expression" dxfId="15357" priority="23468">
      <formula>ISEVEN(ROW())</formula>
    </cfRule>
  </conditionalFormatting>
  <conditionalFormatting sqref="B128 D128:F128">
    <cfRule type="expression" dxfId="15356" priority="23465">
      <formula>ISEVEN(ROW())</formula>
    </cfRule>
  </conditionalFormatting>
  <conditionalFormatting sqref="B133 D133:F133">
    <cfRule type="expression" dxfId="15355" priority="23462">
      <formula>ISEVEN(ROW())</formula>
    </cfRule>
  </conditionalFormatting>
  <conditionalFormatting sqref="F132">
    <cfRule type="expression" dxfId="15354" priority="23461">
      <formula>ISEVEN(ROW())</formula>
    </cfRule>
  </conditionalFormatting>
  <conditionalFormatting sqref="B132 D132:E132">
    <cfRule type="expression" dxfId="15353" priority="23460">
      <formula>ISEVEN(ROW())</formula>
    </cfRule>
  </conditionalFormatting>
  <conditionalFormatting sqref="B131 D131:F131">
    <cfRule type="expression" dxfId="15352" priority="23457">
      <formula>ISEVEN(ROW())</formula>
    </cfRule>
  </conditionalFormatting>
  <conditionalFormatting sqref="B136 D136:F136">
    <cfRule type="expression" dxfId="15351" priority="23454">
      <formula>ISEVEN(ROW())</formula>
    </cfRule>
  </conditionalFormatting>
  <conditionalFormatting sqref="F135">
    <cfRule type="expression" dxfId="15350" priority="23453">
      <formula>ISEVEN(ROW())</formula>
    </cfRule>
  </conditionalFormatting>
  <conditionalFormatting sqref="B135 D135:E135">
    <cfRule type="expression" dxfId="15349" priority="23452">
      <formula>ISEVEN(ROW())</formula>
    </cfRule>
  </conditionalFormatting>
  <conditionalFormatting sqref="B134 D134:F134">
    <cfRule type="expression" dxfId="15348" priority="23449">
      <formula>ISEVEN(ROW())</formula>
    </cfRule>
  </conditionalFormatting>
  <conditionalFormatting sqref="B129 D129:F129">
    <cfRule type="expression" dxfId="15347" priority="23446">
      <formula>ISEVEN(ROW())</formula>
    </cfRule>
  </conditionalFormatting>
  <conditionalFormatting sqref="F128">
    <cfRule type="expression" dxfId="15346" priority="23445">
      <formula>ISEVEN(ROW())</formula>
    </cfRule>
  </conditionalFormatting>
  <conditionalFormatting sqref="B128 D128:E128">
    <cfRule type="expression" dxfId="15345" priority="23444">
      <formula>ISEVEN(ROW())</formula>
    </cfRule>
  </conditionalFormatting>
  <conditionalFormatting sqref="B132 D132:F132">
    <cfRule type="expression" dxfId="15344" priority="23439">
      <formula>ISEVEN(ROW())</formula>
    </cfRule>
  </conditionalFormatting>
  <conditionalFormatting sqref="F131">
    <cfRule type="expression" dxfId="15343" priority="23438">
      <formula>ISEVEN(ROW())</formula>
    </cfRule>
  </conditionalFormatting>
  <conditionalFormatting sqref="B131 D131:E131">
    <cfRule type="expression" dxfId="15342" priority="23437">
      <formula>ISEVEN(ROW())</formula>
    </cfRule>
  </conditionalFormatting>
  <conditionalFormatting sqref="B130 D130:F130">
    <cfRule type="expression" dxfId="15341" priority="23434">
      <formula>ISEVEN(ROW())</formula>
    </cfRule>
  </conditionalFormatting>
  <conditionalFormatting sqref="B135 D135:F135">
    <cfRule type="expression" dxfId="15340" priority="23431">
      <formula>ISEVEN(ROW())</formula>
    </cfRule>
  </conditionalFormatting>
  <conditionalFormatting sqref="F134">
    <cfRule type="expression" dxfId="15339" priority="23430">
      <formula>ISEVEN(ROW())</formula>
    </cfRule>
  </conditionalFormatting>
  <conditionalFormatting sqref="B134 D134:E134">
    <cfRule type="expression" dxfId="15338" priority="23429">
      <formula>ISEVEN(ROW())</formula>
    </cfRule>
  </conditionalFormatting>
  <conditionalFormatting sqref="B133 D133:F133">
    <cfRule type="expression" dxfId="15337" priority="23426">
      <formula>ISEVEN(ROW())</formula>
    </cfRule>
  </conditionalFormatting>
  <conditionalFormatting sqref="B136 D136:F136">
    <cfRule type="expression" dxfId="15336" priority="23423">
      <formula>ISEVEN(ROW())</formula>
    </cfRule>
  </conditionalFormatting>
  <conditionalFormatting sqref="B128 D128:F128">
    <cfRule type="expression" dxfId="15335" priority="23422">
      <formula>ISEVEN(ROW())</formula>
    </cfRule>
  </conditionalFormatting>
  <conditionalFormatting sqref="B131 D131:F131">
    <cfRule type="expression" dxfId="15334" priority="23419">
      <formula>ISEVEN(ROW())</formula>
    </cfRule>
  </conditionalFormatting>
  <conditionalFormatting sqref="F130">
    <cfRule type="expression" dxfId="15333" priority="23418">
      <formula>ISEVEN(ROW())</formula>
    </cfRule>
  </conditionalFormatting>
  <conditionalFormatting sqref="B130 D130:E130">
    <cfRule type="expression" dxfId="15332" priority="23417">
      <formula>ISEVEN(ROW())</formula>
    </cfRule>
  </conditionalFormatting>
  <conditionalFormatting sqref="B129 D129:F129">
    <cfRule type="expression" dxfId="15331" priority="23414">
      <formula>ISEVEN(ROW())</formula>
    </cfRule>
  </conditionalFormatting>
  <conditionalFormatting sqref="B134 D134:F134">
    <cfRule type="expression" dxfId="15330" priority="23411">
      <formula>ISEVEN(ROW())</formula>
    </cfRule>
  </conditionalFormatting>
  <conditionalFormatting sqref="F133">
    <cfRule type="expression" dxfId="15329" priority="23410">
      <formula>ISEVEN(ROW())</formula>
    </cfRule>
  </conditionalFormatting>
  <conditionalFormatting sqref="B133 D133:E133">
    <cfRule type="expression" dxfId="15328" priority="23409">
      <formula>ISEVEN(ROW())</formula>
    </cfRule>
  </conditionalFormatting>
  <conditionalFormatting sqref="B132 D132:F132">
    <cfRule type="expression" dxfId="15327" priority="23406">
      <formula>ISEVEN(ROW())</formula>
    </cfRule>
  </conditionalFormatting>
  <conditionalFormatting sqref="F136">
    <cfRule type="expression" dxfId="15326" priority="23403">
      <formula>ISEVEN(ROW())</formula>
    </cfRule>
  </conditionalFormatting>
  <conditionalFormatting sqref="B136 D136:E136">
    <cfRule type="expression" dxfId="15325" priority="23402">
      <formula>ISEVEN(ROW())</formula>
    </cfRule>
  </conditionalFormatting>
  <conditionalFormatting sqref="B135 D135:F135">
    <cfRule type="expression" dxfId="15324" priority="23399">
      <formula>ISEVEN(ROW())</formula>
    </cfRule>
  </conditionalFormatting>
  <conditionalFormatting sqref="B130 D130:F130">
    <cfRule type="expression" dxfId="15323" priority="23398">
      <formula>ISEVEN(ROW())</formula>
    </cfRule>
  </conditionalFormatting>
  <conditionalFormatting sqref="F129">
    <cfRule type="expression" dxfId="15322" priority="23397">
      <formula>ISEVEN(ROW())</formula>
    </cfRule>
  </conditionalFormatting>
  <conditionalFormatting sqref="B129 D129:E129">
    <cfRule type="expression" dxfId="15321" priority="23396">
      <formula>ISEVEN(ROW())</formula>
    </cfRule>
  </conditionalFormatting>
  <conditionalFormatting sqref="B128 D128:F128">
    <cfRule type="expression" dxfId="15320" priority="23393">
      <formula>ISEVEN(ROW())</formula>
    </cfRule>
  </conditionalFormatting>
  <conditionalFormatting sqref="B133 D133:F133">
    <cfRule type="expression" dxfId="15319" priority="23390">
      <formula>ISEVEN(ROW())</formula>
    </cfRule>
  </conditionalFormatting>
  <conditionalFormatting sqref="F132">
    <cfRule type="expression" dxfId="15318" priority="23389">
      <formula>ISEVEN(ROW())</formula>
    </cfRule>
  </conditionalFormatting>
  <conditionalFormatting sqref="B132 D132:E132">
    <cfRule type="expression" dxfId="15317" priority="23388">
      <formula>ISEVEN(ROW())</formula>
    </cfRule>
  </conditionalFormatting>
  <conditionalFormatting sqref="B131 D131:F131">
    <cfRule type="expression" dxfId="15316" priority="23385">
      <formula>ISEVEN(ROW())</formula>
    </cfRule>
  </conditionalFormatting>
  <conditionalFormatting sqref="B136 D136:F136">
    <cfRule type="expression" dxfId="15315" priority="23382">
      <formula>ISEVEN(ROW())</formula>
    </cfRule>
  </conditionalFormatting>
  <conditionalFormatting sqref="F135">
    <cfRule type="expression" dxfId="15314" priority="23381">
      <formula>ISEVEN(ROW())</formula>
    </cfRule>
  </conditionalFormatting>
  <conditionalFormatting sqref="B135 D135:E135">
    <cfRule type="expression" dxfId="15313" priority="23380">
      <formula>ISEVEN(ROW())</formula>
    </cfRule>
  </conditionalFormatting>
  <conditionalFormatting sqref="B134 D134:F134">
    <cfRule type="expression" dxfId="15312" priority="23377">
      <formula>ISEVEN(ROW())</formula>
    </cfRule>
  </conditionalFormatting>
  <conditionalFormatting sqref="B129 D129:F129">
    <cfRule type="expression" dxfId="15311" priority="23374">
      <formula>ISEVEN(ROW())</formula>
    </cfRule>
  </conditionalFormatting>
  <conditionalFormatting sqref="F128">
    <cfRule type="expression" dxfId="15310" priority="23373">
      <formula>ISEVEN(ROW())</formula>
    </cfRule>
  </conditionalFormatting>
  <conditionalFormatting sqref="B128 D128:E128">
    <cfRule type="expression" dxfId="15309" priority="23372">
      <formula>ISEVEN(ROW())</formula>
    </cfRule>
  </conditionalFormatting>
  <conditionalFormatting sqref="B132 D132:F132">
    <cfRule type="expression" dxfId="15308" priority="23367">
      <formula>ISEVEN(ROW())</formula>
    </cfRule>
  </conditionalFormatting>
  <conditionalFormatting sqref="F131">
    <cfRule type="expression" dxfId="15307" priority="23366">
      <formula>ISEVEN(ROW())</formula>
    </cfRule>
  </conditionalFormatting>
  <conditionalFormatting sqref="B131 D131:E131">
    <cfRule type="expression" dxfId="15306" priority="23365">
      <formula>ISEVEN(ROW())</formula>
    </cfRule>
  </conditionalFormatting>
  <conditionalFormatting sqref="B130 D130:F130">
    <cfRule type="expression" dxfId="15305" priority="23362">
      <formula>ISEVEN(ROW())</formula>
    </cfRule>
  </conditionalFormatting>
  <conditionalFormatting sqref="B136 D136:F136">
    <cfRule type="expression" dxfId="15304" priority="23359">
      <formula>ISEVEN(ROW())</formula>
    </cfRule>
  </conditionalFormatting>
  <conditionalFormatting sqref="B135 D135:F135">
    <cfRule type="expression" dxfId="15303" priority="23358">
      <formula>ISEVEN(ROW())</formula>
    </cfRule>
  </conditionalFormatting>
  <conditionalFormatting sqref="F134">
    <cfRule type="expression" dxfId="15302" priority="23357">
      <formula>ISEVEN(ROW())</formula>
    </cfRule>
  </conditionalFormatting>
  <conditionalFormatting sqref="B134 D134:E134">
    <cfRule type="expression" dxfId="15301" priority="23356">
      <formula>ISEVEN(ROW())</formula>
    </cfRule>
  </conditionalFormatting>
  <conditionalFormatting sqref="B133 D133:F133">
    <cfRule type="expression" dxfId="15300" priority="23353">
      <formula>ISEVEN(ROW())</formula>
    </cfRule>
  </conditionalFormatting>
  <conditionalFormatting sqref="B128 D128:F128">
    <cfRule type="expression" dxfId="15299" priority="23350">
      <formula>ISEVEN(ROW())</formula>
    </cfRule>
  </conditionalFormatting>
  <conditionalFormatting sqref="B131 D131:F131">
    <cfRule type="expression" dxfId="15298" priority="23347">
      <formula>ISEVEN(ROW())</formula>
    </cfRule>
  </conditionalFormatting>
  <conditionalFormatting sqref="F130">
    <cfRule type="expression" dxfId="15297" priority="23346">
      <formula>ISEVEN(ROW())</formula>
    </cfRule>
  </conditionalFormatting>
  <conditionalFormatting sqref="B130 D130:E130">
    <cfRule type="expression" dxfId="15296" priority="23345">
      <formula>ISEVEN(ROW())</formula>
    </cfRule>
  </conditionalFormatting>
  <conditionalFormatting sqref="B129 D129:F129">
    <cfRule type="expression" dxfId="15295" priority="23342">
      <formula>ISEVEN(ROW())</formula>
    </cfRule>
  </conditionalFormatting>
  <conditionalFormatting sqref="B134 D134:F134">
    <cfRule type="expression" dxfId="15294" priority="23339">
      <formula>ISEVEN(ROW())</formula>
    </cfRule>
  </conditionalFormatting>
  <conditionalFormatting sqref="F133">
    <cfRule type="expression" dxfId="15293" priority="23338">
      <formula>ISEVEN(ROW())</formula>
    </cfRule>
  </conditionalFormatting>
  <conditionalFormatting sqref="B133 D133:E133">
    <cfRule type="expression" dxfId="15292" priority="23337">
      <formula>ISEVEN(ROW())</formula>
    </cfRule>
  </conditionalFormatting>
  <conditionalFormatting sqref="B132 D132:F132">
    <cfRule type="expression" dxfId="15291" priority="23334">
      <formula>ISEVEN(ROW())</formula>
    </cfRule>
  </conditionalFormatting>
  <conditionalFormatting sqref="F136">
    <cfRule type="expression" dxfId="15290" priority="23331">
      <formula>ISEVEN(ROW())</formula>
    </cfRule>
  </conditionalFormatting>
  <conditionalFormatting sqref="B136 D136:E136">
    <cfRule type="expression" dxfId="15289" priority="23330">
      <formula>ISEVEN(ROW())</formula>
    </cfRule>
  </conditionalFormatting>
  <conditionalFormatting sqref="B135 D135:F135">
    <cfRule type="expression" dxfId="15288" priority="23327">
      <formula>ISEVEN(ROW())</formula>
    </cfRule>
  </conditionalFormatting>
  <conditionalFormatting sqref="B130 D130:F130">
    <cfRule type="expression" dxfId="15287" priority="23326">
      <formula>ISEVEN(ROW())</formula>
    </cfRule>
  </conditionalFormatting>
  <conditionalFormatting sqref="F129">
    <cfRule type="expression" dxfId="15286" priority="23325">
      <formula>ISEVEN(ROW())</formula>
    </cfRule>
  </conditionalFormatting>
  <conditionalFormatting sqref="B129 D129:E129">
    <cfRule type="expression" dxfId="15285" priority="23324">
      <formula>ISEVEN(ROW())</formula>
    </cfRule>
  </conditionalFormatting>
  <conditionalFormatting sqref="B128 D128:F128">
    <cfRule type="expression" dxfId="15284" priority="23321">
      <formula>ISEVEN(ROW())</formula>
    </cfRule>
  </conditionalFormatting>
  <conditionalFormatting sqref="B133 D133:F133">
    <cfRule type="expression" dxfId="15283" priority="23318">
      <formula>ISEVEN(ROW())</formula>
    </cfRule>
  </conditionalFormatting>
  <conditionalFormatting sqref="F132">
    <cfRule type="expression" dxfId="15282" priority="23317">
      <formula>ISEVEN(ROW())</formula>
    </cfRule>
  </conditionalFormatting>
  <conditionalFormatting sqref="B132 D132:E132">
    <cfRule type="expression" dxfId="15281" priority="23316">
      <formula>ISEVEN(ROW())</formula>
    </cfRule>
  </conditionalFormatting>
  <conditionalFormatting sqref="B131 D131:F131">
    <cfRule type="expression" dxfId="15280" priority="23313">
      <formula>ISEVEN(ROW())</formula>
    </cfRule>
  </conditionalFormatting>
  <conditionalFormatting sqref="B136 D136:F136">
    <cfRule type="expression" dxfId="15279" priority="23310">
      <formula>ISEVEN(ROW())</formula>
    </cfRule>
  </conditionalFormatting>
  <conditionalFormatting sqref="F135">
    <cfRule type="expression" dxfId="15278" priority="23309">
      <formula>ISEVEN(ROW())</formula>
    </cfRule>
  </conditionalFormatting>
  <conditionalFormatting sqref="B135 D135:E135">
    <cfRule type="expression" dxfId="15277" priority="23308">
      <formula>ISEVEN(ROW())</formula>
    </cfRule>
  </conditionalFormatting>
  <conditionalFormatting sqref="B134 D134:F134">
    <cfRule type="expression" dxfId="15276" priority="23305">
      <formula>ISEVEN(ROW())</formula>
    </cfRule>
  </conditionalFormatting>
  <conditionalFormatting sqref="B128 D128:F128">
    <cfRule type="expression" dxfId="15275" priority="23302">
      <formula>ISEVEN(ROW())</formula>
    </cfRule>
  </conditionalFormatting>
  <conditionalFormatting sqref="B131 D131:F131">
    <cfRule type="expression" dxfId="15274" priority="23299">
      <formula>ISEVEN(ROW())</formula>
    </cfRule>
  </conditionalFormatting>
  <conditionalFormatting sqref="F130">
    <cfRule type="expression" dxfId="15273" priority="23298">
      <formula>ISEVEN(ROW())</formula>
    </cfRule>
  </conditionalFormatting>
  <conditionalFormatting sqref="B130 D130:E130">
    <cfRule type="expression" dxfId="15272" priority="23297">
      <formula>ISEVEN(ROW())</formula>
    </cfRule>
  </conditionalFormatting>
  <conditionalFormatting sqref="B129 D129:F129">
    <cfRule type="expression" dxfId="15271" priority="23294">
      <formula>ISEVEN(ROW())</formula>
    </cfRule>
  </conditionalFormatting>
  <conditionalFormatting sqref="B134 D134:F134">
    <cfRule type="expression" dxfId="15270" priority="23291">
      <formula>ISEVEN(ROW())</formula>
    </cfRule>
  </conditionalFormatting>
  <conditionalFormatting sqref="F133">
    <cfRule type="expression" dxfId="15269" priority="23290">
      <formula>ISEVEN(ROW())</formula>
    </cfRule>
  </conditionalFormatting>
  <conditionalFormatting sqref="B133 D133:E133">
    <cfRule type="expression" dxfId="15268" priority="23289">
      <formula>ISEVEN(ROW())</formula>
    </cfRule>
  </conditionalFormatting>
  <conditionalFormatting sqref="B132 D132:F132">
    <cfRule type="expression" dxfId="15267" priority="23286">
      <formula>ISEVEN(ROW())</formula>
    </cfRule>
  </conditionalFormatting>
  <conditionalFormatting sqref="F136">
    <cfRule type="expression" dxfId="15266" priority="23283">
      <formula>ISEVEN(ROW())</formula>
    </cfRule>
  </conditionalFormatting>
  <conditionalFormatting sqref="B136 D136:E136">
    <cfRule type="expression" dxfId="15265" priority="23282">
      <formula>ISEVEN(ROW())</formula>
    </cfRule>
  </conditionalFormatting>
  <conditionalFormatting sqref="B135 D135:F135">
    <cfRule type="expression" dxfId="15264" priority="23279">
      <formula>ISEVEN(ROW())</formula>
    </cfRule>
  </conditionalFormatting>
  <conditionalFormatting sqref="B130 D130:F130">
    <cfRule type="expression" dxfId="15263" priority="23278">
      <formula>ISEVEN(ROW())</formula>
    </cfRule>
  </conditionalFormatting>
  <conditionalFormatting sqref="F129">
    <cfRule type="expression" dxfId="15262" priority="23277">
      <formula>ISEVEN(ROW())</formula>
    </cfRule>
  </conditionalFormatting>
  <conditionalFormatting sqref="B129 D129:E129">
    <cfRule type="expression" dxfId="15261" priority="23276">
      <formula>ISEVEN(ROW())</formula>
    </cfRule>
  </conditionalFormatting>
  <conditionalFormatting sqref="B128 D128:F128">
    <cfRule type="expression" dxfId="15260" priority="23273">
      <formula>ISEVEN(ROW())</formula>
    </cfRule>
  </conditionalFormatting>
  <conditionalFormatting sqref="B133 D133:F133">
    <cfRule type="expression" dxfId="15259" priority="23270">
      <formula>ISEVEN(ROW())</formula>
    </cfRule>
  </conditionalFormatting>
  <conditionalFormatting sqref="F132">
    <cfRule type="expression" dxfId="15258" priority="23269">
      <formula>ISEVEN(ROW())</formula>
    </cfRule>
  </conditionalFormatting>
  <conditionalFormatting sqref="B132 D132:E132">
    <cfRule type="expression" dxfId="15257" priority="23268">
      <formula>ISEVEN(ROW())</formula>
    </cfRule>
  </conditionalFormatting>
  <conditionalFormatting sqref="B131 D131:F131">
    <cfRule type="expression" dxfId="15256" priority="23265">
      <formula>ISEVEN(ROW())</formula>
    </cfRule>
  </conditionalFormatting>
  <conditionalFormatting sqref="B136 D136:F136">
    <cfRule type="expression" dxfId="15255" priority="23262">
      <formula>ISEVEN(ROW())</formula>
    </cfRule>
  </conditionalFormatting>
  <conditionalFormatting sqref="F135">
    <cfRule type="expression" dxfId="15254" priority="23261">
      <formula>ISEVEN(ROW())</formula>
    </cfRule>
  </conditionalFormatting>
  <conditionalFormatting sqref="B135 D135:E135">
    <cfRule type="expression" dxfId="15253" priority="23260">
      <formula>ISEVEN(ROW())</formula>
    </cfRule>
  </conditionalFormatting>
  <conditionalFormatting sqref="B134 D134:F134">
    <cfRule type="expression" dxfId="15252" priority="23257">
      <formula>ISEVEN(ROW())</formula>
    </cfRule>
  </conditionalFormatting>
  <conditionalFormatting sqref="B129 D129:F129">
    <cfRule type="expression" dxfId="15251" priority="23254">
      <formula>ISEVEN(ROW())</formula>
    </cfRule>
  </conditionalFormatting>
  <conditionalFormatting sqref="F128">
    <cfRule type="expression" dxfId="15250" priority="23253">
      <formula>ISEVEN(ROW())</formula>
    </cfRule>
  </conditionalFormatting>
  <conditionalFormatting sqref="B128 D128:E128">
    <cfRule type="expression" dxfId="15249" priority="23252">
      <formula>ISEVEN(ROW())</formula>
    </cfRule>
  </conditionalFormatting>
  <conditionalFormatting sqref="B132 D132:F132">
    <cfRule type="expression" dxfId="15248" priority="23247">
      <formula>ISEVEN(ROW())</formula>
    </cfRule>
  </conditionalFormatting>
  <conditionalFormatting sqref="F131">
    <cfRule type="expression" dxfId="15247" priority="23246">
      <formula>ISEVEN(ROW())</formula>
    </cfRule>
  </conditionalFormatting>
  <conditionalFormatting sqref="B131 D131:E131">
    <cfRule type="expression" dxfId="15246" priority="23245">
      <formula>ISEVEN(ROW())</formula>
    </cfRule>
  </conditionalFormatting>
  <conditionalFormatting sqref="B130 D130:F130">
    <cfRule type="expression" dxfId="15245" priority="23242">
      <formula>ISEVEN(ROW())</formula>
    </cfRule>
  </conditionalFormatting>
  <conditionalFormatting sqref="B135 D135:F135">
    <cfRule type="expression" dxfId="15244" priority="23239">
      <formula>ISEVEN(ROW())</formula>
    </cfRule>
  </conditionalFormatting>
  <conditionalFormatting sqref="F134">
    <cfRule type="expression" dxfId="15243" priority="23238">
      <formula>ISEVEN(ROW())</formula>
    </cfRule>
  </conditionalFormatting>
  <conditionalFormatting sqref="B134 D134:E134">
    <cfRule type="expression" dxfId="15242" priority="23237">
      <formula>ISEVEN(ROW())</formula>
    </cfRule>
  </conditionalFormatting>
  <conditionalFormatting sqref="B133 D133:F133">
    <cfRule type="expression" dxfId="15241" priority="23234">
      <formula>ISEVEN(ROW())</formula>
    </cfRule>
  </conditionalFormatting>
  <conditionalFormatting sqref="B136 D136:F136">
    <cfRule type="expression" dxfId="15240" priority="23231">
      <formula>ISEVEN(ROW())</formula>
    </cfRule>
  </conditionalFormatting>
  <conditionalFormatting sqref="B128 D128:F128">
    <cfRule type="expression" dxfId="15239" priority="23230">
      <formula>ISEVEN(ROW())</formula>
    </cfRule>
  </conditionalFormatting>
  <conditionalFormatting sqref="B131 D131:F131">
    <cfRule type="expression" dxfId="15238" priority="23227">
      <formula>ISEVEN(ROW())</formula>
    </cfRule>
  </conditionalFormatting>
  <conditionalFormatting sqref="F130">
    <cfRule type="expression" dxfId="15237" priority="23226">
      <formula>ISEVEN(ROW())</formula>
    </cfRule>
  </conditionalFormatting>
  <conditionalFormatting sqref="B130 D130:E130">
    <cfRule type="expression" dxfId="15236" priority="23225">
      <formula>ISEVEN(ROW())</formula>
    </cfRule>
  </conditionalFormatting>
  <conditionalFormatting sqref="B129 D129:F129">
    <cfRule type="expression" dxfId="15235" priority="23222">
      <formula>ISEVEN(ROW())</formula>
    </cfRule>
  </conditionalFormatting>
  <conditionalFormatting sqref="B134 D134:F134">
    <cfRule type="expression" dxfId="15234" priority="23219">
      <formula>ISEVEN(ROW())</formula>
    </cfRule>
  </conditionalFormatting>
  <conditionalFormatting sqref="F133">
    <cfRule type="expression" dxfId="15233" priority="23218">
      <formula>ISEVEN(ROW())</formula>
    </cfRule>
  </conditionalFormatting>
  <conditionalFormatting sqref="B133 D133:E133">
    <cfRule type="expression" dxfId="15232" priority="23217">
      <formula>ISEVEN(ROW())</formula>
    </cfRule>
  </conditionalFormatting>
  <conditionalFormatting sqref="B132 D132:F132">
    <cfRule type="expression" dxfId="15231" priority="23214">
      <formula>ISEVEN(ROW())</formula>
    </cfRule>
  </conditionalFormatting>
  <conditionalFormatting sqref="F136">
    <cfRule type="expression" dxfId="15230" priority="23211">
      <formula>ISEVEN(ROW())</formula>
    </cfRule>
  </conditionalFormatting>
  <conditionalFormatting sqref="B136 D136:E136">
    <cfRule type="expression" dxfId="15229" priority="23210">
      <formula>ISEVEN(ROW())</formula>
    </cfRule>
  </conditionalFormatting>
  <conditionalFormatting sqref="B135 D135:F135">
    <cfRule type="expression" dxfId="15228" priority="23207">
      <formula>ISEVEN(ROW())</formula>
    </cfRule>
  </conditionalFormatting>
  <conditionalFormatting sqref="B130 D130:F130">
    <cfRule type="expression" dxfId="15227" priority="23206">
      <formula>ISEVEN(ROW())</formula>
    </cfRule>
  </conditionalFormatting>
  <conditionalFormatting sqref="F129">
    <cfRule type="expression" dxfId="15226" priority="23205">
      <formula>ISEVEN(ROW())</formula>
    </cfRule>
  </conditionalFormatting>
  <conditionalFormatting sqref="B129 D129:E129">
    <cfRule type="expression" dxfId="15225" priority="23204">
      <formula>ISEVEN(ROW())</formula>
    </cfRule>
  </conditionalFormatting>
  <conditionalFormatting sqref="B128 D128:F128">
    <cfRule type="expression" dxfId="15224" priority="23201">
      <formula>ISEVEN(ROW())</formula>
    </cfRule>
  </conditionalFormatting>
  <conditionalFormatting sqref="B133 D133:F133">
    <cfRule type="expression" dxfId="15223" priority="23198">
      <formula>ISEVEN(ROW())</formula>
    </cfRule>
  </conditionalFormatting>
  <conditionalFormatting sqref="F132">
    <cfRule type="expression" dxfId="15222" priority="23197">
      <formula>ISEVEN(ROW())</formula>
    </cfRule>
  </conditionalFormatting>
  <conditionalFormatting sqref="B132 D132:E132">
    <cfRule type="expression" dxfId="15221" priority="23196">
      <formula>ISEVEN(ROW())</formula>
    </cfRule>
  </conditionalFormatting>
  <conditionalFormatting sqref="B131 D131:F131">
    <cfRule type="expression" dxfId="15220" priority="23193">
      <formula>ISEVEN(ROW())</formula>
    </cfRule>
  </conditionalFormatting>
  <conditionalFormatting sqref="F135">
    <cfRule type="expression" dxfId="15219" priority="23190">
      <formula>ISEVEN(ROW())</formula>
    </cfRule>
  </conditionalFormatting>
  <conditionalFormatting sqref="B135 D135:E135">
    <cfRule type="expression" dxfId="15218" priority="23189">
      <formula>ISEVEN(ROW())</formula>
    </cfRule>
  </conditionalFormatting>
  <conditionalFormatting sqref="B134 D134:F134">
    <cfRule type="expression" dxfId="15217" priority="23186">
      <formula>ISEVEN(ROW())</formula>
    </cfRule>
  </conditionalFormatting>
  <conditionalFormatting sqref="B129 D129:F129">
    <cfRule type="expression" dxfId="15216" priority="23185">
      <formula>ISEVEN(ROW())</formula>
    </cfRule>
  </conditionalFormatting>
  <conditionalFormatting sqref="F128">
    <cfRule type="expression" dxfId="15215" priority="23184">
      <formula>ISEVEN(ROW())</formula>
    </cfRule>
  </conditionalFormatting>
  <conditionalFormatting sqref="B128 D128:E128">
    <cfRule type="expression" dxfId="15214" priority="23183">
      <formula>ISEVEN(ROW())</formula>
    </cfRule>
  </conditionalFormatting>
  <conditionalFormatting sqref="B132 D132:F132">
    <cfRule type="expression" dxfId="15213" priority="23178">
      <formula>ISEVEN(ROW())</formula>
    </cfRule>
  </conditionalFormatting>
  <conditionalFormatting sqref="F131">
    <cfRule type="expression" dxfId="15212" priority="23177">
      <formula>ISEVEN(ROW())</formula>
    </cfRule>
  </conditionalFormatting>
  <conditionalFormatting sqref="B131 D131:E131">
    <cfRule type="expression" dxfId="15211" priority="23176">
      <formula>ISEVEN(ROW())</formula>
    </cfRule>
  </conditionalFormatting>
  <conditionalFormatting sqref="B130 D130:F130">
    <cfRule type="expression" dxfId="15210" priority="23173">
      <formula>ISEVEN(ROW())</formula>
    </cfRule>
  </conditionalFormatting>
  <conditionalFormatting sqref="B135 D135:F135">
    <cfRule type="expression" dxfId="15209" priority="23170">
      <formula>ISEVEN(ROW())</formula>
    </cfRule>
  </conditionalFormatting>
  <conditionalFormatting sqref="F134">
    <cfRule type="expression" dxfId="15208" priority="23169">
      <formula>ISEVEN(ROW())</formula>
    </cfRule>
  </conditionalFormatting>
  <conditionalFormatting sqref="B134 D134:E134">
    <cfRule type="expression" dxfId="15207" priority="23168">
      <formula>ISEVEN(ROW())</formula>
    </cfRule>
  </conditionalFormatting>
  <conditionalFormatting sqref="B133 D133:F133">
    <cfRule type="expression" dxfId="15206" priority="23165">
      <formula>ISEVEN(ROW())</formula>
    </cfRule>
  </conditionalFormatting>
  <conditionalFormatting sqref="B136 D136:F136">
    <cfRule type="expression" dxfId="15205" priority="23162">
      <formula>ISEVEN(ROW())</formula>
    </cfRule>
  </conditionalFormatting>
  <conditionalFormatting sqref="B128 D128:F128">
    <cfRule type="expression" dxfId="15204" priority="23161">
      <formula>ISEVEN(ROW())</formula>
    </cfRule>
  </conditionalFormatting>
  <conditionalFormatting sqref="B131 D131:F131">
    <cfRule type="expression" dxfId="15203" priority="23158">
      <formula>ISEVEN(ROW())</formula>
    </cfRule>
  </conditionalFormatting>
  <conditionalFormatting sqref="F130">
    <cfRule type="expression" dxfId="15202" priority="23157">
      <formula>ISEVEN(ROW())</formula>
    </cfRule>
  </conditionalFormatting>
  <conditionalFormatting sqref="B130 D130:E130">
    <cfRule type="expression" dxfId="15201" priority="23156">
      <formula>ISEVEN(ROW())</formula>
    </cfRule>
  </conditionalFormatting>
  <conditionalFormatting sqref="B129 D129:F129">
    <cfRule type="expression" dxfId="15200" priority="23153">
      <formula>ISEVEN(ROW())</formula>
    </cfRule>
  </conditionalFormatting>
  <conditionalFormatting sqref="B134 D134:F134">
    <cfRule type="expression" dxfId="15199" priority="23150">
      <formula>ISEVEN(ROW())</formula>
    </cfRule>
  </conditionalFormatting>
  <conditionalFormatting sqref="F133">
    <cfRule type="expression" dxfId="15198" priority="23149">
      <formula>ISEVEN(ROW())</formula>
    </cfRule>
  </conditionalFormatting>
  <conditionalFormatting sqref="B133 D133:E133">
    <cfRule type="expression" dxfId="15197" priority="23148">
      <formula>ISEVEN(ROW())</formula>
    </cfRule>
  </conditionalFormatting>
  <conditionalFormatting sqref="B132 D132:F132">
    <cfRule type="expression" dxfId="15196" priority="23145">
      <formula>ISEVEN(ROW())</formula>
    </cfRule>
  </conditionalFormatting>
  <conditionalFormatting sqref="F136">
    <cfRule type="expression" dxfId="15195" priority="23142">
      <formula>ISEVEN(ROW())</formula>
    </cfRule>
  </conditionalFormatting>
  <conditionalFormatting sqref="B136 D136:E136">
    <cfRule type="expression" dxfId="15194" priority="23141">
      <formula>ISEVEN(ROW())</formula>
    </cfRule>
  </conditionalFormatting>
  <conditionalFormatting sqref="B135 D135:F135">
    <cfRule type="expression" dxfId="15193" priority="23138">
      <formula>ISEVEN(ROW())</formula>
    </cfRule>
  </conditionalFormatting>
  <conditionalFormatting sqref="B130 D130:F130">
    <cfRule type="expression" dxfId="15192" priority="23137">
      <formula>ISEVEN(ROW())</formula>
    </cfRule>
  </conditionalFormatting>
  <conditionalFormatting sqref="F129">
    <cfRule type="expression" dxfId="15191" priority="23136">
      <formula>ISEVEN(ROW())</formula>
    </cfRule>
  </conditionalFormatting>
  <conditionalFormatting sqref="B129 D129:E129">
    <cfRule type="expression" dxfId="15190" priority="23135">
      <formula>ISEVEN(ROW())</formula>
    </cfRule>
  </conditionalFormatting>
  <conditionalFormatting sqref="B128 D128:F128">
    <cfRule type="expression" dxfId="15189" priority="23132">
      <formula>ISEVEN(ROW())</formula>
    </cfRule>
  </conditionalFormatting>
  <conditionalFormatting sqref="B133 D133:F133">
    <cfRule type="expression" dxfId="15188" priority="23129">
      <formula>ISEVEN(ROW())</formula>
    </cfRule>
  </conditionalFormatting>
  <conditionalFormatting sqref="F132">
    <cfRule type="expression" dxfId="15187" priority="23128">
      <formula>ISEVEN(ROW())</formula>
    </cfRule>
  </conditionalFormatting>
  <conditionalFormatting sqref="B132 D132:E132">
    <cfRule type="expression" dxfId="15186" priority="23127">
      <formula>ISEVEN(ROW())</formula>
    </cfRule>
  </conditionalFormatting>
  <conditionalFormatting sqref="B131 D131:F131">
    <cfRule type="expression" dxfId="15185" priority="23124">
      <formula>ISEVEN(ROW())</formula>
    </cfRule>
  </conditionalFormatting>
  <conditionalFormatting sqref="B136 D136:F136">
    <cfRule type="expression" dxfId="15184" priority="23121">
      <formula>ISEVEN(ROW())</formula>
    </cfRule>
  </conditionalFormatting>
  <conditionalFormatting sqref="F135">
    <cfRule type="expression" dxfId="15183" priority="23120">
      <formula>ISEVEN(ROW())</formula>
    </cfRule>
  </conditionalFormatting>
  <conditionalFormatting sqref="B135 D135:E135">
    <cfRule type="expression" dxfId="15182" priority="23119">
      <formula>ISEVEN(ROW())</formula>
    </cfRule>
  </conditionalFormatting>
  <conditionalFormatting sqref="B134 D134:F134">
    <cfRule type="expression" dxfId="15181" priority="23116">
      <formula>ISEVEN(ROW())</formula>
    </cfRule>
  </conditionalFormatting>
  <conditionalFormatting sqref="B137 D137:F137">
    <cfRule type="expression" dxfId="15180" priority="23113">
      <formula>ISEVEN(ROW())</formula>
    </cfRule>
  </conditionalFormatting>
  <conditionalFormatting sqref="G137">
    <cfRule type="expression" dxfId="15179" priority="23112">
      <formula>ISEVEN(ROW())</formula>
    </cfRule>
  </conditionalFormatting>
  <conditionalFormatting sqref="C137">
    <cfRule type="expression" dxfId="15178" priority="23111">
      <formula>ISEVEN(ROW())</formula>
    </cfRule>
  </conditionalFormatting>
  <conditionalFormatting sqref="B137:G137">
    <cfRule type="expression" dxfId="15177" priority="23110">
      <formula>ISEVEN(ROW())</formula>
    </cfRule>
  </conditionalFormatting>
  <conditionalFormatting sqref="F137">
    <cfRule type="expression" dxfId="15176" priority="23109">
      <formula>ISEVEN(ROW())</formula>
    </cfRule>
  </conditionalFormatting>
  <conditionalFormatting sqref="B137:E137">
    <cfRule type="expression" dxfId="15175" priority="23108">
      <formula>ISEVEN(ROW())</formula>
    </cfRule>
  </conditionalFormatting>
  <conditionalFormatting sqref="G137">
    <cfRule type="expression" dxfId="15174" priority="23107">
      <formula>ISEVEN(ROW())</formula>
    </cfRule>
  </conditionalFormatting>
  <conditionalFormatting sqref="G137">
    <cfRule type="expression" dxfId="15173" priority="23106">
      <formula>ISEVEN(ROW())</formula>
    </cfRule>
  </conditionalFormatting>
  <conditionalFormatting sqref="B137 D137:F137">
    <cfRule type="expression" dxfId="15172" priority="23105">
      <formula>ISEVEN(ROW())</formula>
    </cfRule>
  </conditionalFormatting>
  <conditionalFormatting sqref="G137">
    <cfRule type="expression" dxfId="15171" priority="23104">
      <formula>ISEVEN(ROW())</formula>
    </cfRule>
  </conditionalFormatting>
  <conditionalFormatting sqref="C137">
    <cfRule type="expression" dxfId="15170" priority="23103">
      <formula>ISEVEN(ROW())</formula>
    </cfRule>
  </conditionalFormatting>
  <conditionalFormatting sqref="B137:G137">
    <cfRule type="expression" dxfId="15169" priority="23102">
      <formula>ISEVEN(ROW())</formula>
    </cfRule>
  </conditionalFormatting>
  <conditionalFormatting sqref="F137">
    <cfRule type="expression" dxfId="15168" priority="23101">
      <formula>ISEVEN(ROW())</formula>
    </cfRule>
  </conditionalFormatting>
  <conditionalFormatting sqref="B137:E137">
    <cfRule type="expression" dxfId="15167" priority="23100">
      <formula>ISEVEN(ROW())</formula>
    </cfRule>
  </conditionalFormatting>
  <conditionalFormatting sqref="G137">
    <cfRule type="expression" dxfId="15166" priority="23099">
      <formula>ISEVEN(ROW())</formula>
    </cfRule>
  </conditionalFormatting>
  <conditionalFormatting sqref="G137">
    <cfRule type="expression" dxfId="15165" priority="23098">
      <formula>ISEVEN(ROW())</formula>
    </cfRule>
  </conditionalFormatting>
  <conditionalFormatting sqref="B137 D137:F137">
    <cfRule type="expression" dxfId="15164" priority="23097">
      <formula>ISEVEN(ROW())</formula>
    </cfRule>
  </conditionalFormatting>
  <conditionalFormatting sqref="G137">
    <cfRule type="expression" dxfId="15163" priority="23096">
      <formula>ISEVEN(ROW())</formula>
    </cfRule>
  </conditionalFormatting>
  <conditionalFormatting sqref="C137">
    <cfRule type="expression" dxfId="15162" priority="23095">
      <formula>ISEVEN(ROW())</formula>
    </cfRule>
  </conditionalFormatting>
  <conditionalFormatting sqref="B137:G137">
    <cfRule type="expression" dxfId="15161" priority="23094">
      <formula>ISEVEN(ROW())</formula>
    </cfRule>
  </conditionalFormatting>
  <conditionalFormatting sqref="B137 D137:F137">
    <cfRule type="expression" dxfId="15160" priority="23093">
      <formula>ISEVEN(ROW())</formula>
    </cfRule>
  </conditionalFormatting>
  <conditionalFormatting sqref="G137">
    <cfRule type="expression" dxfId="15159" priority="23092">
      <formula>ISEVEN(ROW())</formula>
    </cfRule>
  </conditionalFormatting>
  <conditionalFormatting sqref="C137">
    <cfRule type="expression" dxfId="15158" priority="23091">
      <formula>ISEVEN(ROW())</formula>
    </cfRule>
  </conditionalFormatting>
  <conditionalFormatting sqref="B137:G137">
    <cfRule type="expression" dxfId="15157" priority="23090">
      <formula>ISEVEN(ROW())</formula>
    </cfRule>
  </conditionalFormatting>
  <conditionalFormatting sqref="F137">
    <cfRule type="expression" dxfId="15156" priority="23089">
      <formula>ISEVEN(ROW())</formula>
    </cfRule>
  </conditionalFormatting>
  <conditionalFormatting sqref="B137:E137">
    <cfRule type="expression" dxfId="15155" priority="23088">
      <formula>ISEVEN(ROW())</formula>
    </cfRule>
  </conditionalFormatting>
  <conditionalFormatting sqref="G137">
    <cfRule type="expression" dxfId="15154" priority="23087">
      <formula>ISEVEN(ROW())</formula>
    </cfRule>
  </conditionalFormatting>
  <conditionalFormatting sqref="G137">
    <cfRule type="expression" dxfId="15153" priority="23086">
      <formula>ISEVEN(ROW())</formula>
    </cfRule>
  </conditionalFormatting>
  <conditionalFormatting sqref="B137 D137:F137">
    <cfRule type="expression" dxfId="15152" priority="23085">
      <formula>ISEVEN(ROW())</formula>
    </cfRule>
  </conditionalFormatting>
  <conditionalFormatting sqref="G137">
    <cfRule type="expression" dxfId="15151" priority="23084">
      <formula>ISEVEN(ROW())</formula>
    </cfRule>
  </conditionalFormatting>
  <conditionalFormatting sqref="C137">
    <cfRule type="expression" dxfId="15150" priority="23083">
      <formula>ISEVEN(ROW())</formula>
    </cfRule>
  </conditionalFormatting>
  <conditionalFormatting sqref="B137:G137">
    <cfRule type="expression" dxfId="15149" priority="23082">
      <formula>ISEVEN(ROW())</formula>
    </cfRule>
  </conditionalFormatting>
  <conditionalFormatting sqref="F137">
    <cfRule type="expression" dxfId="15148" priority="23081">
      <formula>ISEVEN(ROW())</formula>
    </cfRule>
  </conditionalFormatting>
  <conditionalFormatting sqref="B137:E137">
    <cfRule type="expression" dxfId="15147" priority="23080">
      <formula>ISEVEN(ROW())</formula>
    </cfRule>
  </conditionalFormatting>
  <conditionalFormatting sqref="G137">
    <cfRule type="expression" dxfId="15146" priority="23079">
      <formula>ISEVEN(ROW())</formula>
    </cfRule>
  </conditionalFormatting>
  <conditionalFormatting sqref="G137">
    <cfRule type="expression" dxfId="15145" priority="23078">
      <formula>ISEVEN(ROW())</formula>
    </cfRule>
  </conditionalFormatting>
  <conditionalFormatting sqref="B137 D137:F137">
    <cfRule type="expression" dxfId="15144" priority="23077">
      <formula>ISEVEN(ROW())</formula>
    </cfRule>
  </conditionalFormatting>
  <conditionalFormatting sqref="G137">
    <cfRule type="expression" dxfId="15143" priority="23076">
      <formula>ISEVEN(ROW())</formula>
    </cfRule>
  </conditionalFormatting>
  <conditionalFormatting sqref="C137">
    <cfRule type="expression" dxfId="15142" priority="23075">
      <formula>ISEVEN(ROW())</formula>
    </cfRule>
  </conditionalFormatting>
  <conditionalFormatting sqref="B137:G137">
    <cfRule type="expression" dxfId="15141" priority="23074">
      <formula>ISEVEN(ROW())</formula>
    </cfRule>
  </conditionalFormatting>
  <conditionalFormatting sqref="B137 D137:F137">
    <cfRule type="expression" dxfId="15140" priority="23073">
      <formula>ISEVEN(ROW())</formula>
    </cfRule>
  </conditionalFormatting>
  <conditionalFormatting sqref="G137">
    <cfRule type="expression" dxfId="15139" priority="23072">
      <formula>ISEVEN(ROW())</formula>
    </cfRule>
  </conditionalFormatting>
  <conditionalFormatting sqref="C137">
    <cfRule type="expression" dxfId="15138" priority="23071">
      <formula>ISEVEN(ROW())</formula>
    </cfRule>
  </conditionalFormatting>
  <conditionalFormatting sqref="B137:G137">
    <cfRule type="expression" dxfId="15137" priority="23070">
      <formula>ISEVEN(ROW())</formula>
    </cfRule>
  </conditionalFormatting>
  <conditionalFormatting sqref="F137">
    <cfRule type="expression" dxfId="15136" priority="23069">
      <formula>ISEVEN(ROW())</formula>
    </cfRule>
  </conditionalFormatting>
  <conditionalFormatting sqref="B137:E137">
    <cfRule type="expression" dxfId="15135" priority="23068">
      <formula>ISEVEN(ROW())</formula>
    </cfRule>
  </conditionalFormatting>
  <conditionalFormatting sqref="G137">
    <cfRule type="expression" dxfId="15134" priority="23067">
      <formula>ISEVEN(ROW())</formula>
    </cfRule>
  </conditionalFormatting>
  <conditionalFormatting sqref="G137">
    <cfRule type="expression" dxfId="15133" priority="23066">
      <formula>ISEVEN(ROW())</formula>
    </cfRule>
  </conditionalFormatting>
  <conditionalFormatting sqref="B137 D137:F137">
    <cfRule type="expression" dxfId="15132" priority="23065">
      <formula>ISEVEN(ROW())</formula>
    </cfRule>
  </conditionalFormatting>
  <conditionalFormatting sqref="G137">
    <cfRule type="expression" dxfId="15131" priority="23064">
      <formula>ISEVEN(ROW())</formula>
    </cfRule>
  </conditionalFormatting>
  <conditionalFormatting sqref="C137">
    <cfRule type="expression" dxfId="15130" priority="23063">
      <formula>ISEVEN(ROW())</formula>
    </cfRule>
  </conditionalFormatting>
  <conditionalFormatting sqref="B137:G137">
    <cfRule type="expression" dxfId="15129" priority="23062">
      <formula>ISEVEN(ROW())</formula>
    </cfRule>
  </conditionalFormatting>
  <conditionalFormatting sqref="F137">
    <cfRule type="expression" dxfId="15128" priority="23061">
      <formula>ISEVEN(ROW())</formula>
    </cfRule>
  </conditionalFormatting>
  <conditionalFormatting sqref="B137:E137">
    <cfRule type="expression" dxfId="15127" priority="23060">
      <formula>ISEVEN(ROW())</formula>
    </cfRule>
  </conditionalFormatting>
  <conditionalFormatting sqref="G137">
    <cfRule type="expression" dxfId="15126" priority="23059">
      <formula>ISEVEN(ROW())</formula>
    </cfRule>
  </conditionalFormatting>
  <conditionalFormatting sqref="G137">
    <cfRule type="expression" dxfId="15125" priority="23058">
      <formula>ISEVEN(ROW())</formula>
    </cfRule>
  </conditionalFormatting>
  <conditionalFormatting sqref="B137 D137:F137">
    <cfRule type="expression" dxfId="15124" priority="23057">
      <formula>ISEVEN(ROW())</formula>
    </cfRule>
  </conditionalFormatting>
  <conditionalFormatting sqref="G137">
    <cfRule type="expression" dxfId="15123" priority="23056">
      <formula>ISEVEN(ROW())</formula>
    </cfRule>
  </conditionalFormatting>
  <conditionalFormatting sqref="C137">
    <cfRule type="expression" dxfId="15122" priority="23055">
      <formula>ISEVEN(ROW())</formula>
    </cfRule>
  </conditionalFormatting>
  <conditionalFormatting sqref="B137:G137">
    <cfRule type="expression" dxfId="15121" priority="23054">
      <formula>ISEVEN(ROW())</formula>
    </cfRule>
  </conditionalFormatting>
  <conditionalFormatting sqref="B137 D137:F137">
    <cfRule type="expression" dxfId="15120" priority="23053">
      <formula>ISEVEN(ROW())</formula>
    </cfRule>
  </conditionalFormatting>
  <conditionalFormatting sqref="G137">
    <cfRule type="expression" dxfId="15119" priority="23052">
      <formula>ISEVEN(ROW())</formula>
    </cfRule>
  </conditionalFormatting>
  <conditionalFormatting sqref="C137">
    <cfRule type="expression" dxfId="15118" priority="23051">
      <formula>ISEVEN(ROW())</formula>
    </cfRule>
  </conditionalFormatting>
  <conditionalFormatting sqref="B137:G137">
    <cfRule type="expression" dxfId="15117" priority="23050">
      <formula>ISEVEN(ROW())</formula>
    </cfRule>
  </conditionalFormatting>
  <conditionalFormatting sqref="F137">
    <cfRule type="expression" dxfId="15116" priority="23049">
      <formula>ISEVEN(ROW())</formula>
    </cfRule>
  </conditionalFormatting>
  <conditionalFormatting sqref="B137:E137">
    <cfRule type="expression" dxfId="15115" priority="23048">
      <formula>ISEVEN(ROW())</formula>
    </cfRule>
  </conditionalFormatting>
  <conditionalFormatting sqref="G137">
    <cfRule type="expression" dxfId="15114" priority="23047">
      <formula>ISEVEN(ROW())</formula>
    </cfRule>
  </conditionalFormatting>
  <conditionalFormatting sqref="G137">
    <cfRule type="expression" dxfId="15113" priority="23046">
      <formula>ISEVEN(ROW())</formula>
    </cfRule>
  </conditionalFormatting>
  <conditionalFormatting sqref="B137 D137:F137">
    <cfRule type="expression" dxfId="15112" priority="23045">
      <formula>ISEVEN(ROW())</formula>
    </cfRule>
  </conditionalFormatting>
  <conditionalFormatting sqref="G137">
    <cfRule type="expression" dxfId="15111" priority="23044">
      <formula>ISEVEN(ROW())</formula>
    </cfRule>
  </conditionalFormatting>
  <conditionalFormatting sqref="C137">
    <cfRule type="expression" dxfId="15110" priority="23043">
      <formula>ISEVEN(ROW())</formula>
    </cfRule>
  </conditionalFormatting>
  <conditionalFormatting sqref="B137:G137">
    <cfRule type="expression" dxfId="15109" priority="23042">
      <formula>ISEVEN(ROW())</formula>
    </cfRule>
  </conditionalFormatting>
  <conditionalFormatting sqref="F137">
    <cfRule type="expression" dxfId="15108" priority="23041">
      <formula>ISEVEN(ROW())</formula>
    </cfRule>
  </conditionalFormatting>
  <conditionalFormatting sqref="B137:E137">
    <cfRule type="expression" dxfId="15107" priority="23040">
      <formula>ISEVEN(ROW())</formula>
    </cfRule>
  </conditionalFormatting>
  <conditionalFormatting sqref="G137">
    <cfRule type="expression" dxfId="15106" priority="23039">
      <formula>ISEVEN(ROW())</formula>
    </cfRule>
  </conditionalFormatting>
  <conditionalFormatting sqref="G137">
    <cfRule type="expression" dxfId="15105" priority="23038">
      <formula>ISEVEN(ROW())</formula>
    </cfRule>
  </conditionalFormatting>
  <conditionalFormatting sqref="B137 D137:F137">
    <cfRule type="expression" dxfId="15104" priority="23037">
      <formula>ISEVEN(ROW())</formula>
    </cfRule>
  </conditionalFormatting>
  <conditionalFormatting sqref="G137">
    <cfRule type="expression" dxfId="15103" priority="23036">
      <formula>ISEVEN(ROW())</formula>
    </cfRule>
  </conditionalFormatting>
  <conditionalFormatting sqref="C137">
    <cfRule type="expression" dxfId="15102" priority="23035">
      <formula>ISEVEN(ROW())</formula>
    </cfRule>
  </conditionalFormatting>
  <conditionalFormatting sqref="B137:G137">
    <cfRule type="expression" dxfId="15101" priority="23034">
      <formula>ISEVEN(ROW())</formula>
    </cfRule>
  </conditionalFormatting>
  <conditionalFormatting sqref="B140 D140:F140">
    <cfRule type="expression" dxfId="15100" priority="23033">
      <formula>ISEVEN(ROW())</formula>
    </cfRule>
  </conditionalFormatting>
  <conditionalFormatting sqref="F139">
    <cfRule type="expression" dxfId="15099" priority="23032">
      <formula>ISEVEN(ROW())</formula>
    </cfRule>
  </conditionalFormatting>
  <conditionalFormatting sqref="B139:E139">
    <cfRule type="expression" dxfId="15098" priority="23031">
      <formula>ISEVEN(ROW())</formula>
    </cfRule>
  </conditionalFormatting>
  <conditionalFormatting sqref="G139">
    <cfRule type="expression" dxfId="15097" priority="23030">
      <formula>ISEVEN(ROW())</formula>
    </cfRule>
  </conditionalFormatting>
  <conditionalFormatting sqref="G139">
    <cfRule type="expression" dxfId="15096" priority="23029">
      <formula>ISEVEN(ROW())</formula>
    </cfRule>
  </conditionalFormatting>
  <conditionalFormatting sqref="B138:G138">
    <cfRule type="expression" dxfId="15095" priority="23028">
      <formula>ISEVEN(ROW())</formula>
    </cfRule>
  </conditionalFormatting>
  <conditionalFormatting sqref="C140">
    <cfRule type="expression" dxfId="15094" priority="23026">
      <formula>ISEVEN(ROW())</formula>
    </cfRule>
  </conditionalFormatting>
  <conditionalFormatting sqref="F141">
    <cfRule type="expression" dxfId="15093" priority="23025">
      <formula>ISEVEN(ROW())</formula>
    </cfRule>
  </conditionalFormatting>
  <conditionalFormatting sqref="B141:E141">
    <cfRule type="expression" dxfId="15092" priority="23024">
      <formula>ISEVEN(ROW())</formula>
    </cfRule>
  </conditionalFormatting>
  <conditionalFormatting sqref="B141:E141">
    <cfRule type="expression" dxfId="15091" priority="23022">
      <formula>ISEVEN(ROW())</formula>
    </cfRule>
  </conditionalFormatting>
  <conditionalFormatting sqref="B144 D144:F144">
    <cfRule type="expression" dxfId="15090" priority="23021">
      <formula>ISEVEN(ROW())</formula>
    </cfRule>
  </conditionalFormatting>
  <conditionalFormatting sqref="F143">
    <cfRule type="expression" dxfId="15089" priority="23020">
      <formula>ISEVEN(ROW())</formula>
    </cfRule>
  </conditionalFormatting>
  <conditionalFormatting sqref="B143:E143">
    <cfRule type="expression" dxfId="15088" priority="23019">
      <formula>ISEVEN(ROW())</formula>
    </cfRule>
  </conditionalFormatting>
  <conditionalFormatting sqref="B142:F142">
    <cfRule type="expression" dxfId="15087" priority="23016">
      <formula>ISEVEN(ROW())</formula>
    </cfRule>
  </conditionalFormatting>
  <conditionalFormatting sqref="C144">
    <cfRule type="expression" dxfId="15086" priority="23014">
      <formula>ISEVEN(ROW())</formula>
    </cfRule>
  </conditionalFormatting>
  <conditionalFormatting sqref="B147 D147:F147">
    <cfRule type="expression" dxfId="15085" priority="23013">
      <formula>ISEVEN(ROW())</formula>
    </cfRule>
  </conditionalFormatting>
  <conditionalFormatting sqref="F146">
    <cfRule type="expression" dxfId="15084" priority="23012">
      <formula>ISEVEN(ROW())</formula>
    </cfRule>
  </conditionalFormatting>
  <conditionalFormatting sqref="B146:E146">
    <cfRule type="expression" dxfId="15083" priority="23011">
      <formula>ISEVEN(ROW())</formula>
    </cfRule>
  </conditionalFormatting>
  <conditionalFormatting sqref="B145:F145">
    <cfRule type="expression" dxfId="15082" priority="23008">
      <formula>ISEVEN(ROW())</formula>
    </cfRule>
  </conditionalFormatting>
  <conditionalFormatting sqref="C147">
    <cfRule type="expression" dxfId="15081" priority="23006">
      <formula>ISEVEN(ROW())</formula>
    </cfRule>
  </conditionalFormatting>
  <conditionalFormatting sqref="B149:B150 D149:F150 D150:E152">
    <cfRule type="expression" dxfId="15080" priority="23005">
      <formula>ISEVEN(ROW())</formula>
    </cfRule>
  </conditionalFormatting>
  <conditionalFormatting sqref="F149">
    <cfRule type="expression" dxfId="15079" priority="23004">
      <formula>ISEVEN(ROW())</formula>
    </cfRule>
  </conditionalFormatting>
  <conditionalFormatting sqref="B149:E149">
    <cfRule type="expression" dxfId="15078" priority="23003">
      <formula>ISEVEN(ROW())</formula>
    </cfRule>
  </conditionalFormatting>
  <conditionalFormatting sqref="B148:F148">
    <cfRule type="expression" dxfId="15077" priority="23000">
      <formula>ISEVEN(ROW())</formula>
    </cfRule>
  </conditionalFormatting>
  <conditionalFormatting sqref="B153 D153:F153">
    <cfRule type="expression" dxfId="15076" priority="22997">
      <formula>ISEVEN(ROW())</formula>
    </cfRule>
  </conditionalFormatting>
  <conditionalFormatting sqref="F152">
    <cfRule type="expression" dxfId="15075" priority="22996">
      <formula>ISEVEN(ROW())</formula>
    </cfRule>
  </conditionalFormatting>
  <conditionalFormatting sqref="B152">
    <cfRule type="expression" dxfId="15074" priority="22995">
      <formula>ISEVEN(ROW())</formula>
    </cfRule>
  </conditionalFormatting>
  <conditionalFormatting sqref="B151 F151">
    <cfRule type="expression" dxfId="15073" priority="22992">
      <formula>ISEVEN(ROW())</formula>
    </cfRule>
  </conditionalFormatting>
  <conditionalFormatting sqref="B156 D156:F156">
    <cfRule type="expression" dxfId="15072" priority="22989">
      <formula>ISEVEN(ROW())</formula>
    </cfRule>
  </conditionalFormatting>
  <conditionalFormatting sqref="F155">
    <cfRule type="expression" dxfId="15071" priority="22988">
      <formula>ISEVEN(ROW())</formula>
    </cfRule>
  </conditionalFormatting>
  <conditionalFormatting sqref="B155 D155:E155">
    <cfRule type="expression" dxfId="15070" priority="22987">
      <formula>ISEVEN(ROW())</formula>
    </cfRule>
  </conditionalFormatting>
  <conditionalFormatting sqref="B154 D154:F154">
    <cfRule type="expression" dxfId="15069" priority="22984">
      <formula>ISEVEN(ROW())</formula>
    </cfRule>
  </conditionalFormatting>
  <conditionalFormatting sqref="B162 D162 F162">
    <cfRule type="expression" dxfId="15068" priority="22981">
      <formula>ISEVEN(ROW())</formula>
    </cfRule>
  </conditionalFormatting>
  <conditionalFormatting sqref="F161">
    <cfRule type="expression" dxfId="15067" priority="22980">
      <formula>ISEVEN(ROW())</formula>
    </cfRule>
  </conditionalFormatting>
  <conditionalFormatting sqref="B161 D161:E161">
    <cfRule type="expression" dxfId="15066" priority="22979">
      <formula>ISEVEN(ROW())</formula>
    </cfRule>
  </conditionalFormatting>
  <conditionalFormatting sqref="B160 D160:F160">
    <cfRule type="expression" dxfId="15065" priority="22976">
      <formula>ISEVEN(ROW())</formula>
    </cfRule>
  </conditionalFormatting>
  <conditionalFormatting sqref="B159 D159:F159">
    <cfRule type="expression" dxfId="15064" priority="22973">
      <formula>ISEVEN(ROW())</formula>
    </cfRule>
  </conditionalFormatting>
  <conditionalFormatting sqref="F158">
    <cfRule type="expression" dxfId="15063" priority="22972">
      <formula>ISEVEN(ROW())</formula>
    </cfRule>
  </conditionalFormatting>
  <conditionalFormatting sqref="B158 D158:E158">
    <cfRule type="expression" dxfId="15062" priority="22971">
      <formula>ISEVEN(ROW())</formula>
    </cfRule>
  </conditionalFormatting>
  <conditionalFormatting sqref="B157 D157:F157">
    <cfRule type="expression" dxfId="15061" priority="22968">
      <formula>ISEVEN(ROW())</formula>
    </cfRule>
  </conditionalFormatting>
  <conditionalFormatting sqref="F164">
    <cfRule type="expression" dxfId="15060" priority="22964">
      <formula>ISEVEN(ROW())</formula>
    </cfRule>
  </conditionalFormatting>
  <conditionalFormatting sqref="B164 D164">
    <cfRule type="expression" dxfId="15059" priority="22963">
      <formula>ISEVEN(ROW())</formula>
    </cfRule>
  </conditionalFormatting>
  <conditionalFormatting sqref="B163 F163 D163">
    <cfRule type="expression" dxfId="15058" priority="22960">
      <formula>ISEVEN(ROW())</formula>
    </cfRule>
  </conditionalFormatting>
  <conditionalFormatting sqref="F167">
    <cfRule type="expression" dxfId="15057" priority="22957">
      <formula>ISEVEN(ROW())</formula>
    </cfRule>
  </conditionalFormatting>
  <conditionalFormatting sqref="B167 D167">
    <cfRule type="expression" dxfId="15056" priority="22956">
      <formula>ISEVEN(ROW())</formula>
    </cfRule>
  </conditionalFormatting>
  <conditionalFormatting sqref="B166 F166 D166">
    <cfRule type="expression" dxfId="15055" priority="22953">
      <formula>ISEVEN(ROW())</formula>
    </cfRule>
  </conditionalFormatting>
  <conditionalFormatting sqref="B143 D143:F143">
    <cfRule type="expression" dxfId="15054" priority="22952">
      <formula>ISEVEN(ROW())</formula>
    </cfRule>
  </conditionalFormatting>
  <conditionalFormatting sqref="F142">
    <cfRule type="expression" dxfId="15053" priority="22951">
      <formula>ISEVEN(ROW())</formula>
    </cfRule>
  </conditionalFormatting>
  <conditionalFormatting sqref="B142:E142">
    <cfRule type="expression" dxfId="15052" priority="22950">
      <formula>ISEVEN(ROW())</formula>
    </cfRule>
  </conditionalFormatting>
  <conditionalFormatting sqref="B141:F141">
    <cfRule type="expression" dxfId="15051" priority="22947">
      <formula>ISEVEN(ROW())</formula>
    </cfRule>
  </conditionalFormatting>
  <conditionalFormatting sqref="C143">
    <cfRule type="expression" dxfId="15050" priority="22945">
      <formula>ISEVEN(ROW())</formula>
    </cfRule>
  </conditionalFormatting>
  <conditionalFormatting sqref="B146 D146:F146">
    <cfRule type="expression" dxfId="15049" priority="22944">
      <formula>ISEVEN(ROW())</formula>
    </cfRule>
  </conditionalFormatting>
  <conditionalFormatting sqref="F145">
    <cfRule type="expression" dxfId="15048" priority="22943">
      <formula>ISEVEN(ROW())</formula>
    </cfRule>
  </conditionalFormatting>
  <conditionalFormatting sqref="B145:E145">
    <cfRule type="expression" dxfId="15047" priority="22942">
      <formula>ISEVEN(ROW())</formula>
    </cfRule>
  </conditionalFormatting>
  <conditionalFormatting sqref="B144:F144">
    <cfRule type="expression" dxfId="15046" priority="22939">
      <formula>ISEVEN(ROW())</formula>
    </cfRule>
  </conditionalFormatting>
  <conditionalFormatting sqref="C146">
    <cfRule type="expression" dxfId="15045" priority="22937">
      <formula>ISEVEN(ROW())</formula>
    </cfRule>
  </conditionalFormatting>
  <conditionalFormatting sqref="B149 D149:F149">
    <cfRule type="expression" dxfId="15044" priority="22936">
      <formula>ISEVEN(ROW())</formula>
    </cfRule>
  </conditionalFormatting>
  <conditionalFormatting sqref="F148">
    <cfRule type="expression" dxfId="15043" priority="22935">
      <formula>ISEVEN(ROW())</formula>
    </cfRule>
  </conditionalFormatting>
  <conditionalFormatting sqref="B148:E148">
    <cfRule type="expression" dxfId="15042" priority="22934">
      <formula>ISEVEN(ROW())</formula>
    </cfRule>
  </conditionalFormatting>
  <conditionalFormatting sqref="B147:F147">
    <cfRule type="expression" dxfId="15041" priority="22931">
      <formula>ISEVEN(ROW())</formula>
    </cfRule>
  </conditionalFormatting>
  <conditionalFormatting sqref="C149">
    <cfRule type="expression" dxfId="15040" priority="22929">
      <formula>ISEVEN(ROW())</formula>
    </cfRule>
  </conditionalFormatting>
  <conditionalFormatting sqref="B152 F152">
    <cfRule type="expression" dxfId="15039" priority="22928">
      <formula>ISEVEN(ROW())</formula>
    </cfRule>
  </conditionalFormatting>
  <conditionalFormatting sqref="F151">
    <cfRule type="expression" dxfId="15038" priority="22927">
      <formula>ISEVEN(ROW())</formula>
    </cfRule>
  </conditionalFormatting>
  <conditionalFormatting sqref="B151">
    <cfRule type="expression" dxfId="15037" priority="22926">
      <formula>ISEVEN(ROW())</formula>
    </cfRule>
  </conditionalFormatting>
  <conditionalFormatting sqref="B149:B150 D150:E152 D149:F150">
    <cfRule type="expression" dxfId="15036" priority="22923">
      <formula>ISEVEN(ROW())</formula>
    </cfRule>
  </conditionalFormatting>
  <conditionalFormatting sqref="B155 D155:F155">
    <cfRule type="expression" dxfId="15035" priority="22920">
      <formula>ISEVEN(ROW())</formula>
    </cfRule>
  </conditionalFormatting>
  <conditionalFormatting sqref="F154">
    <cfRule type="expression" dxfId="15034" priority="22919">
      <formula>ISEVEN(ROW())</formula>
    </cfRule>
  </conditionalFormatting>
  <conditionalFormatting sqref="B154 D154:E154">
    <cfRule type="expression" dxfId="15033" priority="22918">
      <formula>ISEVEN(ROW())</formula>
    </cfRule>
  </conditionalFormatting>
  <conditionalFormatting sqref="B153 D153:F153">
    <cfRule type="expression" dxfId="15032" priority="22915">
      <formula>ISEVEN(ROW())</formula>
    </cfRule>
  </conditionalFormatting>
  <conditionalFormatting sqref="B161 D161:F161">
    <cfRule type="expression" dxfId="15031" priority="22912">
      <formula>ISEVEN(ROW())</formula>
    </cfRule>
  </conditionalFormatting>
  <conditionalFormatting sqref="F160">
    <cfRule type="expression" dxfId="15030" priority="22911">
      <formula>ISEVEN(ROW())</formula>
    </cfRule>
  </conditionalFormatting>
  <conditionalFormatting sqref="B160 D160:E160">
    <cfRule type="expression" dxfId="15029" priority="22910">
      <formula>ISEVEN(ROW())</formula>
    </cfRule>
  </conditionalFormatting>
  <conditionalFormatting sqref="B159 D159:F159">
    <cfRule type="expression" dxfId="15028" priority="22907">
      <formula>ISEVEN(ROW())</formula>
    </cfRule>
  </conditionalFormatting>
  <conditionalFormatting sqref="B158 D158:F158">
    <cfRule type="expression" dxfId="15027" priority="22904">
      <formula>ISEVEN(ROW())</formula>
    </cfRule>
  </conditionalFormatting>
  <conditionalFormatting sqref="F157">
    <cfRule type="expression" dxfId="15026" priority="22903">
      <formula>ISEVEN(ROW())</formula>
    </cfRule>
  </conditionalFormatting>
  <conditionalFormatting sqref="B157 D157:E157">
    <cfRule type="expression" dxfId="15025" priority="22902">
      <formula>ISEVEN(ROW())</formula>
    </cfRule>
  </conditionalFormatting>
  <conditionalFormatting sqref="B156 D156:F156">
    <cfRule type="expression" dxfId="15024" priority="22899">
      <formula>ISEVEN(ROW())</formula>
    </cfRule>
  </conditionalFormatting>
  <conditionalFormatting sqref="B164 D164 F164">
    <cfRule type="expression" dxfId="15023" priority="22896">
      <formula>ISEVEN(ROW())</formula>
    </cfRule>
  </conditionalFormatting>
  <conditionalFormatting sqref="F163">
    <cfRule type="expression" dxfId="15022" priority="22895">
      <formula>ISEVEN(ROW())</formula>
    </cfRule>
  </conditionalFormatting>
  <conditionalFormatting sqref="B163 D163">
    <cfRule type="expression" dxfId="15021" priority="22894">
      <formula>ISEVEN(ROW())</formula>
    </cfRule>
  </conditionalFormatting>
  <conditionalFormatting sqref="B162 F162 D162">
    <cfRule type="expression" dxfId="15020" priority="22891">
      <formula>ISEVEN(ROW())</formula>
    </cfRule>
  </conditionalFormatting>
  <conditionalFormatting sqref="B167 D167 F167">
    <cfRule type="expression" dxfId="15019" priority="22888">
      <formula>ISEVEN(ROW())</formula>
    </cfRule>
  </conditionalFormatting>
  <conditionalFormatting sqref="F166">
    <cfRule type="expression" dxfId="15018" priority="22887">
      <formula>ISEVEN(ROW())</formula>
    </cfRule>
  </conditionalFormatting>
  <conditionalFormatting sqref="B166 D166">
    <cfRule type="expression" dxfId="15017" priority="22886">
      <formula>ISEVEN(ROW())</formula>
    </cfRule>
  </conditionalFormatting>
  <conditionalFormatting sqref="B147 D147:F147">
    <cfRule type="expression" dxfId="15016" priority="22880">
      <formula>ISEVEN(ROW())</formula>
    </cfRule>
  </conditionalFormatting>
  <conditionalFormatting sqref="C147">
    <cfRule type="expression" dxfId="15015" priority="22878">
      <formula>ISEVEN(ROW())</formula>
    </cfRule>
  </conditionalFormatting>
  <conditionalFormatting sqref="B149:B150 D149:F150 D150:E152">
    <cfRule type="expression" dxfId="15014" priority="22877">
      <formula>ISEVEN(ROW())</formula>
    </cfRule>
  </conditionalFormatting>
  <conditionalFormatting sqref="F149">
    <cfRule type="expression" dxfId="15013" priority="22876">
      <formula>ISEVEN(ROW())</formula>
    </cfRule>
  </conditionalFormatting>
  <conditionalFormatting sqref="B149:E149">
    <cfRule type="expression" dxfId="15012" priority="22875">
      <formula>ISEVEN(ROW())</formula>
    </cfRule>
  </conditionalFormatting>
  <conditionalFormatting sqref="B148:F148">
    <cfRule type="expression" dxfId="15011" priority="22872">
      <formula>ISEVEN(ROW())</formula>
    </cfRule>
  </conditionalFormatting>
  <conditionalFormatting sqref="B153 D153:F153">
    <cfRule type="expression" dxfId="15010" priority="22869">
      <formula>ISEVEN(ROW())</formula>
    </cfRule>
  </conditionalFormatting>
  <conditionalFormatting sqref="F152">
    <cfRule type="expression" dxfId="15009" priority="22868">
      <formula>ISEVEN(ROW())</formula>
    </cfRule>
  </conditionalFormatting>
  <conditionalFormatting sqref="B152">
    <cfRule type="expression" dxfId="15008" priority="22867">
      <formula>ISEVEN(ROW())</formula>
    </cfRule>
  </conditionalFormatting>
  <conditionalFormatting sqref="B151 F151">
    <cfRule type="expression" dxfId="15007" priority="22864">
      <formula>ISEVEN(ROW())</formula>
    </cfRule>
  </conditionalFormatting>
  <conditionalFormatting sqref="F158">
    <cfRule type="expression" dxfId="15006" priority="22861">
      <formula>ISEVEN(ROW())</formula>
    </cfRule>
  </conditionalFormatting>
  <conditionalFormatting sqref="B158 D158:E158">
    <cfRule type="expression" dxfId="15005" priority="22860">
      <formula>ISEVEN(ROW())</formula>
    </cfRule>
  </conditionalFormatting>
  <conditionalFormatting sqref="B157 D157:F157">
    <cfRule type="expression" dxfId="15004" priority="22857">
      <formula>ISEVEN(ROW())</formula>
    </cfRule>
  </conditionalFormatting>
  <conditionalFormatting sqref="B156 D156:F156">
    <cfRule type="expression" dxfId="15003" priority="22856">
      <formula>ISEVEN(ROW())</formula>
    </cfRule>
  </conditionalFormatting>
  <conditionalFormatting sqref="F155">
    <cfRule type="expression" dxfId="15002" priority="22855">
      <formula>ISEVEN(ROW())</formula>
    </cfRule>
  </conditionalFormatting>
  <conditionalFormatting sqref="B155 D155:E155">
    <cfRule type="expression" dxfId="15001" priority="22854">
      <formula>ISEVEN(ROW())</formula>
    </cfRule>
  </conditionalFormatting>
  <conditionalFormatting sqref="B154 D154:F154">
    <cfRule type="expression" dxfId="15000" priority="22851">
      <formula>ISEVEN(ROW())</formula>
    </cfRule>
  </conditionalFormatting>
  <conditionalFormatting sqref="B149 D149:F149">
    <cfRule type="expression" dxfId="14999" priority="22848">
      <formula>ISEVEN(ROW())</formula>
    </cfRule>
  </conditionalFormatting>
  <conditionalFormatting sqref="F148">
    <cfRule type="expression" dxfId="14998" priority="22847">
      <formula>ISEVEN(ROW())</formula>
    </cfRule>
  </conditionalFormatting>
  <conditionalFormatting sqref="B148:E148">
    <cfRule type="expression" dxfId="14997" priority="22846">
      <formula>ISEVEN(ROW())</formula>
    </cfRule>
  </conditionalFormatting>
  <conditionalFormatting sqref="B147:F147">
    <cfRule type="expression" dxfId="14996" priority="22843">
      <formula>ISEVEN(ROW())</formula>
    </cfRule>
  </conditionalFormatting>
  <conditionalFormatting sqref="C149">
    <cfRule type="expression" dxfId="14995" priority="22841">
      <formula>ISEVEN(ROW())</formula>
    </cfRule>
  </conditionalFormatting>
  <conditionalFormatting sqref="B152 F152">
    <cfRule type="expression" dxfId="14994" priority="22840">
      <formula>ISEVEN(ROW())</formula>
    </cfRule>
  </conditionalFormatting>
  <conditionalFormatting sqref="F151">
    <cfRule type="expression" dxfId="14993" priority="22839">
      <formula>ISEVEN(ROW())</formula>
    </cfRule>
  </conditionalFormatting>
  <conditionalFormatting sqref="B151">
    <cfRule type="expression" dxfId="14992" priority="22838">
      <formula>ISEVEN(ROW())</formula>
    </cfRule>
  </conditionalFormatting>
  <conditionalFormatting sqref="B149:B150 D150:E152 D149:F150">
    <cfRule type="expression" dxfId="14991" priority="22835">
      <formula>ISEVEN(ROW())</formula>
    </cfRule>
  </conditionalFormatting>
  <conditionalFormatting sqref="B158 D158:F158">
    <cfRule type="expression" dxfId="14990" priority="22832">
      <formula>ISEVEN(ROW())</formula>
    </cfRule>
  </conditionalFormatting>
  <conditionalFormatting sqref="F157">
    <cfRule type="expression" dxfId="14989" priority="22831">
      <formula>ISEVEN(ROW())</formula>
    </cfRule>
  </conditionalFormatting>
  <conditionalFormatting sqref="B157 D157:E157">
    <cfRule type="expression" dxfId="14988" priority="22830">
      <formula>ISEVEN(ROW())</formula>
    </cfRule>
  </conditionalFormatting>
  <conditionalFormatting sqref="B156 D156:F156">
    <cfRule type="expression" dxfId="14987" priority="22827">
      <formula>ISEVEN(ROW())</formula>
    </cfRule>
  </conditionalFormatting>
  <conditionalFormatting sqref="B155 D155:F155">
    <cfRule type="expression" dxfId="14986" priority="22824">
      <formula>ISEVEN(ROW())</formula>
    </cfRule>
  </conditionalFormatting>
  <conditionalFormatting sqref="F154">
    <cfRule type="expression" dxfId="14985" priority="22823">
      <formula>ISEVEN(ROW())</formula>
    </cfRule>
  </conditionalFormatting>
  <conditionalFormatting sqref="B154 D154:E154">
    <cfRule type="expression" dxfId="14984" priority="22822">
      <formula>ISEVEN(ROW())</formula>
    </cfRule>
  </conditionalFormatting>
  <conditionalFormatting sqref="B153 D153:F153">
    <cfRule type="expression" dxfId="14983" priority="22819">
      <formula>ISEVEN(ROW())</formula>
    </cfRule>
  </conditionalFormatting>
  <conditionalFormatting sqref="B159 D159:F159">
    <cfRule type="expression" dxfId="14982" priority="22816">
      <formula>ISEVEN(ROW())</formula>
    </cfRule>
  </conditionalFormatting>
  <conditionalFormatting sqref="B162 D162 F162">
    <cfRule type="expression" dxfId="14981" priority="22813">
      <formula>ISEVEN(ROW())</formula>
    </cfRule>
  </conditionalFormatting>
  <conditionalFormatting sqref="F161">
    <cfRule type="expression" dxfId="14980" priority="22812">
      <formula>ISEVEN(ROW())</formula>
    </cfRule>
  </conditionalFormatting>
  <conditionalFormatting sqref="B161 D161:E161">
    <cfRule type="expression" dxfId="14979" priority="22811">
      <formula>ISEVEN(ROW())</formula>
    </cfRule>
  </conditionalFormatting>
  <conditionalFormatting sqref="B160 D160:F160">
    <cfRule type="expression" dxfId="14978" priority="22808">
      <formula>ISEVEN(ROW())</formula>
    </cfRule>
  </conditionalFormatting>
  <conditionalFormatting sqref="F164">
    <cfRule type="expression" dxfId="14977" priority="22804">
      <formula>ISEVEN(ROW())</formula>
    </cfRule>
  </conditionalFormatting>
  <conditionalFormatting sqref="B164 D164">
    <cfRule type="expression" dxfId="14976" priority="22803">
      <formula>ISEVEN(ROW())</formula>
    </cfRule>
  </conditionalFormatting>
  <conditionalFormatting sqref="B163 F163 D163">
    <cfRule type="expression" dxfId="14975" priority="22800">
      <formula>ISEVEN(ROW())</formula>
    </cfRule>
  </conditionalFormatting>
  <conditionalFormatting sqref="F167">
    <cfRule type="expression" dxfId="14974" priority="22797">
      <formula>ISEVEN(ROW())</formula>
    </cfRule>
  </conditionalFormatting>
  <conditionalFormatting sqref="B167 D167">
    <cfRule type="expression" dxfId="14973" priority="22796">
      <formula>ISEVEN(ROW())</formula>
    </cfRule>
  </conditionalFormatting>
  <conditionalFormatting sqref="B166 F166 D166">
    <cfRule type="expression" dxfId="14972" priority="22793">
      <formula>ISEVEN(ROW())</formula>
    </cfRule>
  </conditionalFormatting>
  <conditionalFormatting sqref="B161 D161:F161">
    <cfRule type="expression" dxfId="14971" priority="22792">
      <formula>ISEVEN(ROW())</formula>
    </cfRule>
  </conditionalFormatting>
  <conditionalFormatting sqref="F160">
    <cfRule type="expression" dxfId="14970" priority="22791">
      <formula>ISEVEN(ROW())</formula>
    </cfRule>
  </conditionalFormatting>
  <conditionalFormatting sqref="B160 D160:E160">
    <cfRule type="expression" dxfId="14969" priority="22790">
      <formula>ISEVEN(ROW())</formula>
    </cfRule>
  </conditionalFormatting>
  <conditionalFormatting sqref="B159 D159:F159">
    <cfRule type="expression" dxfId="14968" priority="22787">
      <formula>ISEVEN(ROW())</formula>
    </cfRule>
  </conditionalFormatting>
  <conditionalFormatting sqref="B164 D164 F164">
    <cfRule type="expression" dxfId="14967" priority="22784">
      <formula>ISEVEN(ROW())</formula>
    </cfRule>
  </conditionalFormatting>
  <conditionalFormatting sqref="F163">
    <cfRule type="expression" dxfId="14966" priority="22783">
      <formula>ISEVEN(ROW())</formula>
    </cfRule>
  </conditionalFormatting>
  <conditionalFormatting sqref="B163 D163">
    <cfRule type="expression" dxfId="14965" priority="22782">
      <formula>ISEVEN(ROW())</formula>
    </cfRule>
  </conditionalFormatting>
  <conditionalFormatting sqref="B162 F162 D162">
    <cfRule type="expression" dxfId="14964" priority="22779">
      <formula>ISEVEN(ROW())</formula>
    </cfRule>
  </conditionalFormatting>
  <conditionalFormatting sqref="B167 D167 F167">
    <cfRule type="expression" dxfId="14963" priority="22776">
      <formula>ISEVEN(ROW())</formula>
    </cfRule>
  </conditionalFormatting>
  <conditionalFormatting sqref="F166">
    <cfRule type="expression" dxfId="14962" priority="22775">
      <formula>ISEVEN(ROW())</formula>
    </cfRule>
  </conditionalFormatting>
  <conditionalFormatting sqref="B166 D166">
    <cfRule type="expression" dxfId="14961" priority="22774">
      <formula>ISEVEN(ROW())</formula>
    </cfRule>
  </conditionalFormatting>
  <conditionalFormatting sqref="F167">
    <cfRule type="expression" dxfId="14960" priority="22768">
      <formula>ISEVEN(ROW())</formula>
    </cfRule>
  </conditionalFormatting>
  <conditionalFormatting sqref="D167">
    <cfRule type="expression" dxfId="14959" priority="22767">
      <formula>ISEVEN(ROW())</formula>
    </cfRule>
  </conditionalFormatting>
  <conditionalFormatting sqref="B167">
    <cfRule type="expression" dxfId="14958" priority="22766">
      <formula>ISEVEN(ROW())</formula>
    </cfRule>
  </conditionalFormatting>
  <conditionalFormatting sqref="F138">
    <cfRule type="expression" dxfId="14957" priority="22765">
      <formula>ISEVEN(ROW())</formula>
    </cfRule>
  </conditionalFormatting>
  <conditionalFormatting sqref="B138:E138">
    <cfRule type="expression" dxfId="14956" priority="22764">
      <formula>ISEVEN(ROW())</formula>
    </cfRule>
  </conditionalFormatting>
  <conditionalFormatting sqref="G138">
    <cfRule type="expression" dxfId="14955" priority="22763">
      <formula>ISEVEN(ROW())</formula>
    </cfRule>
  </conditionalFormatting>
  <conditionalFormatting sqref="G138">
    <cfRule type="expression" dxfId="14954" priority="22762">
      <formula>ISEVEN(ROW())</formula>
    </cfRule>
  </conditionalFormatting>
  <conditionalFormatting sqref="B138 D138:F138">
    <cfRule type="expression" dxfId="14953" priority="22761">
      <formula>ISEVEN(ROW())</formula>
    </cfRule>
  </conditionalFormatting>
  <conditionalFormatting sqref="G138">
    <cfRule type="expression" dxfId="14952" priority="22760">
      <formula>ISEVEN(ROW())</formula>
    </cfRule>
  </conditionalFormatting>
  <conditionalFormatting sqref="C138">
    <cfRule type="expression" dxfId="14951" priority="22759">
      <formula>ISEVEN(ROW())</formula>
    </cfRule>
  </conditionalFormatting>
  <conditionalFormatting sqref="B141 D141:F141">
    <cfRule type="expression" dxfId="14950" priority="22758">
      <formula>ISEVEN(ROW())</formula>
    </cfRule>
  </conditionalFormatting>
  <conditionalFormatting sqref="F140">
    <cfRule type="expression" dxfId="14949" priority="22757">
      <formula>ISEVEN(ROW())</formula>
    </cfRule>
  </conditionalFormatting>
  <conditionalFormatting sqref="B140:E140">
    <cfRule type="expression" dxfId="14948" priority="22756">
      <formula>ISEVEN(ROW())</formula>
    </cfRule>
  </conditionalFormatting>
  <conditionalFormatting sqref="B139:G139">
    <cfRule type="expression" dxfId="14947" priority="22753">
      <formula>ISEVEN(ROW())</formula>
    </cfRule>
  </conditionalFormatting>
  <conditionalFormatting sqref="C141">
    <cfRule type="expression" dxfId="14946" priority="22751">
      <formula>ISEVEN(ROW())</formula>
    </cfRule>
  </conditionalFormatting>
  <conditionalFormatting sqref="F142">
    <cfRule type="expression" dxfId="14945" priority="22750">
      <formula>ISEVEN(ROW())</formula>
    </cfRule>
  </conditionalFormatting>
  <conditionalFormatting sqref="B142:E142">
    <cfRule type="expression" dxfId="14944" priority="22749">
      <formula>ISEVEN(ROW())</formula>
    </cfRule>
  </conditionalFormatting>
  <conditionalFormatting sqref="B142:E142">
    <cfRule type="expression" dxfId="14943" priority="22747">
      <formula>ISEVEN(ROW())</formula>
    </cfRule>
  </conditionalFormatting>
  <conditionalFormatting sqref="B145 D145:F145">
    <cfRule type="expression" dxfId="14942" priority="22746">
      <formula>ISEVEN(ROW())</formula>
    </cfRule>
  </conditionalFormatting>
  <conditionalFormatting sqref="F144">
    <cfRule type="expression" dxfId="14941" priority="22745">
      <formula>ISEVEN(ROW())</formula>
    </cfRule>
  </conditionalFormatting>
  <conditionalFormatting sqref="B144:E144">
    <cfRule type="expression" dxfId="14940" priority="22744">
      <formula>ISEVEN(ROW())</formula>
    </cfRule>
  </conditionalFormatting>
  <conditionalFormatting sqref="B143:F143">
    <cfRule type="expression" dxfId="14939" priority="22741">
      <formula>ISEVEN(ROW())</formula>
    </cfRule>
  </conditionalFormatting>
  <conditionalFormatting sqref="C145">
    <cfRule type="expression" dxfId="14938" priority="22739">
      <formula>ISEVEN(ROW())</formula>
    </cfRule>
  </conditionalFormatting>
  <conditionalFormatting sqref="B148 D148:F148">
    <cfRule type="expression" dxfId="14937" priority="22738">
      <formula>ISEVEN(ROW())</formula>
    </cfRule>
  </conditionalFormatting>
  <conditionalFormatting sqref="F147">
    <cfRule type="expression" dxfId="14936" priority="22737">
      <formula>ISEVEN(ROW())</formula>
    </cfRule>
  </conditionalFormatting>
  <conditionalFormatting sqref="B147:E147">
    <cfRule type="expression" dxfId="14935" priority="22736">
      <formula>ISEVEN(ROW())</formula>
    </cfRule>
  </conditionalFormatting>
  <conditionalFormatting sqref="B146:F146">
    <cfRule type="expression" dxfId="14934" priority="22733">
      <formula>ISEVEN(ROW())</formula>
    </cfRule>
  </conditionalFormatting>
  <conditionalFormatting sqref="C148">
    <cfRule type="expression" dxfId="14933" priority="22731">
      <formula>ISEVEN(ROW())</formula>
    </cfRule>
  </conditionalFormatting>
  <conditionalFormatting sqref="B151 F151">
    <cfRule type="expression" dxfId="14932" priority="22730">
      <formula>ISEVEN(ROW())</formula>
    </cfRule>
  </conditionalFormatting>
  <conditionalFormatting sqref="F150">
    <cfRule type="expression" dxfId="14931" priority="22729">
      <formula>ISEVEN(ROW())</formula>
    </cfRule>
  </conditionalFormatting>
  <conditionalFormatting sqref="B149:B150 D149:E152">
    <cfRule type="expression" dxfId="14930" priority="22728">
      <formula>ISEVEN(ROW())</formula>
    </cfRule>
  </conditionalFormatting>
  <conditionalFormatting sqref="B149:F149">
    <cfRule type="expression" dxfId="14929" priority="22725">
      <formula>ISEVEN(ROW())</formula>
    </cfRule>
  </conditionalFormatting>
  <conditionalFormatting sqref="B154 D154:F154">
    <cfRule type="expression" dxfId="14928" priority="22722">
      <formula>ISEVEN(ROW())</formula>
    </cfRule>
  </conditionalFormatting>
  <conditionalFormatting sqref="F153">
    <cfRule type="expression" dxfId="14927" priority="22721">
      <formula>ISEVEN(ROW())</formula>
    </cfRule>
  </conditionalFormatting>
  <conditionalFormatting sqref="B153 D153:E153">
    <cfRule type="expression" dxfId="14926" priority="22720">
      <formula>ISEVEN(ROW())</formula>
    </cfRule>
  </conditionalFormatting>
  <conditionalFormatting sqref="B152 F152">
    <cfRule type="expression" dxfId="14925" priority="22717">
      <formula>ISEVEN(ROW())</formula>
    </cfRule>
  </conditionalFormatting>
  <conditionalFormatting sqref="B157 D157:F157">
    <cfRule type="expression" dxfId="14924" priority="22714">
      <formula>ISEVEN(ROW())</formula>
    </cfRule>
  </conditionalFormatting>
  <conditionalFormatting sqref="F156">
    <cfRule type="expression" dxfId="14923" priority="22713">
      <formula>ISEVEN(ROW())</formula>
    </cfRule>
  </conditionalFormatting>
  <conditionalFormatting sqref="B156 D156:E156">
    <cfRule type="expression" dxfId="14922" priority="22712">
      <formula>ISEVEN(ROW())</formula>
    </cfRule>
  </conditionalFormatting>
  <conditionalFormatting sqref="B155 D155:F155">
    <cfRule type="expression" dxfId="14921" priority="22709">
      <formula>ISEVEN(ROW())</formula>
    </cfRule>
  </conditionalFormatting>
  <conditionalFormatting sqref="B163 D163 F163">
    <cfRule type="expression" dxfId="14920" priority="22706">
      <formula>ISEVEN(ROW())</formula>
    </cfRule>
  </conditionalFormatting>
  <conditionalFormatting sqref="F162">
    <cfRule type="expression" dxfId="14919" priority="22705">
      <formula>ISEVEN(ROW())</formula>
    </cfRule>
  </conditionalFormatting>
  <conditionalFormatting sqref="B162 D162">
    <cfRule type="expression" dxfId="14918" priority="22704">
      <formula>ISEVEN(ROW())</formula>
    </cfRule>
  </conditionalFormatting>
  <conditionalFormatting sqref="B161 D161:F161">
    <cfRule type="expression" dxfId="14917" priority="22701">
      <formula>ISEVEN(ROW())</formula>
    </cfRule>
  </conditionalFormatting>
  <conditionalFormatting sqref="B160 D160:F160">
    <cfRule type="expression" dxfId="14916" priority="22698">
      <formula>ISEVEN(ROW())</formula>
    </cfRule>
  </conditionalFormatting>
  <conditionalFormatting sqref="F159">
    <cfRule type="expression" dxfId="14915" priority="22697">
      <formula>ISEVEN(ROW())</formula>
    </cfRule>
  </conditionalFormatting>
  <conditionalFormatting sqref="B159 D159:E159">
    <cfRule type="expression" dxfId="14914" priority="22696">
      <formula>ISEVEN(ROW())</formula>
    </cfRule>
  </conditionalFormatting>
  <conditionalFormatting sqref="B158 D158:F158">
    <cfRule type="expression" dxfId="14913" priority="22693">
      <formula>ISEVEN(ROW())</formula>
    </cfRule>
  </conditionalFormatting>
  <conditionalFormatting sqref="B166 D166 F166">
    <cfRule type="expression" dxfId="14912" priority="22690">
      <formula>ISEVEN(ROW())</formula>
    </cfRule>
  </conditionalFormatting>
  <conditionalFormatting sqref="B164 F164 D164">
    <cfRule type="expression" dxfId="14911" priority="22685">
      <formula>ISEVEN(ROW())</formula>
    </cfRule>
  </conditionalFormatting>
  <conditionalFormatting sqref="B167 F167 D167">
    <cfRule type="expression" dxfId="14910" priority="22682">
      <formula>ISEVEN(ROW())</formula>
    </cfRule>
  </conditionalFormatting>
  <conditionalFormatting sqref="B144 D144:F144">
    <cfRule type="expression" dxfId="14909" priority="22681">
      <formula>ISEVEN(ROW())</formula>
    </cfRule>
  </conditionalFormatting>
  <conditionalFormatting sqref="F143">
    <cfRule type="expression" dxfId="14908" priority="22680">
      <formula>ISEVEN(ROW())</formula>
    </cfRule>
  </conditionalFormatting>
  <conditionalFormatting sqref="B143:E143">
    <cfRule type="expression" dxfId="14907" priority="22679">
      <formula>ISEVEN(ROW())</formula>
    </cfRule>
  </conditionalFormatting>
  <conditionalFormatting sqref="B142:F142">
    <cfRule type="expression" dxfId="14906" priority="22676">
      <formula>ISEVEN(ROW())</formula>
    </cfRule>
  </conditionalFormatting>
  <conditionalFormatting sqref="C144">
    <cfRule type="expression" dxfId="14905" priority="22674">
      <formula>ISEVEN(ROW())</formula>
    </cfRule>
  </conditionalFormatting>
  <conditionalFormatting sqref="B147 D147:F147">
    <cfRule type="expression" dxfId="14904" priority="22673">
      <formula>ISEVEN(ROW())</formula>
    </cfRule>
  </conditionalFormatting>
  <conditionalFormatting sqref="F146">
    <cfRule type="expression" dxfId="14903" priority="22672">
      <formula>ISEVEN(ROW())</formula>
    </cfRule>
  </conditionalFormatting>
  <conditionalFormatting sqref="B146:E146">
    <cfRule type="expression" dxfId="14902" priority="22671">
      <formula>ISEVEN(ROW())</formula>
    </cfRule>
  </conditionalFormatting>
  <conditionalFormatting sqref="B145:F145">
    <cfRule type="expression" dxfId="14901" priority="22668">
      <formula>ISEVEN(ROW())</formula>
    </cfRule>
  </conditionalFormatting>
  <conditionalFormatting sqref="C147">
    <cfRule type="expression" dxfId="14900" priority="22666">
      <formula>ISEVEN(ROW())</formula>
    </cfRule>
  </conditionalFormatting>
  <conditionalFormatting sqref="B149:B150 D149:F150 D150:E152">
    <cfRule type="expression" dxfId="14899" priority="22665">
      <formula>ISEVEN(ROW())</formula>
    </cfRule>
  </conditionalFormatting>
  <conditionalFormatting sqref="F149">
    <cfRule type="expression" dxfId="14898" priority="22664">
      <formula>ISEVEN(ROW())</formula>
    </cfRule>
  </conditionalFormatting>
  <conditionalFormatting sqref="B149:E149">
    <cfRule type="expression" dxfId="14897" priority="22663">
      <formula>ISEVEN(ROW())</formula>
    </cfRule>
  </conditionalFormatting>
  <conditionalFormatting sqref="B148:F148">
    <cfRule type="expression" dxfId="14896" priority="22660">
      <formula>ISEVEN(ROW())</formula>
    </cfRule>
  </conditionalFormatting>
  <conditionalFormatting sqref="B153 D153:F153">
    <cfRule type="expression" dxfId="14895" priority="22657">
      <formula>ISEVEN(ROW())</formula>
    </cfRule>
  </conditionalFormatting>
  <conditionalFormatting sqref="F152">
    <cfRule type="expression" dxfId="14894" priority="22656">
      <formula>ISEVEN(ROW())</formula>
    </cfRule>
  </conditionalFormatting>
  <conditionalFormatting sqref="B152">
    <cfRule type="expression" dxfId="14893" priority="22655">
      <formula>ISEVEN(ROW())</formula>
    </cfRule>
  </conditionalFormatting>
  <conditionalFormatting sqref="B151 F151">
    <cfRule type="expression" dxfId="14892" priority="22652">
      <formula>ISEVEN(ROW())</formula>
    </cfRule>
  </conditionalFormatting>
  <conditionalFormatting sqref="B156 D156:F156">
    <cfRule type="expression" dxfId="14891" priority="22649">
      <formula>ISEVEN(ROW())</formula>
    </cfRule>
  </conditionalFormatting>
  <conditionalFormatting sqref="F155">
    <cfRule type="expression" dxfId="14890" priority="22648">
      <formula>ISEVEN(ROW())</formula>
    </cfRule>
  </conditionalFormatting>
  <conditionalFormatting sqref="B155 D155:E155">
    <cfRule type="expression" dxfId="14889" priority="22647">
      <formula>ISEVEN(ROW())</formula>
    </cfRule>
  </conditionalFormatting>
  <conditionalFormatting sqref="B154 D154:F154">
    <cfRule type="expression" dxfId="14888" priority="22644">
      <formula>ISEVEN(ROW())</formula>
    </cfRule>
  </conditionalFormatting>
  <conditionalFormatting sqref="B162 D162 F162">
    <cfRule type="expression" dxfId="14887" priority="22641">
      <formula>ISEVEN(ROW())</formula>
    </cfRule>
  </conditionalFormatting>
  <conditionalFormatting sqref="F161">
    <cfRule type="expression" dxfId="14886" priority="22640">
      <formula>ISEVEN(ROW())</formula>
    </cfRule>
  </conditionalFormatting>
  <conditionalFormatting sqref="B161 D161:E161">
    <cfRule type="expression" dxfId="14885" priority="22639">
      <formula>ISEVEN(ROW())</formula>
    </cfRule>
  </conditionalFormatting>
  <conditionalFormatting sqref="B160 D160:F160">
    <cfRule type="expression" dxfId="14884" priority="22636">
      <formula>ISEVEN(ROW())</formula>
    </cfRule>
  </conditionalFormatting>
  <conditionalFormatting sqref="B159 D159:F159">
    <cfRule type="expression" dxfId="14883" priority="22633">
      <formula>ISEVEN(ROW())</formula>
    </cfRule>
  </conditionalFormatting>
  <conditionalFormatting sqref="F158">
    <cfRule type="expression" dxfId="14882" priority="22632">
      <formula>ISEVEN(ROW())</formula>
    </cfRule>
  </conditionalFormatting>
  <conditionalFormatting sqref="B158 D158:E158">
    <cfRule type="expression" dxfId="14881" priority="22631">
      <formula>ISEVEN(ROW())</formula>
    </cfRule>
  </conditionalFormatting>
  <conditionalFormatting sqref="B157 D157:F157">
    <cfRule type="expression" dxfId="14880" priority="22628">
      <formula>ISEVEN(ROW())</formula>
    </cfRule>
  </conditionalFormatting>
  <conditionalFormatting sqref="F164">
    <cfRule type="expression" dxfId="14879" priority="22624">
      <formula>ISEVEN(ROW())</formula>
    </cfRule>
  </conditionalFormatting>
  <conditionalFormatting sqref="B164 D164">
    <cfRule type="expression" dxfId="14878" priority="22623">
      <formula>ISEVEN(ROW())</formula>
    </cfRule>
  </conditionalFormatting>
  <conditionalFormatting sqref="B163 F163 D163">
    <cfRule type="expression" dxfId="14877" priority="22620">
      <formula>ISEVEN(ROW())</formula>
    </cfRule>
  </conditionalFormatting>
  <conditionalFormatting sqref="F167">
    <cfRule type="expression" dxfId="14876" priority="22617">
      <formula>ISEVEN(ROW())</formula>
    </cfRule>
  </conditionalFormatting>
  <conditionalFormatting sqref="B167 D167">
    <cfRule type="expression" dxfId="14875" priority="22616">
      <formula>ISEVEN(ROW())</formula>
    </cfRule>
  </conditionalFormatting>
  <conditionalFormatting sqref="B166 F166 D166">
    <cfRule type="expression" dxfId="14874" priority="22613">
      <formula>ISEVEN(ROW())</formula>
    </cfRule>
  </conditionalFormatting>
  <conditionalFormatting sqref="B148 D148:F148">
    <cfRule type="expression" dxfId="14873" priority="22612">
      <formula>ISEVEN(ROW())</formula>
    </cfRule>
  </conditionalFormatting>
  <conditionalFormatting sqref="C148">
    <cfRule type="expression" dxfId="14872" priority="22610">
      <formula>ISEVEN(ROW())</formula>
    </cfRule>
  </conditionalFormatting>
  <conditionalFormatting sqref="B151 F151">
    <cfRule type="expression" dxfId="14871" priority="22609">
      <formula>ISEVEN(ROW())</formula>
    </cfRule>
  </conditionalFormatting>
  <conditionalFormatting sqref="F150">
    <cfRule type="expression" dxfId="14870" priority="22608">
      <formula>ISEVEN(ROW())</formula>
    </cfRule>
  </conditionalFormatting>
  <conditionalFormatting sqref="B149:B150 D149:E152">
    <cfRule type="expression" dxfId="14869" priority="22607">
      <formula>ISEVEN(ROW())</formula>
    </cfRule>
  </conditionalFormatting>
  <conditionalFormatting sqref="B149:F149">
    <cfRule type="expression" dxfId="14868" priority="22604">
      <formula>ISEVEN(ROW())</formula>
    </cfRule>
  </conditionalFormatting>
  <conditionalFormatting sqref="B154 D154:F154">
    <cfRule type="expression" dxfId="14867" priority="22601">
      <formula>ISEVEN(ROW())</formula>
    </cfRule>
  </conditionalFormatting>
  <conditionalFormatting sqref="F153">
    <cfRule type="expression" dxfId="14866" priority="22600">
      <formula>ISEVEN(ROW())</formula>
    </cfRule>
  </conditionalFormatting>
  <conditionalFormatting sqref="B153 D153:E153">
    <cfRule type="expression" dxfId="14865" priority="22599">
      <formula>ISEVEN(ROW())</formula>
    </cfRule>
  </conditionalFormatting>
  <conditionalFormatting sqref="B152 F152">
    <cfRule type="expression" dxfId="14864" priority="22596">
      <formula>ISEVEN(ROW())</formula>
    </cfRule>
  </conditionalFormatting>
  <conditionalFormatting sqref="F159">
    <cfRule type="expression" dxfId="14863" priority="22593">
      <formula>ISEVEN(ROW())</formula>
    </cfRule>
  </conditionalFormatting>
  <conditionalFormatting sqref="B159 D159:E159">
    <cfRule type="expression" dxfId="14862" priority="22592">
      <formula>ISEVEN(ROW())</formula>
    </cfRule>
  </conditionalFormatting>
  <conditionalFormatting sqref="B158 D158:F158">
    <cfRule type="expression" dxfId="14861" priority="22589">
      <formula>ISEVEN(ROW())</formula>
    </cfRule>
  </conditionalFormatting>
  <conditionalFormatting sqref="B157 D157:F157">
    <cfRule type="expression" dxfId="14860" priority="22588">
      <formula>ISEVEN(ROW())</formula>
    </cfRule>
  </conditionalFormatting>
  <conditionalFormatting sqref="F156">
    <cfRule type="expression" dxfId="14859" priority="22587">
      <formula>ISEVEN(ROW())</formula>
    </cfRule>
  </conditionalFormatting>
  <conditionalFormatting sqref="B156 D156:E156">
    <cfRule type="expression" dxfId="14858" priority="22586">
      <formula>ISEVEN(ROW())</formula>
    </cfRule>
  </conditionalFormatting>
  <conditionalFormatting sqref="B155 D155:F155">
    <cfRule type="expression" dxfId="14857" priority="22583">
      <formula>ISEVEN(ROW())</formula>
    </cfRule>
  </conditionalFormatting>
  <conditionalFormatting sqref="B149:B150 D149:F150 D150:E152">
    <cfRule type="expression" dxfId="14856" priority="22580">
      <formula>ISEVEN(ROW())</formula>
    </cfRule>
  </conditionalFormatting>
  <conditionalFormatting sqref="F149">
    <cfRule type="expression" dxfId="14855" priority="22579">
      <formula>ISEVEN(ROW())</formula>
    </cfRule>
  </conditionalFormatting>
  <conditionalFormatting sqref="B149:E149">
    <cfRule type="expression" dxfId="14854" priority="22578">
      <formula>ISEVEN(ROW())</formula>
    </cfRule>
  </conditionalFormatting>
  <conditionalFormatting sqref="B148:F148">
    <cfRule type="expression" dxfId="14853" priority="22575">
      <formula>ISEVEN(ROW())</formula>
    </cfRule>
  </conditionalFormatting>
  <conditionalFormatting sqref="B153 D153:F153">
    <cfRule type="expression" dxfId="14852" priority="22572">
      <formula>ISEVEN(ROW())</formula>
    </cfRule>
  </conditionalFormatting>
  <conditionalFormatting sqref="F152">
    <cfRule type="expression" dxfId="14851" priority="22571">
      <formula>ISEVEN(ROW())</formula>
    </cfRule>
  </conditionalFormatting>
  <conditionalFormatting sqref="B152">
    <cfRule type="expression" dxfId="14850" priority="22570">
      <formula>ISEVEN(ROW())</formula>
    </cfRule>
  </conditionalFormatting>
  <conditionalFormatting sqref="B151 F151">
    <cfRule type="expression" dxfId="14849" priority="22567">
      <formula>ISEVEN(ROW())</formula>
    </cfRule>
  </conditionalFormatting>
  <conditionalFormatting sqref="B159 D159:F159">
    <cfRule type="expression" dxfId="14848" priority="22564">
      <formula>ISEVEN(ROW())</formula>
    </cfRule>
  </conditionalFormatting>
  <conditionalFormatting sqref="F158">
    <cfRule type="expression" dxfId="14847" priority="22563">
      <formula>ISEVEN(ROW())</formula>
    </cfRule>
  </conditionalFormatting>
  <conditionalFormatting sqref="B158 D158:E158">
    <cfRule type="expression" dxfId="14846" priority="22562">
      <formula>ISEVEN(ROW())</formula>
    </cfRule>
  </conditionalFormatting>
  <conditionalFormatting sqref="B157 D157:F157">
    <cfRule type="expression" dxfId="14845" priority="22559">
      <formula>ISEVEN(ROW())</formula>
    </cfRule>
  </conditionalFormatting>
  <conditionalFormatting sqref="B156 D156:F156">
    <cfRule type="expression" dxfId="14844" priority="22556">
      <formula>ISEVEN(ROW())</formula>
    </cfRule>
  </conditionalFormatting>
  <conditionalFormatting sqref="F155">
    <cfRule type="expression" dxfId="14843" priority="22555">
      <formula>ISEVEN(ROW())</formula>
    </cfRule>
  </conditionalFormatting>
  <conditionalFormatting sqref="B155 D155:E155">
    <cfRule type="expression" dxfId="14842" priority="22554">
      <formula>ISEVEN(ROW())</formula>
    </cfRule>
  </conditionalFormatting>
  <conditionalFormatting sqref="B154 D154:F154">
    <cfRule type="expression" dxfId="14841" priority="22551">
      <formula>ISEVEN(ROW())</formula>
    </cfRule>
  </conditionalFormatting>
  <conditionalFormatting sqref="B160 D160:F160">
    <cfRule type="expression" dxfId="14840" priority="22548">
      <formula>ISEVEN(ROW())</formula>
    </cfRule>
  </conditionalFormatting>
  <conditionalFormatting sqref="B163 D163 F163">
    <cfRule type="expression" dxfId="14839" priority="22545">
      <formula>ISEVEN(ROW())</formula>
    </cfRule>
  </conditionalFormatting>
  <conditionalFormatting sqref="F162">
    <cfRule type="expression" dxfId="14838" priority="22544">
      <formula>ISEVEN(ROW())</formula>
    </cfRule>
  </conditionalFormatting>
  <conditionalFormatting sqref="B162 D162">
    <cfRule type="expression" dxfId="14837" priority="22543">
      <formula>ISEVEN(ROW())</formula>
    </cfRule>
  </conditionalFormatting>
  <conditionalFormatting sqref="B161 D161:F161">
    <cfRule type="expression" dxfId="14836" priority="22540">
      <formula>ISEVEN(ROW())</formula>
    </cfRule>
  </conditionalFormatting>
  <conditionalFormatting sqref="B166 D166 F166">
    <cfRule type="expression" dxfId="14835" priority="22537">
      <formula>ISEVEN(ROW())</formula>
    </cfRule>
  </conditionalFormatting>
  <conditionalFormatting sqref="B164 F164 D164">
    <cfRule type="expression" dxfId="14834" priority="22532">
      <formula>ISEVEN(ROW())</formula>
    </cfRule>
  </conditionalFormatting>
  <conditionalFormatting sqref="B167 F167 D167">
    <cfRule type="expression" dxfId="14833" priority="22529">
      <formula>ISEVEN(ROW())</formula>
    </cfRule>
  </conditionalFormatting>
  <conditionalFormatting sqref="B162 D162 F162">
    <cfRule type="expression" dxfId="14832" priority="22528">
      <formula>ISEVEN(ROW())</formula>
    </cfRule>
  </conditionalFormatting>
  <conditionalFormatting sqref="F161">
    <cfRule type="expression" dxfId="14831" priority="22527">
      <formula>ISEVEN(ROW())</formula>
    </cfRule>
  </conditionalFormatting>
  <conditionalFormatting sqref="B161 D161:E161">
    <cfRule type="expression" dxfId="14830" priority="22526">
      <formula>ISEVEN(ROW())</formula>
    </cfRule>
  </conditionalFormatting>
  <conditionalFormatting sqref="B160 D160:F160">
    <cfRule type="expression" dxfId="14829" priority="22523">
      <formula>ISEVEN(ROW())</formula>
    </cfRule>
  </conditionalFormatting>
  <conditionalFormatting sqref="F164">
    <cfRule type="expression" dxfId="14828" priority="22519">
      <formula>ISEVEN(ROW())</formula>
    </cfRule>
  </conditionalFormatting>
  <conditionalFormatting sqref="B164 D164">
    <cfRule type="expression" dxfId="14827" priority="22518">
      <formula>ISEVEN(ROW())</formula>
    </cfRule>
  </conditionalFormatting>
  <conditionalFormatting sqref="B163 F163 D163">
    <cfRule type="expression" dxfId="14826" priority="22515">
      <formula>ISEVEN(ROW())</formula>
    </cfRule>
  </conditionalFormatting>
  <conditionalFormatting sqref="F167">
    <cfRule type="expression" dxfId="14825" priority="22512">
      <formula>ISEVEN(ROW())</formula>
    </cfRule>
  </conditionalFormatting>
  <conditionalFormatting sqref="B167 D167">
    <cfRule type="expression" dxfId="14824" priority="22511">
      <formula>ISEVEN(ROW())</formula>
    </cfRule>
  </conditionalFormatting>
  <conditionalFormatting sqref="B166 F166 D166">
    <cfRule type="expression" dxfId="14823" priority="22508">
      <formula>ISEVEN(ROW())</formula>
    </cfRule>
  </conditionalFormatting>
  <conditionalFormatting sqref="B139 D139:F139">
    <cfRule type="expression" dxfId="14822" priority="22507">
      <formula>ISEVEN(ROW())</formula>
    </cfRule>
  </conditionalFormatting>
  <conditionalFormatting sqref="F138">
    <cfRule type="expression" dxfId="14821" priority="22506">
      <formula>ISEVEN(ROW())</formula>
    </cfRule>
  </conditionalFormatting>
  <conditionalFormatting sqref="B138:E138">
    <cfRule type="expression" dxfId="14820" priority="22505">
      <formula>ISEVEN(ROW())</formula>
    </cfRule>
  </conditionalFormatting>
  <conditionalFormatting sqref="G138">
    <cfRule type="expression" dxfId="14819" priority="22504">
      <formula>ISEVEN(ROW())</formula>
    </cfRule>
  </conditionalFormatting>
  <conditionalFormatting sqref="G138">
    <cfRule type="expression" dxfId="14818" priority="22503">
      <formula>ISEVEN(ROW())</formula>
    </cfRule>
  </conditionalFormatting>
  <conditionalFormatting sqref="G139">
    <cfRule type="expression" dxfId="14817" priority="22502">
      <formula>ISEVEN(ROW())</formula>
    </cfRule>
  </conditionalFormatting>
  <conditionalFormatting sqref="C139">
    <cfRule type="expression" dxfId="14816" priority="22501">
      <formula>ISEVEN(ROW())</formula>
    </cfRule>
  </conditionalFormatting>
  <conditionalFormatting sqref="F140">
    <cfRule type="expression" dxfId="14815" priority="22500">
      <formula>ISEVEN(ROW())</formula>
    </cfRule>
  </conditionalFormatting>
  <conditionalFormatting sqref="B140:E140">
    <cfRule type="expression" dxfId="14814" priority="22499">
      <formula>ISEVEN(ROW())</formula>
    </cfRule>
  </conditionalFormatting>
  <conditionalFormatting sqref="B140:E140">
    <cfRule type="expression" dxfId="14813" priority="22497">
      <formula>ISEVEN(ROW())</formula>
    </cfRule>
  </conditionalFormatting>
  <conditionalFormatting sqref="B143 D143:F143">
    <cfRule type="expression" dxfId="14812" priority="22496">
      <formula>ISEVEN(ROW())</formula>
    </cfRule>
  </conditionalFormatting>
  <conditionalFormatting sqref="F142">
    <cfRule type="expression" dxfId="14811" priority="22495">
      <formula>ISEVEN(ROW())</formula>
    </cfRule>
  </conditionalFormatting>
  <conditionalFormatting sqref="B142:E142">
    <cfRule type="expression" dxfId="14810" priority="22494">
      <formula>ISEVEN(ROW())</formula>
    </cfRule>
  </conditionalFormatting>
  <conditionalFormatting sqref="B141:F141">
    <cfRule type="expression" dxfId="14809" priority="22491">
      <formula>ISEVEN(ROW())</formula>
    </cfRule>
  </conditionalFormatting>
  <conditionalFormatting sqref="C143">
    <cfRule type="expression" dxfId="14808" priority="22489">
      <formula>ISEVEN(ROW())</formula>
    </cfRule>
  </conditionalFormatting>
  <conditionalFormatting sqref="B146 D146:F146">
    <cfRule type="expression" dxfId="14807" priority="22488">
      <formula>ISEVEN(ROW())</formula>
    </cfRule>
  </conditionalFormatting>
  <conditionalFormatting sqref="F145">
    <cfRule type="expression" dxfId="14806" priority="22487">
      <formula>ISEVEN(ROW())</formula>
    </cfRule>
  </conditionalFormatting>
  <conditionalFormatting sqref="B145:E145">
    <cfRule type="expression" dxfId="14805" priority="22486">
      <formula>ISEVEN(ROW())</formula>
    </cfRule>
  </conditionalFormatting>
  <conditionalFormatting sqref="B144:F144">
    <cfRule type="expression" dxfId="14804" priority="22483">
      <formula>ISEVEN(ROW())</formula>
    </cfRule>
  </conditionalFormatting>
  <conditionalFormatting sqref="C146">
    <cfRule type="expression" dxfId="14803" priority="22481">
      <formula>ISEVEN(ROW())</formula>
    </cfRule>
  </conditionalFormatting>
  <conditionalFormatting sqref="B149 D149:F149">
    <cfRule type="expression" dxfId="14802" priority="22480">
      <formula>ISEVEN(ROW())</formula>
    </cfRule>
  </conditionalFormatting>
  <conditionalFormatting sqref="F148">
    <cfRule type="expression" dxfId="14801" priority="22479">
      <formula>ISEVEN(ROW())</formula>
    </cfRule>
  </conditionalFormatting>
  <conditionalFormatting sqref="B148:E148">
    <cfRule type="expression" dxfId="14800" priority="22478">
      <formula>ISEVEN(ROW())</formula>
    </cfRule>
  </conditionalFormatting>
  <conditionalFormatting sqref="B147:F147">
    <cfRule type="expression" dxfId="14799" priority="22475">
      <formula>ISEVEN(ROW())</formula>
    </cfRule>
  </conditionalFormatting>
  <conditionalFormatting sqref="C149">
    <cfRule type="expression" dxfId="14798" priority="22473">
      <formula>ISEVEN(ROW())</formula>
    </cfRule>
  </conditionalFormatting>
  <conditionalFormatting sqref="B152 F152">
    <cfRule type="expression" dxfId="14797" priority="22472">
      <formula>ISEVEN(ROW())</formula>
    </cfRule>
  </conditionalFormatting>
  <conditionalFormatting sqref="F151">
    <cfRule type="expression" dxfId="14796" priority="22471">
      <formula>ISEVEN(ROW())</formula>
    </cfRule>
  </conditionalFormatting>
  <conditionalFormatting sqref="B151">
    <cfRule type="expression" dxfId="14795" priority="22470">
      <formula>ISEVEN(ROW())</formula>
    </cfRule>
  </conditionalFormatting>
  <conditionalFormatting sqref="B149:B150 D150:E152 D149:F150">
    <cfRule type="expression" dxfId="14794" priority="22467">
      <formula>ISEVEN(ROW())</formula>
    </cfRule>
  </conditionalFormatting>
  <conditionalFormatting sqref="B155 D155:F155">
    <cfRule type="expression" dxfId="14793" priority="22464">
      <formula>ISEVEN(ROW())</formula>
    </cfRule>
  </conditionalFormatting>
  <conditionalFormatting sqref="F154">
    <cfRule type="expression" dxfId="14792" priority="22463">
      <formula>ISEVEN(ROW())</formula>
    </cfRule>
  </conditionalFormatting>
  <conditionalFormatting sqref="B154 D154:E154">
    <cfRule type="expression" dxfId="14791" priority="22462">
      <formula>ISEVEN(ROW())</formula>
    </cfRule>
  </conditionalFormatting>
  <conditionalFormatting sqref="B153 D153:F153">
    <cfRule type="expression" dxfId="14790" priority="22459">
      <formula>ISEVEN(ROW())</formula>
    </cfRule>
  </conditionalFormatting>
  <conditionalFormatting sqref="B161 D161:F161">
    <cfRule type="expression" dxfId="14789" priority="22456">
      <formula>ISEVEN(ROW())</formula>
    </cfRule>
  </conditionalFormatting>
  <conditionalFormatting sqref="F160">
    <cfRule type="expression" dxfId="14788" priority="22455">
      <formula>ISEVEN(ROW())</formula>
    </cfRule>
  </conditionalFormatting>
  <conditionalFormatting sqref="B160 D160:E160">
    <cfRule type="expression" dxfId="14787" priority="22454">
      <formula>ISEVEN(ROW())</formula>
    </cfRule>
  </conditionalFormatting>
  <conditionalFormatting sqref="B159 D159:F159">
    <cfRule type="expression" dxfId="14786" priority="22451">
      <formula>ISEVEN(ROW())</formula>
    </cfRule>
  </conditionalFormatting>
  <conditionalFormatting sqref="B158 D158:F158">
    <cfRule type="expression" dxfId="14785" priority="22448">
      <formula>ISEVEN(ROW())</formula>
    </cfRule>
  </conditionalFormatting>
  <conditionalFormatting sqref="F157">
    <cfRule type="expression" dxfId="14784" priority="22447">
      <formula>ISEVEN(ROW())</formula>
    </cfRule>
  </conditionalFormatting>
  <conditionalFormatting sqref="B157 D157:E157">
    <cfRule type="expression" dxfId="14783" priority="22446">
      <formula>ISEVEN(ROW())</formula>
    </cfRule>
  </conditionalFormatting>
  <conditionalFormatting sqref="B156 D156:F156">
    <cfRule type="expression" dxfId="14782" priority="22443">
      <formula>ISEVEN(ROW())</formula>
    </cfRule>
  </conditionalFormatting>
  <conditionalFormatting sqref="B164 D164 F164">
    <cfRule type="expression" dxfId="14781" priority="22440">
      <formula>ISEVEN(ROW())</formula>
    </cfRule>
  </conditionalFormatting>
  <conditionalFormatting sqref="F163">
    <cfRule type="expression" dxfId="14780" priority="22439">
      <formula>ISEVEN(ROW())</formula>
    </cfRule>
  </conditionalFormatting>
  <conditionalFormatting sqref="B163 D163">
    <cfRule type="expression" dxfId="14779" priority="22438">
      <formula>ISEVEN(ROW())</formula>
    </cfRule>
  </conditionalFormatting>
  <conditionalFormatting sqref="B162 F162 D162">
    <cfRule type="expression" dxfId="14778" priority="22435">
      <formula>ISEVEN(ROW())</formula>
    </cfRule>
  </conditionalFormatting>
  <conditionalFormatting sqref="F166">
    <cfRule type="expression" dxfId="14777" priority="22432">
      <formula>ISEVEN(ROW())</formula>
    </cfRule>
  </conditionalFormatting>
  <conditionalFormatting sqref="B166 D166">
    <cfRule type="expression" dxfId="14776" priority="22431">
      <formula>ISEVEN(ROW())</formula>
    </cfRule>
  </conditionalFormatting>
  <conditionalFormatting sqref="B142 D142:F142">
    <cfRule type="expression" dxfId="14775" priority="22427">
      <formula>ISEVEN(ROW())</formula>
    </cfRule>
  </conditionalFormatting>
  <conditionalFormatting sqref="F141">
    <cfRule type="expression" dxfId="14774" priority="22426">
      <formula>ISEVEN(ROW())</formula>
    </cfRule>
  </conditionalFormatting>
  <conditionalFormatting sqref="B141:E141">
    <cfRule type="expression" dxfId="14773" priority="22425">
      <formula>ISEVEN(ROW())</formula>
    </cfRule>
  </conditionalFormatting>
  <conditionalFormatting sqref="B140:F140">
    <cfRule type="expression" dxfId="14772" priority="22422">
      <formula>ISEVEN(ROW())</formula>
    </cfRule>
  </conditionalFormatting>
  <conditionalFormatting sqref="C142">
    <cfRule type="expression" dxfId="14771" priority="22420">
      <formula>ISEVEN(ROW())</formula>
    </cfRule>
  </conditionalFormatting>
  <conditionalFormatting sqref="B145 D145:F145">
    <cfRule type="expression" dxfId="14770" priority="22419">
      <formula>ISEVEN(ROW())</formula>
    </cfRule>
  </conditionalFormatting>
  <conditionalFormatting sqref="F144">
    <cfRule type="expression" dxfId="14769" priority="22418">
      <formula>ISEVEN(ROW())</formula>
    </cfRule>
  </conditionalFormatting>
  <conditionalFormatting sqref="B144:E144">
    <cfRule type="expression" dxfId="14768" priority="22417">
      <formula>ISEVEN(ROW())</formula>
    </cfRule>
  </conditionalFormatting>
  <conditionalFormatting sqref="B143:F143">
    <cfRule type="expression" dxfId="14767" priority="22414">
      <formula>ISEVEN(ROW())</formula>
    </cfRule>
  </conditionalFormatting>
  <conditionalFormatting sqref="C145">
    <cfRule type="expression" dxfId="14766" priority="22412">
      <formula>ISEVEN(ROW())</formula>
    </cfRule>
  </conditionalFormatting>
  <conditionalFormatting sqref="B148 D148:F148">
    <cfRule type="expression" dxfId="14765" priority="22411">
      <formula>ISEVEN(ROW())</formula>
    </cfRule>
  </conditionalFormatting>
  <conditionalFormatting sqref="F147">
    <cfRule type="expression" dxfId="14764" priority="22410">
      <formula>ISEVEN(ROW())</formula>
    </cfRule>
  </conditionalFormatting>
  <conditionalFormatting sqref="B147:E147">
    <cfRule type="expression" dxfId="14763" priority="22409">
      <formula>ISEVEN(ROW())</formula>
    </cfRule>
  </conditionalFormatting>
  <conditionalFormatting sqref="B146:F146">
    <cfRule type="expression" dxfId="14762" priority="22406">
      <formula>ISEVEN(ROW())</formula>
    </cfRule>
  </conditionalFormatting>
  <conditionalFormatting sqref="C148">
    <cfRule type="expression" dxfId="14761" priority="22404">
      <formula>ISEVEN(ROW())</formula>
    </cfRule>
  </conditionalFormatting>
  <conditionalFormatting sqref="B151 F151">
    <cfRule type="expression" dxfId="14760" priority="22403">
      <formula>ISEVEN(ROW())</formula>
    </cfRule>
  </conditionalFormatting>
  <conditionalFormatting sqref="F150">
    <cfRule type="expression" dxfId="14759" priority="22402">
      <formula>ISEVEN(ROW())</formula>
    </cfRule>
  </conditionalFormatting>
  <conditionalFormatting sqref="B149:B150 D149:E152">
    <cfRule type="expression" dxfId="14758" priority="22401">
      <formula>ISEVEN(ROW())</formula>
    </cfRule>
  </conditionalFormatting>
  <conditionalFormatting sqref="B149:F149">
    <cfRule type="expression" dxfId="14757" priority="22398">
      <formula>ISEVEN(ROW())</formula>
    </cfRule>
  </conditionalFormatting>
  <conditionalFormatting sqref="B154 D154:F154">
    <cfRule type="expression" dxfId="14756" priority="22395">
      <formula>ISEVEN(ROW())</formula>
    </cfRule>
  </conditionalFormatting>
  <conditionalFormatting sqref="F153">
    <cfRule type="expression" dxfId="14755" priority="22394">
      <formula>ISEVEN(ROW())</formula>
    </cfRule>
  </conditionalFormatting>
  <conditionalFormatting sqref="B153 D153:E153">
    <cfRule type="expression" dxfId="14754" priority="22393">
      <formula>ISEVEN(ROW())</formula>
    </cfRule>
  </conditionalFormatting>
  <conditionalFormatting sqref="B152 F152">
    <cfRule type="expression" dxfId="14753" priority="22390">
      <formula>ISEVEN(ROW())</formula>
    </cfRule>
  </conditionalFormatting>
  <conditionalFormatting sqref="B160 D160:F160">
    <cfRule type="expression" dxfId="14752" priority="22387">
      <formula>ISEVEN(ROW())</formula>
    </cfRule>
  </conditionalFormatting>
  <conditionalFormatting sqref="F159">
    <cfRule type="expression" dxfId="14751" priority="22386">
      <formula>ISEVEN(ROW())</formula>
    </cfRule>
  </conditionalFormatting>
  <conditionalFormatting sqref="B159 D159:E159">
    <cfRule type="expression" dxfId="14750" priority="22385">
      <formula>ISEVEN(ROW())</formula>
    </cfRule>
  </conditionalFormatting>
  <conditionalFormatting sqref="B158 D158:F158">
    <cfRule type="expression" dxfId="14749" priority="22382">
      <formula>ISEVEN(ROW())</formula>
    </cfRule>
  </conditionalFormatting>
  <conditionalFormatting sqref="B157 D157:F157">
    <cfRule type="expression" dxfId="14748" priority="22379">
      <formula>ISEVEN(ROW())</formula>
    </cfRule>
  </conditionalFormatting>
  <conditionalFormatting sqref="F156">
    <cfRule type="expression" dxfId="14747" priority="22378">
      <formula>ISEVEN(ROW())</formula>
    </cfRule>
  </conditionalFormatting>
  <conditionalFormatting sqref="B156 D156:E156">
    <cfRule type="expression" dxfId="14746" priority="22377">
      <formula>ISEVEN(ROW())</formula>
    </cfRule>
  </conditionalFormatting>
  <conditionalFormatting sqref="B155 D155:F155">
    <cfRule type="expression" dxfId="14745" priority="22374">
      <formula>ISEVEN(ROW())</formula>
    </cfRule>
  </conditionalFormatting>
  <conditionalFormatting sqref="B163 D163 F163">
    <cfRule type="expression" dxfId="14744" priority="22371">
      <formula>ISEVEN(ROW())</formula>
    </cfRule>
  </conditionalFormatting>
  <conditionalFormatting sqref="F162">
    <cfRule type="expression" dxfId="14743" priority="22370">
      <formula>ISEVEN(ROW())</formula>
    </cfRule>
  </conditionalFormatting>
  <conditionalFormatting sqref="B162 D162">
    <cfRule type="expression" dxfId="14742" priority="22369">
      <formula>ISEVEN(ROW())</formula>
    </cfRule>
  </conditionalFormatting>
  <conditionalFormatting sqref="B161 D161:F161">
    <cfRule type="expression" dxfId="14741" priority="22366">
      <formula>ISEVEN(ROW())</formula>
    </cfRule>
  </conditionalFormatting>
  <conditionalFormatting sqref="B166 D166 F166">
    <cfRule type="expression" dxfId="14740" priority="22363">
      <formula>ISEVEN(ROW())</formula>
    </cfRule>
  </conditionalFormatting>
  <conditionalFormatting sqref="B164 F164 D164">
    <cfRule type="expression" dxfId="14739" priority="22358">
      <formula>ISEVEN(ROW())</formula>
    </cfRule>
  </conditionalFormatting>
  <conditionalFormatting sqref="B146 D146:F146">
    <cfRule type="expression" dxfId="14738" priority="22355">
      <formula>ISEVEN(ROW())</formula>
    </cfRule>
  </conditionalFormatting>
  <conditionalFormatting sqref="C146">
    <cfRule type="expression" dxfId="14737" priority="22353">
      <formula>ISEVEN(ROW())</formula>
    </cfRule>
  </conditionalFormatting>
  <conditionalFormatting sqref="B149 D149:F149">
    <cfRule type="expression" dxfId="14736" priority="22352">
      <formula>ISEVEN(ROW())</formula>
    </cfRule>
  </conditionalFormatting>
  <conditionalFormatting sqref="F148">
    <cfRule type="expression" dxfId="14735" priority="22351">
      <formula>ISEVEN(ROW())</formula>
    </cfRule>
  </conditionalFormatting>
  <conditionalFormatting sqref="B148:E148">
    <cfRule type="expression" dxfId="14734" priority="22350">
      <formula>ISEVEN(ROW())</formula>
    </cfRule>
  </conditionalFormatting>
  <conditionalFormatting sqref="B147:F147">
    <cfRule type="expression" dxfId="14733" priority="22347">
      <formula>ISEVEN(ROW())</formula>
    </cfRule>
  </conditionalFormatting>
  <conditionalFormatting sqref="C149">
    <cfRule type="expression" dxfId="14732" priority="22345">
      <formula>ISEVEN(ROW())</formula>
    </cfRule>
  </conditionalFormatting>
  <conditionalFormatting sqref="B152 F152">
    <cfRule type="expression" dxfId="14731" priority="22344">
      <formula>ISEVEN(ROW())</formula>
    </cfRule>
  </conditionalFormatting>
  <conditionalFormatting sqref="F151">
    <cfRule type="expression" dxfId="14730" priority="22343">
      <formula>ISEVEN(ROW())</formula>
    </cfRule>
  </conditionalFormatting>
  <conditionalFormatting sqref="B151">
    <cfRule type="expression" dxfId="14729" priority="22342">
      <formula>ISEVEN(ROW())</formula>
    </cfRule>
  </conditionalFormatting>
  <conditionalFormatting sqref="B149:B150 D150:E152 D149:F150">
    <cfRule type="expression" dxfId="14728" priority="22339">
      <formula>ISEVEN(ROW())</formula>
    </cfRule>
  </conditionalFormatting>
  <conditionalFormatting sqref="F157">
    <cfRule type="expression" dxfId="14727" priority="22336">
      <formula>ISEVEN(ROW())</formula>
    </cfRule>
  </conditionalFormatting>
  <conditionalFormatting sqref="B157 D157:E157">
    <cfRule type="expression" dxfId="14726" priority="22335">
      <formula>ISEVEN(ROW())</formula>
    </cfRule>
  </conditionalFormatting>
  <conditionalFormatting sqref="B156 D156:F156">
    <cfRule type="expression" dxfId="14725" priority="22332">
      <formula>ISEVEN(ROW())</formula>
    </cfRule>
  </conditionalFormatting>
  <conditionalFormatting sqref="B155 D155:F155">
    <cfRule type="expression" dxfId="14724" priority="22331">
      <formula>ISEVEN(ROW())</formula>
    </cfRule>
  </conditionalFormatting>
  <conditionalFormatting sqref="F154">
    <cfRule type="expression" dxfId="14723" priority="22330">
      <formula>ISEVEN(ROW())</formula>
    </cfRule>
  </conditionalFormatting>
  <conditionalFormatting sqref="B154 D154:E154">
    <cfRule type="expression" dxfId="14722" priority="22329">
      <formula>ISEVEN(ROW())</formula>
    </cfRule>
  </conditionalFormatting>
  <conditionalFormatting sqref="B153 D153:F153">
    <cfRule type="expression" dxfId="14721" priority="22326">
      <formula>ISEVEN(ROW())</formula>
    </cfRule>
  </conditionalFormatting>
  <conditionalFormatting sqref="B148 D148:F148">
    <cfRule type="expression" dxfId="14720" priority="22323">
      <formula>ISEVEN(ROW())</formula>
    </cfRule>
  </conditionalFormatting>
  <conditionalFormatting sqref="F147">
    <cfRule type="expression" dxfId="14719" priority="22322">
      <formula>ISEVEN(ROW())</formula>
    </cfRule>
  </conditionalFormatting>
  <conditionalFormatting sqref="B147:E147">
    <cfRule type="expression" dxfId="14718" priority="22321">
      <formula>ISEVEN(ROW())</formula>
    </cfRule>
  </conditionalFormatting>
  <conditionalFormatting sqref="B146:F146">
    <cfRule type="expression" dxfId="14717" priority="22318">
      <formula>ISEVEN(ROW())</formula>
    </cfRule>
  </conditionalFormatting>
  <conditionalFormatting sqref="C148">
    <cfRule type="expression" dxfId="14716" priority="22316">
      <formula>ISEVEN(ROW())</formula>
    </cfRule>
  </conditionalFormatting>
  <conditionalFormatting sqref="B151 F151">
    <cfRule type="expression" dxfId="14715" priority="22315">
      <formula>ISEVEN(ROW())</formula>
    </cfRule>
  </conditionalFormatting>
  <conditionalFormatting sqref="F150">
    <cfRule type="expression" dxfId="14714" priority="22314">
      <formula>ISEVEN(ROW())</formula>
    </cfRule>
  </conditionalFormatting>
  <conditionalFormatting sqref="B149:B150 D149:E152">
    <cfRule type="expression" dxfId="14713" priority="22313">
      <formula>ISEVEN(ROW())</formula>
    </cfRule>
  </conditionalFormatting>
  <conditionalFormatting sqref="B149:F149">
    <cfRule type="expression" dxfId="14712" priority="22310">
      <formula>ISEVEN(ROW())</formula>
    </cfRule>
  </conditionalFormatting>
  <conditionalFormatting sqref="B157 D157:F157">
    <cfRule type="expression" dxfId="14711" priority="22307">
      <formula>ISEVEN(ROW())</formula>
    </cfRule>
  </conditionalFormatting>
  <conditionalFormatting sqref="F156">
    <cfRule type="expression" dxfId="14710" priority="22306">
      <formula>ISEVEN(ROW())</formula>
    </cfRule>
  </conditionalFormatting>
  <conditionalFormatting sqref="B156 D156:E156">
    <cfRule type="expression" dxfId="14709" priority="22305">
      <formula>ISEVEN(ROW())</formula>
    </cfRule>
  </conditionalFormatting>
  <conditionalFormatting sqref="B155 D155:F155">
    <cfRule type="expression" dxfId="14708" priority="22302">
      <formula>ISEVEN(ROW())</formula>
    </cfRule>
  </conditionalFormatting>
  <conditionalFormatting sqref="B154 D154:F154">
    <cfRule type="expression" dxfId="14707" priority="22299">
      <formula>ISEVEN(ROW())</formula>
    </cfRule>
  </conditionalFormatting>
  <conditionalFormatting sqref="F153">
    <cfRule type="expression" dxfId="14706" priority="22298">
      <formula>ISEVEN(ROW())</formula>
    </cfRule>
  </conditionalFormatting>
  <conditionalFormatting sqref="B153 D153:E153">
    <cfRule type="expression" dxfId="14705" priority="22297">
      <formula>ISEVEN(ROW())</formula>
    </cfRule>
  </conditionalFormatting>
  <conditionalFormatting sqref="B152 F152">
    <cfRule type="expression" dxfId="14704" priority="22294">
      <formula>ISEVEN(ROW())</formula>
    </cfRule>
  </conditionalFormatting>
  <conditionalFormatting sqref="B158 D158:F158">
    <cfRule type="expression" dxfId="14703" priority="22291">
      <formula>ISEVEN(ROW())</formula>
    </cfRule>
  </conditionalFormatting>
  <conditionalFormatting sqref="B161 D161:F161">
    <cfRule type="expression" dxfId="14702" priority="22288">
      <formula>ISEVEN(ROW())</formula>
    </cfRule>
  </conditionalFormatting>
  <conditionalFormatting sqref="F160">
    <cfRule type="expression" dxfId="14701" priority="22287">
      <formula>ISEVEN(ROW())</formula>
    </cfRule>
  </conditionalFormatting>
  <conditionalFormatting sqref="B160 D160:E160">
    <cfRule type="expression" dxfId="14700" priority="22286">
      <formula>ISEVEN(ROW())</formula>
    </cfRule>
  </conditionalFormatting>
  <conditionalFormatting sqref="B159 D159:F159">
    <cfRule type="expression" dxfId="14699" priority="22283">
      <formula>ISEVEN(ROW())</formula>
    </cfRule>
  </conditionalFormatting>
  <conditionalFormatting sqref="B164 D164 F164">
    <cfRule type="expression" dxfId="14698" priority="22280">
      <formula>ISEVEN(ROW())</formula>
    </cfRule>
  </conditionalFormatting>
  <conditionalFormatting sqref="F163">
    <cfRule type="expression" dxfId="14697" priority="22279">
      <formula>ISEVEN(ROW())</formula>
    </cfRule>
  </conditionalFormatting>
  <conditionalFormatting sqref="B163 D163">
    <cfRule type="expression" dxfId="14696" priority="22278">
      <formula>ISEVEN(ROW())</formula>
    </cfRule>
  </conditionalFormatting>
  <conditionalFormatting sqref="B162 F162 D162">
    <cfRule type="expression" dxfId="14695" priority="22275">
      <formula>ISEVEN(ROW())</formula>
    </cfRule>
  </conditionalFormatting>
  <conditionalFormatting sqref="F166">
    <cfRule type="expression" dxfId="14694" priority="22272">
      <formula>ISEVEN(ROW())</formula>
    </cfRule>
  </conditionalFormatting>
  <conditionalFormatting sqref="B166 D166">
    <cfRule type="expression" dxfId="14693" priority="22271">
      <formula>ISEVEN(ROW())</formula>
    </cfRule>
  </conditionalFormatting>
  <conditionalFormatting sqref="B160 D160:F160">
    <cfRule type="expression" dxfId="14692" priority="22267">
      <formula>ISEVEN(ROW())</formula>
    </cfRule>
  </conditionalFormatting>
  <conditionalFormatting sqref="F159">
    <cfRule type="expression" dxfId="14691" priority="22266">
      <formula>ISEVEN(ROW())</formula>
    </cfRule>
  </conditionalFormatting>
  <conditionalFormatting sqref="B159 D159:E159">
    <cfRule type="expression" dxfId="14690" priority="22265">
      <formula>ISEVEN(ROW())</formula>
    </cfRule>
  </conditionalFormatting>
  <conditionalFormatting sqref="B158 D158:F158">
    <cfRule type="expression" dxfId="14689" priority="22262">
      <formula>ISEVEN(ROW())</formula>
    </cfRule>
  </conditionalFormatting>
  <conditionalFormatting sqref="B163 D163 F163">
    <cfRule type="expression" dxfId="14688" priority="22259">
      <formula>ISEVEN(ROW())</formula>
    </cfRule>
  </conditionalFormatting>
  <conditionalFormatting sqref="F162">
    <cfRule type="expression" dxfId="14687" priority="22258">
      <formula>ISEVEN(ROW())</formula>
    </cfRule>
  </conditionalFormatting>
  <conditionalFormatting sqref="B162 D162">
    <cfRule type="expression" dxfId="14686" priority="22257">
      <formula>ISEVEN(ROW())</formula>
    </cfRule>
  </conditionalFormatting>
  <conditionalFormatting sqref="B161 D161:F161">
    <cfRule type="expression" dxfId="14685" priority="22254">
      <formula>ISEVEN(ROW())</formula>
    </cfRule>
  </conditionalFormatting>
  <conditionalFormatting sqref="B166 D166 F166">
    <cfRule type="expression" dxfId="14684" priority="22251">
      <formula>ISEVEN(ROW())</formula>
    </cfRule>
  </conditionalFormatting>
  <conditionalFormatting sqref="B164 F164 D164">
    <cfRule type="expression" dxfId="14683" priority="22246">
      <formula>ISEVEN(ROW())</formula>
    </cfRule>
  </conditionalFormatting>
  <conditionalFormatting sqref="B140 D140:F140">
    <cfRule type="expression" dxfId="14682" priority="22243">
      <formula>ISEVEN(ROW())</formula>
    </cfRule>
  </conditionalFormatting>
  <conditionalFormatting sqref="F139">
    <cfRule type="expression" dxfId="14681" priority="22242">
      <formula>ISEVEN(ROW())</formula>
    </cfRule>
  </conditionalFormatting>
  <conditionalFormatting sqref="B139:E139">
    <cfRule type="expression" dxfId="14680" priority="22241">
      <formula>ISEVEN(ROW())</formula>
    </cfRule>
  </conditionalFormatting>
  <conditionalFormatting sqref="G139">
    <cfRule type="expression" dxfId="14679" priority="22240">
      <formula>ISEVEN(ROW())</formula>
    </cfRule>
  </conditionalFormatting>
  <conditionalFormatting sqref="G139">
    <cfRule type="expression" dxfId="14678" priority="22239">
      <formula>ISEVEN(ROW())</formula>
    </cfRule>
  </conditionalFormatting>
  <conditionalFormatting sqref="B138:G138">
    <cfRule type="expression" dxfId="14677" priority="22238">
      <formula>ISEVEN(ROW())</formula>
    </cfRule>
  </conditionalFormatting>
  <conditionalFormatting sqref="C140">
    <cfRule type="expression" dxfId="14676" priority="22236">
      <formula>ISEVEN(ROW())</formula>
    </cfRule>
  </conditionalFormatting>
  <conditionalFormatting sqref="F141">
    <cfRule type="expression" dxfId="14675" priority="22235">
      <formula>ISEVEN(ROW())</formula>
    </cfRule>
  </conditionalFormatting>
  <conditionalFormatting sqref="B141:E141">
    <cfRule type="expression" dxfId="14674" priority="22234">
      <formula>ISEVEN(ROW())</formula>
    </cfRule>
  </conditionalFormatting>
  <conditionalFormatting sqref="B141:E141">
    <cfRule type="expression" dxfId="14673" priority="22232">
      <formula>ISEVEN(ROW())</formula>
    </cfRule>
  </conditionalFormatting>
  <conditionalFormatting sqref="B144 D144:F144">
    <cfRule type="expression" dxfId="14672" priority="22231">
      <formula>ISEVEN(ROW())</formula>
    </cfRule>
  </conditionalFormatting>
  <conditionalFormatting sqref="F143">
    <cfRule type="expression" dxfId="14671" priority="22230">
      <formula>ISEVEN(ROW())</formula>
    </cfRule>
  </conditionalFormatting>
  <conditionalFormatting sqref="B143:E143">
    <cfRule type="expression" dxfId="14670" priority="22229">
      <formula>ISEVEN(ROW())</formula>
    </cfRule>
  </conditionalFormatting>
  <conditionalFormatting sqref="B142:F142">
    <cfRule type="expression" dxfId="14669" priority="22226">
      <formula>ISEVEN(ROW())</formula>
    </cfRule>
  </conditionalFormatting>
  <conditionalFormatting sqref="C144">
    <cfRule type="expression" dxfId="14668" priority="22224">
      <formula>ISEVEN(ROW())</formula>
    </cfRule>
  </conditionalFormatting>
  <conditionalFormatting sqref="B147 D147:F147">
    <cfRule type="expression" dxfId="14667" priority="22223">
      <formula>ISEVEN(ROW())</formula>
    </cfRule>
  </conditionalFormatting>
  <conditionalFormatting sqref="F146">
    <cfRule type="expression" dxfId="14666" priority="22222">
      <formula>ISEVEN(ROW())</formula>
    </cfRule>
  </conditionalFormatting>
  <conditionalFormatting sqref="B146:E146">
    <cfRule type="expression" dxfId="14665" priority="22221">
      <formula>ISEVEN(ROW())</formula>
    </cfRule>
  </conditionalFormatting>
  <conditionalFormatting sqref="B145:F145">
    <cfRule type="expression" dxfId="14664" priority="22218">
      <formula>ISEVEN(ROW())</formula>
    </cfRule>
  </conditionalFormatting>
  <conditionalFormatting sqref="C147">
    <cfRule type="expression" dxfId="14663" priority="22216">
      <formula>ISEVEN(ROW())</formula>
    </cfRule>
  </conditionalFormatting>
  <conditionalFormatting sqref="B149:B150 D149:F150 D150:E152">
    <cfRule type="expression" dxfId="14662" priority="22215">
      <formula>ISEVEN(ROW())</formula>
    </cfRule>
  </conditionalFormatting>
  <conditionalFormatting sqref="F149">
    <cfRule type="expression" dxfId="14661" priority="22214">
      <formula>ISEVEN(ROW())</formula>
    </cfRule>
  </conditionalFormatting>
  <conditionalFormatting sqref="B149:E149">
    <cfRule type="expression" dxfId="14660" priority="22213">
      <formula>ISEVEN(ROW())</formula>
    </cfRule>
  </conditionalFormatting>
  <conditionalFormatting sqref="B148:F148">
    <cfRule type="expression" dxfId="14659" priority="22210">
      <formula>ISEVEN(ROW())</formula>
    </cfRule>
  </conditionalFormatting>
  <conditionalFormatting sqref="B153 D153:F153">
    <cfRule type="expression" dxfId="14658" priority="22207">
      <formula>ISEVEN(ROW())</formula>
    </cfRule>
  </conditionalFormatting>
  <conditionalFormatting sqref="F152">
    <cfRule type="expression" dxfId="14657" priority="22206">
      <formula>ISEVEN(ROW())</formula>
    </cfRule>
  </conditionalFormatting>
  <conditionalFormatting sqref="B152">
    <cfRule type="expression" dxfId="14656" priority="22205">
      <formula>ISEVEN(ROW())</formula>
    </cfRule>
  </conditionalFormatting>
  <conditionalFormatting sqref="B151 F151">
    <cfRule type="expression" dxfId="14655" priority="22202">
      <formula>ISEVEN(ROW())</formula>
    </cfRule>
  </conditionalFormatting>
  <conditionalFormatting sqref="B156 D156:F156">
    <cfRule type="expression" dxfId="14654" priority="22199">
      <formula>ISEVEN(ROW())</formula>
    </cfRule>
  </conditionalFormatting>
  <conditionalFormatting sqref="F155">
    <cfRule type="expression" dxfId="14653" priority="22198">
      <formula>ISEVEN(ROW())</formula>
    </cfRule>
  </conditionalFormatting>
  <conditionalFormatting sqref="B155 D155:E155">
    <cfRule type="expression" dxfId="14652" priority="22197">
      <formula>ISEVEN(ROW())</formula>
    </cfRule>
  </conditionalFormatting>
  <conditionalFormatting sqref="B154 D154:F154">
    <cfRule type="expression" dxfId="14651" priority="22194">
      <formula>ISEVEN(ROW())</formula>
    </cfRule>
  </conditionalFormatting>
  <conditionalFormatting sqref="B162 D162 F162">
    <cfRule type="expression" dxfId="14650" priority="22191">
      <formula>ISEVEN(ROW())</formula>
    </cfRule>
  </conditionalFormatting>
  <conditionalFormatting sqref="F161">
    <cfRule type="expression" dxfId="14649" priority="22190">
      <formula>ISEVEN(ROW())</formula>
    </cfRule>
  </conditionalFormatting>
  <conditionalFormatting sqref="B161 D161:E161">
    <cfRule type="expression" dxfId="14648" priority="22189">
      <formula>ISEVEN(ROW())</formula>
    </cfRule>
  </conditionalFormatting>
  <conditionalFormatting sqref="B160 D160:F160">
    <cfRule type="expression" dxfId="14647" priority="22186">
      <formula>ISEVEN(ROW())</formula>
    </cfRule>
  </conditionalFormatting>
  <conditionalFormatting sqref="B159 D159:F159">
    <cfRule type="expression" dxfId="14646" priority="22183">
      <formula>ISEVEN(ROW())</formula>
    </cfRule>
  </conditionalFormatting>
  <conditionalFormatting sqref="F158">
    <cfRule type="expression" dxfId="14645" priority="22182">
      <formula>ISEVEN(ROW())</formula>
    </cfRule>
  </conditionalFormatting>
  <conditionalFormatting sqref="B158 D158:E158">
    <cfRule type="expression" dxfId="14644" priority="22181">
      <formula>ISEVEN(ROW())</formula>
    </cfRule>
  </conditionalFormatting>
  <conditionalFormatting sqref="B157 D157:F157">
    <cfRule type="expression" dxfId="14643" priority="22178">
      <formula>ISEVEN(ROW())</formula>
    </cfRule>
  </conditionalFormatting>
  <conditionalFormatting sqref="F164">
    <cfRule type="expression" dxfId="14642" priority="22174">
      <formula>ISEVEN(ROW())</formula>
    </cfRule>
  </conditionalFormatting>
  <conditionalFormatting sqref="B164 D164">
    <cfRule type="expression" dxfId="14641" priority="22173">
      <formula>ISEVEN(ROW())</formula>
    </cfRule>
  </conditionalFormatting>
  <conditionalFormatting sqref="B163 F163 D163">
    <cfRule type="expression" dxfId="14640" priority="22170">
      <formula>ISEVEN(ROW())</formula>
    </cfRule>
  </conditionalFormatting>
  <conditionalFormatting sqref="F167">
    <cfRule type="expression" dxfId="14639" priority="22167">
      <formula>ISEVEN(ROW())</formula>
    </cfRule>
  </conditionalFormatting>
  <conditionalFormatting sqref="B167 D167">
    <cfRule type="expression" dxfId="14638" priority="22166">
      <formula>ISEVEN(ROW())</formula>
    </cfRule>
  </conditionalFormatting>
  <conditionalFormatting sqref="B166 F166 D166">
    <cfRule type="expression" dxfId="14637" priority="22163">
      <formula>ISEVEN(ROW())</formula>
    </cfRule>
  </conditionalFormatting>
  <conditionalFormatting sqref="B143 D143:F143">
    <cfRule type="expression" dxfId="14636" priority="22162">
      <formula>ISEVEN(ROW())</formula>
    </cfRule>
  </conditionalFormatting>
  <conditionalFormatting sqref="F142">
    <cfRule type="expression" dxfId="14635" priority="22161">
      <formula>ISEVEN(ROW())</formula>
    </cfRule>
  </conditionalFormatting>
  <conditionalFormatting sqref="B142:E142">
    <cfRule type="expression" dxfId="14634" priority="22160">
      <formula>ISEVEN(ROW())</formula>
    </cfRule>
  </conditionalFormatting>
  <conditionalFormatting sqref="B141:F141">
    <cfRule type="expression" dxfId="14633" priority="22157">
      <formula>ISEVEN(ROW())</formula>
    </cfRule>
  </conditionalFormatting>
  <conditionalFormatting sqref="C143">
    <cfRule type="expression" dxfId="14632" priority="22155">
      <formula>ISEVEN(ROW())</formula>
    </cfRule>
  </conditionalFormatting>
  <conditionalFormatting sqref="B146 D146:F146">
    <cfRule type="expression" dxfId="14631" priority="22154">
      <formula>ISEVEN(ROW())</formula>
    </cfRule>
  </conditionalFormatting>
  <conditionalFormatting sqref="F145">
    <cfRule type="expression" dxfId="14630" priority="22153">
      <formula>ISEVEN(ROW())</formula>
    </cfRule>
  </conditionalFormatting>
  <conditionalFormatting sqref="B145:E145">
    <cfRule type="expression" dxfId="14629" priority="22152">
      <formula>ISEVEN(ROW())</formula>
    </cfRule>
  </conditionalFormatting>
  <conditionalFormatting sqref="B144:F144">
    <cfRule type="expression" dxfId="14628" priority="22149">
      <formula>ISEVEN(ROW())</formula>
    </cfRule>
  </conditionalFormatting>
  <conditionalFormatting sqref="C146">
    <cfRule type="expression" dxfId="14627" priority="22147">
      <formula>ISEVEN(ROW())</formula>
    </cfRule>
  </conditionalFormatting>
  <conditionalFormatting sqref="B149 D149:F149">
    <cfRule type="expression" dxfId="14626" priority="22146">
      <formula>ISEVEN(ROW())</formula>
    </cfRule>
  </conditionalFormatting>
  <conditionalFormatting sqref="F148">
    <cfRule type="expression" dxfId="14625" priority="22145">
      <formula>ISEVEN(ROW())</formula>
    </cfRule>
  </conditionalFormatting>
  <conditionalFormatting sqref="B148:E148">
    <cfRule type="expression" dxfId="14624" priority="22144">
      <formula>ISEVEN(ROW())</formula>
    </cfRule>
  </conditionalFormatting>
  <conditionalFormatting sqref="B147:F147">
    <cfRule type="expression" dxfId="14623" priority="22141">
      <formula>ISEVEN(ROW())</formula>
    </cfRule>
  </conditionalFormatting>
  <conditionalFormatting sqref="C149">
    <cfRule type="expression" dxfId="14622" priority="22139">
      <formula>ISEVEN(ROW())</formula>
    </cfRule>
  </conditionalFormatting>
  <conditionalFormatting sqref="B152 F152">
    <cfRule type="expression" dxfId="14621" priority="22138">
      <formula>ISEVEN(ROW())</formula>
    </cfRule>
  </conditionalFormatting>
  <conditionalFormatting sqref="F151">
    <cfRule type="expression" dxfId="14620" priority="22137">
      <formula>ISEVEN(ROW())</formula>
    </cfRule>
  </conditionalFormatting>
  <conditionalFormatting sqref="B151">
    <cfRule type="expression" dxfId="14619" priority="22136">
      <formula>ISEVEN(ROW())</formula>
    </cfRule>
  </conditionalFormatting>
  <conditionalFormatting sqref="B149:B150 D150:E152 D149:F150">
    <cfRule type="expression" dxfId="14618" priority="22133">
      <formula>ISEVEN(ROW())</formula>
    </cfRule>
  </conditionalFormatting>
  <conditionalFormatting sqref="B155 D155:F155">
    <cfRule type="expression" dxfId="14617" priority="22130">
      <formula>ISEVEN(ROW())</formula>
    </cfRule>
  </conditionalFormatting>
  <conditionalFormatting sqref="F154">
    <cfRule type="expression" dxfId="14616" priority="22129">
      <formula>ISEVEN(ROW())</formula>
    </cfRule>
  </conditionalFormatting>
  <conditionalFormatting sqref="B154 D154:E154">
    <cfRule type="expression" dxfId="14615" priority="22128">
      <formula>ISEVEN(ROW())</formula>
    </cfRule>
  </conditionalFormatting>
  <conditionalFormatting sqref="B153 D153:F153">
    <cfRule type="expression" dxfId="14614" priority="22125">
      <formula>ISEVEN(ROW())</formula>
    </cfRule>
  </conditionalFormatting>
  <conditionalFormatting sqref="B161 D161:F161">
    <cfRule type="expression" dxfId="14613" priority="22122">
      <formula>ISEVEN(ROW())</formula>
    </cfRule>
  </conditionalFormatting>
  <conditionalFormatting sqref="F160">
    <cfRule type="expression" dxfId="14612" priority="22121">
      <formula>ISEVEN(ROW())</formula>
    </cfRule>
  </conditionalFormatting>
  <conditionalFormatting sqref="B160 D160:E160">
    <cfRule type="expression" dxfId="14611" priority="22120">
      <formula>ISEVEN(ROW())</formula>
    </cfRule>
  </conditionalFormatting>
  <conditionalFormatting sqref="B159 D159:F159">
    <cfRule type="expression" dxfId="14610" priority="22117">
      <formula>ISEVEN(ROW())</formula>
    </cfRule>
  </conditionalFormatting>
  <conditionalFormatting sqref="B158 D158:F158">
    <cfRule type="expression" dxfId="14609" priority="22114">
      <formula>ISEVEN(ROW())</formula>
    </cfRule>
  </conditionalFormatting>
  <conditionalFormatting sqref="F157">
    <cfRule type="expression" dxfId="14608" priority="22113">
      <formula>ISEVEN(ROW())</formula>
    </cfRule>
  </conditionalFormatting>
  <conditionalFormatting sqref="B157 D157:E157">
    <cfRule type="expression" dxfId="14607" priority="22112">
      <formula>ISEVEN(ROW())</formula>
    </cfRule>
  </conditionalFormatting>
  <conditionalFormatting sqref="B156 D156:F156">
    <cfRule type="expression" dxfId="14606" priority="22109">
      <formula>ISEVEN(ROW())</formula>
    </cfRule>
  </conditionalFormatting>
  <conditionalFormatting sqref="B164 D164 F164">
    <cfRule type="expression" dxfId="14605" priority="22106">
      <formula>ISEVEN(ROW())</formula>
    </cfRule>
  </conditionalFormatting>
  <conditionalFormatting sqref="F163">
    <cfRule type="expression" dxfId="14604" priority="22105">
      <formula>ISEVEN(ROW())</formula>
    </cfRule>
  </conditionalFormatting>
  <conditionalFormatting sqref="B163 D163">
    <cfRule type="expression" dxfId="14603" priority="22104">
      <formula>ISEVEN(ROW())</formula>
    </cfRule>
  </conditionalFormatting>
  <conditionalFormatting sqref="B162 F162 D162">
    <cfRule type="expression" dxfId="14602" priority="22101">
      <formula>ISEVEN(ROW())</formula>
    </cfRule>
  </conditionalFormatting>
  <conditionalFormatting sqref="B167 D167 F167">
    <cfRule type="expression" dxfId="14601" priority="22098">
      <formula>ISEVEN(ROW())</formula>
    </cfRule>
  </conditionalFormatting>
  <conditionalFormatting sqref="F166">
    <cfRule type="expression" dxfId="14600" priority="22097">
      <formula>ISEVEN(ROW())</formula>
    </cfRule>
  </conditionalFormatting>
  <conditionalFormatting sqref="B166 D166">
    <cfRule type="expression" dxfId="14599" priority="22096">
      <formula>ISEVEN(ROW())</formula>
    </cfRule>
  </conditionalFormatting>
  <conditionalFormatting sqref="B147 D147:F147">
    <cfRule type="expression" dxfId="14598" priority="22090">
      <formula>ISEVEN(ROW())</formula>
    </cfRule>
  </conditionalFormatting>
  <conditionalFormatting sqref="C147">
    <cfRule type="expression" dxfId="14597" priority="22088">
      <formula>ISEVEN(ROW())</formula>
    </cfRule>
  </conditionalFormatting>
  <conditionalFormatting sqref="B149:B150 D149:F150 D150:E152">
    <cfRule type="expression" dxfId="14596" priority="22087">
      <formula>ISEVEN(ROW())</formula>
    </cfRule>
  </conditionalFormatting>
  <conditionalFormatting sqref="F149">
    <cfRule type="expression" dxfId="14595" priority="22086">
      <formula>ISEVEN(ROW())</formula>
    </cfRule>
  </conditionalFormatting>
  <conditionalFormatting sqref="B149:E149">
    <cfRule type="expression" dxfId="14594" priority="22085">
      <formula>ISEVEN(ROW())</formula>
    </cfRule>
  </conditionalFormatting>
  <conditionalFormatting sqref="B148:F148">
    <cfRule type="expression" dxfId="14593" priority="22082">
      <formula>ISEVEN(ROW())</formula>
    </cfRule>
  </conditionalFormatting>
  <conditionalFormatting sqref="B153 D153:F153">
    <cfRule type="expression" dxfId="14592" priority="22079">
      <formula>ISEVEN(ROW())</formula>
    </cfRule>
  </conditionalFormatting>
  <conditionalFormatting sqref="F152">
    <cfRule type="expression" dxfId="14591" priority="22078">
      <formula>ISEVEN(ROW())</formula>
    </cfRule>
  </conditionalFormatting>
  <conditionalFormatting sqref="B152">
    <cfRule type="expression" dxfId="14590" priority="22077">
      <formula>ISEVEN(ROW())</formula>
    </cfRule>
  </conditionalFormatting>
  <conditionalFormatting sqref="B151 F151">
    <cfRule type="expression" dxfId="14589" priority="22074">
      <formula>ISEVEN(ROW())</formula>
    </cfRule>
  </conditionalFormatting>
  <conditionalFormatting sqref="F158">
    <cfRule type="expression" dxfId="14588" priority="22071">
      <formula>ISEVEN(ROW())</formula>
    </cfRule>
  </conditionalFormatting>
  <conditionalFormatting sqref="B158 D158:E158">
    <cfRule type="expression" dxfId="14587" priority="22070">
      <formula>ISEVEN(ROW())</formula>
    </cfRule>
  </conditionalFormatting>
  <conditionalFormatting sqref="B157 D157:F157">
    <cfRule type="expression" dxfId="14586" priority="22067">
      <formula>ISEVEN(ROW())</formula>
    </cfRule>
  </conditionalFormatting>
  <conditionalFormatting sqref="B156 D156:F156">
    <cfRule type="expression" dxfId="14585" priority="22066">
      <formula>ISEVEN(ROW())</formula>
    </cfRule>
  </conditionalFormatting>
  <conditionalFormatting sqref="F155">
    <cfRule type="expression" dxfId="14584" priority="22065">
      <formula>ISEVEN(ROW())</formula>
    </cfRule>
  </conditionalFormatting>
  <conditionalFormatting sqref="B155 D155:E155">
    <cfRule type="expression" dxfId="14583" priority="22064">
      <formula>ISEVEN(ROW())</formula>
    </cfRule>
  </conditionalFormatting>
  <conditionalFormatting sqref="B154 D154:F154">
    <cfRule type="expression" dxfId="14582" priority="22061">
      <formula>ISEVEN(ROW())</formula>
    </cfRule>
  </conditionalFormatting>
  <conditionalFormatting sqref="B149 D149:F149">
    <cfRule type="expression" dxfId="14581" priority="22058">
      <formula>ISEVEN(ROW())</formula>
    </cfRule>
  </conditionalFormatting>
  <conditionalFormatting sqref="F148">
    <cfRule type="expression" dxfId="14580" priority="22057">
      <formula>ISEVEN(ROW())</formula>
    </cfRule>
  </conditionalFormatting>
  <conditionalFormatting sqref="B148:E148">
    <cfRule type="expression" dxfId="14579" priority="22056">
      <formula>ISEVEN(ROW())</formula>
    </cfRule>
  </conditionalFormatting>
  <conditionalFormatting sqref="B147:F147">
    <cfRule type="expression" dxfId="14578" priority="22053">
      <formula>ISEVEN(ROW())</formula>
    </cfRule>
  </conditionalFormatting>
  <conditionalFormatting sqref="C149">
    <cfRule type="expression" dxfId="14577" priority="22051">
      <formula>ISEVEN(ROW())</formula>
    </cfRule>
  </conditionalFormatting>
  <conditionalFormatting sqref="B152 F152">
    <cfRule type="expression" dxfId="14576" priority="22050">
      <formula>ISEVEN(ROW())</formula>
    </cfRule>
  </conditionalFormatting>
  <conditionalFormatting sqref="F151">
    <cfRule type="expression" dxfId="14575" priority="22049">
      <formula>ISEVEN(ROW())</formula>
    </cfRule>
  </conditionalFormatting>
  <conditionalFormatting sqref="B151">
    <cfRule type="expression" dxfId="14574" priority="22048">
      <formula>ISEVEN(ROW())</formula>
    </cfRule>
  </conditionalFormatting>
  <conditionalFormatting sqref="B149:B150 D150:E152 D149:F150">
    <cfRule type="expression" dxfId="14573" priority="22045">
      <formula>ISEVEN(ROW())</formula>
    </cfRule>
  </conditionalFormatting>
  <conditionalFormatting sqref="B158 D158:F158">
    <cfRule type="expression" dxfId="14572" priority="22042">
      <formula>ISEVEN(ROW())</formula>
    </cfRule>
  </conditionalFormatting>
  <conditionalFormatting sqref="F157">
    <cfRule type="expression" dxfId="14571" priority="22041">
      <formula>ISEVEN(ROW())</formula>
    </cfRule>
  </conditionalFormatting>
  <conditionalFormatting sqref="B157 D157:E157">
    <cfRule type="expression" dxfId="14570" priority="22040">
      <formula>ISEVEN(ROW())</formula>
    </cfRule>
  </conditionalFormatting>
  <conditionalFormatting sqref="B156 D156:F156">
    <cfRule type="expression" dxfId="14569" priority="22037">
      <formula>ISEVEN(ROW())</formula>
    </cfRule>
  </conditionalFormatting>
  <conditionalFormatting sqref="B155 D155:F155">
    <cfRule type="expression" dxfId="14568" priority="22034">
      <formula>ISEVEN(ROW())</formula>
    </cfRule>
  </conditionalFormatting>
  <conditionalFormatting sqref="F154">
    <cfRule type="expression" dxfId="14567" priority="22033">
      <formula>ISEVEN(ROW())</formula>
    </cfRule>
  </conditionalFormatting>
  <conditionalFormatting sqref="B154 D154:E154">
    <cfRule type="expression" dxfId="14566" priority="22032">
      <formula>ISEVEN(ROW())</formula>
    </cfRule>
  </conditionalFormatting>
  <conditionalFormatting sqref="B153 D153:F153">
    <cfRule type="expression" dxfId="14565" priority="22029">
      <formula>ISEVEN(ROW())</formula>
    </cfRule>
  </conditionalFormatting>
  <conditionalFormatting sqref="B159 D159:F159">
    <cfRule type="expression" dxfId="14564" priority="22026">
      <formula>ISEVEN(ROW())</formula>
    </cfRule>
  </conditionalFormatting>
  <conditionalFormatting sqref="B162 D162 F162">
    <cfRule type="expression" dxfId="14563" priority="22023">
      <formula>ISEVEN(ROW())</formula>
    </cfRule>
  </conditionalFormatting>
  <conditionalFormatting sqref="F161">
    <cfRule type="expression" dxfId="14562" priority="22022">
      <formula>ISEVEN(ROW())</formula>
    </cfRule>
  </conditionalFormatting>
  <conditionalFormatting sqref="B161 D161:E161">
    <cfRule type="expression" dxfId="14561" priority="22021">
      <formula>ISEVEN(ROW())</formula>
    </cfRule>
  </conditionalFormatting>
  <conditionalFormatting sqref="B160 D160:F160">
    <cfRule type="expression" dxfId="14560" priority="22018">
      <formula>ISEVEN(ROW())</formula>
    </cfRule>
  </conditionalFormatting>
  <conditionalFormatting sqref="F164">
    <cfRule type="expression" dxfId="14559" priority="22014">
      <formula>ISEVEN(ROW())</formula>
    </cfRule>
  </conditionalFormatting>
  <conditionalFormatting sqref="B164 D164">
    <cfRule type="expression" dxfId="14558" priority="22013">
      <formula>ISEVEN(ROW())</formula>
    </cfRule>
  </conditionalFormatting>
  <conditionalFormatting sqref="B163 F163 D163">
    <cfRule type="expression" dxfId="14557" priority="22010">
      <formula>ISEVEN(ROW())</formula>
    </cfRule>
  </conditionalFormatting>
  <conditionalFormatting sqref="F167">
    <cfRule type="expression" dxfId="14556" priority="22007">
      <formula>ISEVEN(ROW())</formula>
    </cfRule>
  </conditionalFormatting>
  <conditionalFormatting sqref="B167 D167">
    <cfRule type="expression" dxfId="14555" priority="22006">
      <formula>ISEVEN(ROW())</formula>
    </cfRule>
  </conditionalFormatting>
  <conditionalFormatting sqref="B166 F166 D166">
    <cfRule type="expression" dxfId="14554" priority="22003">
      <formula>ISEVEN(ROW())</formula>
    </cfRule>
  </conditionalFormatting>
  <conditionalFormatting sqref="B161 D161:F161">
    <cfRule type="expression" dxfId="14553" priority="22002">
      <formula>ISEVEN(ROW())</formula>
    </cfRule>
  </conditionalFormatting>
  <conditionalFormatting sqref="F160">
    <cfRule type="expression" dxfId="14552" priority="22001">
      <formula>ISEVEN(ROW())</formula>
    </cfRule>
  </conditionalFormatting>
  <conditionalFormatting sqref="B160 D160:E160">
    <cfRule type="expression" dxfId="14551" priority="22000">
      <formula>ISEVEN(ROW())</formula>
    </cfRule>
  </conditionalFormatting>
  <conditionalFormatting sqref="B159 D159:F159">
    <cfRule type="expression" dxfId="14550" priority="21997">
      <formula>ISEVEN(ROW())</formula>
    </cfRule>
  </conditionalFormatting>
  <conditionalFormatting sqref="B164 D164 F164">
    <cfRule type="expression" dxfId="14549" priority="21994">
      <formula>ISEVEN(ROW())</formula>
    </cfRule>
  </conditionalFormatting>
  <conditionalFormatting sqref="F163">
    <cfRule type="expression" dxfId="14548" priority="21993">
      <formula>ISEVEN(ROW())</formula>
    </cfRule>
  </conditionalFormatting>
  <conditionalFormatting sqref="B163 D163">
    <cfRule type="expression" dxfId="14547" priority="21992">
      <formula>ISEVEN(ROW())</formula>
    </cfRule>
  </conditionalFormatting>
  <conditionalFormatting sqref="B162 F162 D162">
    <cfRule type="expression" dxfId="14546" priority="21989">
      <formula>ISEVEN(ROW())</formula>
    </cfRule>
  </conditionalFormatting>
  <conditionalFormatting sqref="B167 D167 F167">
    <cfRule type="expression" dxfId="14545" priority="21986">
      <formula>ISEVEN(ROW())</formula>
    </cfRule>
  </conditionalFormatting>
  <conditionalFormatting sqref="F166">
    <cfRule type="expression" dxfId="14544" priority="21985">
      <formula>ISEVEN(ROW())</formula>
    </cfRule>
  </conditionalFormatting>
  <conditionalFormatting sqref="B166 D166">
    <cfRule type="expression" dxfId="14543" priority="21984">
      <formula>ISEVEN(ROW())</formula>
    </cfRule>
  </conditionalFormatting>
  <conditionalFormatting sqref="E164">
    <cfRule type="expression" dxfId="14542" priority="21978">
      <formula>ISEVEN(ROW())</formula>
    </cfRule>
  </conditionalFormatting>
  <conditionalFormatting sqref="E163">
    <cfRule type="expression" dxfId="14541" priority="21977">
      <formula>ISEVEN(ROW())</formula>
    </cfRule>
  </conditionalFormatting>
  <conditionalFormatting sqref="E162">
    <cfRule type="expression" dxfId="14540" priority="21976">
      <formula>ISEVEN(ROW())</formula>
    </cfRule>
  </conditionalFormatting>
  <conditionalFormatting sqref="E167">
    <cfRule type="expression" dxfId="14539" priority="21975">
      <formula>ISEVEN(ROW())</formula>
    </cfRule>
  </conditionalFormatting>
  <conditionalFormatting sqref="E166">
    <cfRule type="expression" dxfId="14538" priority="21974">
      <formula>ISEVEN(ROW())</formula>
    </cfRule>
  </conditionalFormatting>
  <conditionalFormatting sqref="E163">
    <cfRule type="expression" dxfId="14537" priority="21972">
      <formula>ISEVEN(ROW())</formula>
    </cfRule>
  </conditionalFormatting>
  <conditionalFormatting sqref="E162">
    <cfRule type="expression" dxfId="14536" priority="21971">
      <formula>ISEVEN(ROW())</formula>
    </cfRule>
  </conditionalFormatting>
  <conditionalFormatting sqref="E166">
    <cfRule type="expression" dxfId="14535" priority="21970">
      <formula>ISEVEN(ROW())</formula>
    </cfRule>
  </conditionalFormatting>
  <conditionalFormatting sqref="E164">
    <cfRule type="expression" dxfId="14534" priority="21968">
      <formula>ISEVEN(ROW())</formula>
    </cfRule>
  </conditionalFormatting>
  <conditionalFormatting sqref="E167">
    <cfRule type="expression" dxfId="14533" priority="21967">
      <formula>ISEVEN(ROW())</formula>
    </cfRule>
  </conditionalFormatting>
  <conditionalFormatting sqref="E164">
    <cfRule type="expression" dxfId="14532" priority="21966">
      <formula>ISEVEN(ROW())</formula>
    </cfRule>
  </conditionalFormatting>
  <conditionalFormatting sqref="E167">
    <cfRule type="expression" dxfId="14531" priority="21965">
      <formula>ISEVEN(ROW())</formula>
    </cfRule>
  </conditionalFormatting>
  <conditionalFormatting sqref="E166">
    <cfRule type="expression" dxfId="14530" priority="21964">
      <formula>ISEVEN(ROW())</formula>
    </cfRule>
  </conditionalFormatting>
  <conditionalFormatting sqref="E166">
    <cfRule type="expression" dxfId="14529" priority="21962">
      <formula>ISEVEN(ROW())</formula>
    </cfRule>
  </conditionalFormatting>
  <conditionalFormatting sqref="E164">
    <cfRule type="expression" dxfId="14528" priority="21960">
      <formula>ISEVEN(ROW())</formula>
    </cfRule>
  </conditionalFormatting>
  <conditionalFormatting sqref="E167">
    <cfRule type="expression" dxfId="14527" priority="21959">
      <formula>ISEVEN(ROW())</formula>
    </cfRule>
  </conditionalFormatting>
  <conditionalFormatting sqref="E162">
    <cfRule type="expression" dxfId="14526" priority="21958">
      <formula>ISEVEN(ROW())</formula>
    </cfRule>
  </conditionalFormatting>
  <conditionalFormatting sqref="E164">
    <cfRule type="expression" dxfId="14525" priority="21956">
      <formula>ISEVEN(ROW())</formula>
    </cfRule>
  </conditionalFormatting>
  <conditionalFormatting sqref="E163">
    <cfRule type="expression" dxfId="14524" priority="21955">
      <formula>ISEVEN(ROW())</formula>
    </cfRule>
  </conditionalFormatting>
  <conditionalFormatting sqref="E167">
    <cfRule type="expression" dxfId="14523" priority="21954">
      <formula>ISEVEN(ROW())</formula>
    </cfRule>
  </conditionalFormatting>
  <conditionalFormatting sqref="E166">
    <cfRule type="expression" dxfId="14522" priority="21953">
      <formula>ISEVEN(ROW())</formula>
    </cfRule>
  </conditionalFormatting>
  <conditionalFormatting sqref="E164">
    <cfRule type="expression" dxfId="14521" priority="21952">
      <formula>ISEVEN(ROW())</formula>
    </cfRule>
  </conditionalFormatting>
  <conditionalFormatting sqref="E163">
    <cfRule type="expression" dxfId="14520" priority="21951">
      <formula>ISEVEN(ROW())</formula>
    </cfRule>
  </conditionalFormatting>
  <conditionalFormatting sqref="E162">
    <cfRule type="expression" dxfId="14519" priority="21950">
      <formula>ISEVEN(ROW())</formula>
    </cfRule>
  </conditionalFormatting>
  <conditionalFormatting sqref="E167">
    <cfRule type="expression" dxfId="14518" priority="21949">
      <formula>ISEVEN(ROW())</formula>
    </cfRule>
  </conditionalFormatting>
  <conditionalFormatting sqref="E166">
    <cfRule type="expression" dxfId="14517" priority="21948">
      <formula>ISEVEN(ROW())</formula>
    </cfRule>
  </conditionalFormatting>
  <conditionalFormatting sqref="E167">
    <cfRule type="expression" dxfId="14516" priority="21945">
      <formula>ISEVEN(ROW())</formula>
    </cfRule>
  </conditionalFormatting>
  <conditionalFormatting sqref="E166">
    <cfRule type="expression" dxfId="14515" priority="21944">
      <formula>ISEVEN(ROW())</formula>
    </cfRule>
  </conditionalFormatting>
  <conditionalFormatting sqref="E167">
    <cfRule type="expression" dxfId="14514" priority="21943">
      <formula>ISEVEN(ROW())</formula>
    </cfRule>
  </conditionalFormatting>
  <conditionalFormatting sqref="E166">
    <cfRule type="expression" dxfId="14513" priority="21942">
      <formula>ISEVEN(ROW())</formula>
    </cfRule>
  </conditionalFormatting>
  <conditionalFormatting sqref="E163">
    <cfRule type="expression" dxfId="14512" priority="21940">
      <formula>ISEVEN(ROW())</formula>
    </cfRule>
  </conditionalFormatting>
  <conditionalFormatting sqref="E162">
    <cfRule type="expression" dxfId="14511" priority="21939">
      <formula>ISEVEN(ROW())</formula>
    </cfRule>
  </conditionalFormatting>
  <conditionalFormatting sqref="E166">
    <cfRule type="expression" dxfId="14510" priority="21938">
      <formula>ISEVEN(ROW())</formula>
    </cfRule>
  </conditionalFormatting>
  <conditionalFormatting sqref="E164">
    <cfRule type="expression" dxfId="14509" priority="21936">
      <formula>ISEVEN(ROW())</formula>
    </cfRule>
  </conditionalFormatting>
  <conditionalFormatting sqref="E167">
    <cfRule type="expression" dxfId="14508" priority="21935">
      <formula>ISEVEN(ROW())</formula>
    </cfRule>
  </conditionalFormatting>
  <conditionalFormatting sqref="E162">
    <cfRule type="expression" dxfId="14507" priority="21934">
      <formula>ISEVEN(ROW())</formula>
    </cfRule>
  </conditionalFormatting>
  <conditionalFormatting sqref="E164">
    <cfRule type="expression" dxfId="14506" priority="21932">
      <formula>ISEVEN(ROW())</formula>
    </cfRule>
  </conditionalFormatting>
  <conditionalFormatting sqref="E163">
    <cfRule type="expression" dxfId="14505" priority="21931">
      <formula>ISEVEN(ROW())</formula>
    </cfRule>
  </conditionalFormatting>
  <conditionalFormatting sqref="E167">
    <cfRule type="expression" dxfId="14504" priority="21930">
      <formula>ISEVEN(ROW())</formula>
    </cfRule>
  </conditionalFormatting>
  <conditionalFormatting sqref="E166">
    <cfRule type="expression" dxfId="14503" priority="21929">
      <formula>ISEVEN(ROW())</formula>
    </cfRule>
  </conditionalFormatting>
  <conditionalFormatting sqref="E163">
    <cfRule type="expression" dxfId="14502" priority="21928">
      <formula>ISEVEN(ROW())</formula>
    </cfRule>
  </conditionalFormatting>
  <conditionalFormatting sqref="E166">
    <cfRule type="expression" dxfId="14501" priority="21927">
      <formula>ISEVEN(ROW())</formula>
    </cfRule>
  </conditionalFormatting>
  <conditionalFormatting sqref="E164">
    <cfRule type="expression" dxfId="14500" priority="21925">
      <formula>ISEVEN(ROW())</formula>
    </cfRule>
  </conditionalFormatting>
  <conditionalFormatting sqref="E167">
    <cfRule type="expression" dxfId="14499" priority="21924">
      <formula>ISEVEN(ROW())</formula>
    </cfRule>
  </conditionalFormatting>
  <conditionalFormatting sqref="E164">
    <cfRule type="expression" dxfId="14498" priority="21922">
      <formula>ISEVEN(ROW())</formula>
    </cfRule>
  </conditionalFormatting>
  <conditionalFormatting sqref="E163">
    <cfRule type="expression" dxfId="14497" priority="21921">
      <formula>ISEVEN(ROW())</formula>
    </cfRule>
  </conditionalFormatting>
  <conditionalFormatting sqref="E167">
    <cfRule type="expression" dxfId="14496" priority="21920">
      <formula>ISEVEN(ROW())</formula>
    </cfRule>
  </conditionalFormatting>
  <conditionalFormatting sqref="E166">
    <cfRule type="expression" dxfId="14495" priority="21919">
      <formula>ISEVEN(ROW())</formula>
    </cfRule>
  </conditionalFormatting>
  <conditionalFormatting sqref="E164">
    <cfRule type="expression" dxfId="14494" priority="21918">
      <formula>ISEVEN(ROW())</formula>
    </cfRule>
  </conditionalFormatting>
  <conditionalFormatting sqref="E163">
    <cfRule type="expression" dxfId="14493" priority="21917">
      <formula>ISEVEN(ROW())</formula>
    </cfRule>
  </conditionalFormatting>
  <conditionalFormatting sqref="E162">
    <cfRule type="expression" dxfId="14492" priority="21916">
      <formula>ISEVEN(ROW())</formula>
    </cfRule>
  </conditionalFormatting>
  <conditionalFormatting sqref="E167">
    <cfRule type="expression" dxfId="14491" priority="21915">
      <formula>ISEVEN(ROW())</formula>
    </cfRule>
  </conditionalFormatting>
  <conditionalFormatting sqref="E166">
    <cfRule type="expression" dxfId="14490" priority="21914">
      <formula>ISEVEN(ROW())</formula>
    </cfRule>
  </conditionalFormatting>
  <conditionalFormatting sqref="E163">
    <cfRule type="expression" dxfId="14489" priority="21912">
      <formula>ISEVEN(ROW())</formula>
    </cfRule>
  </conditionalFormatting>
  <conditionalFormatting sqref="E162">
    <cfRule type="expression" dxfId="14488" priority="21911">
      <formula>ISEVEN(ROW())</formula>
    </cfRule>
  </conditionalFormatting>
  <conditionalFormatting sqref="E166">
    <cfRule type="expression" dxfId="14487" priority="21910">
      <formula>ISEVEN(ROW())</formula>
    </cfRule>
  </conditionalFormatting>
  <conditionalFormatting sqref="E164">
    <cfRule type="expression" dxfId="14486" priority="21908">
      <formula>ISEVEN(ROW())</formula>
    </cfRule>
  </conditionalFormatting>
  <conditionalFormatting sqref="E167">
    <cfRule type="expression" dxfId="14485" priority="21907">
      <formula>ISEVEN(ROW())</formula>
    </cfRule>
  </conditionalFormatting>
  <conditionalFormatting sqref="E164">
    <cfRule type="expression" dxfId="14484" priority="21906">
      <formula>ISEVEN(ROW())</formula>
    </cfRule>
  </conditionalFormatting>
  <conditionalFormatting sqref="E167">
    <cfRule type="expression" dxfId="14483" priority="21905">
      <formula>ISEVEN(ROW())</formula>
    </cfRule>
  </conditionalFormatting>
  <conditionalFormatting sqref="E166">
    <cfRule type="expression" dxfId="14482" priority="21904">
      <formula>ISEVEN(ROW())</formula>
    </cfRule>
  </conditionalFormatting>
  <conditionalFormatting sqref="E166">
    <cfRule type="expression" dxfId="14481" priority="21902">
      <formula>ISEVEN(ROW())</formula>
    </cfRule>
  </conditionalFormatting>
  <conditionalFormatting sqref="E164">
    <cfRule type="expression" dxfId="14480" priority="21900">
      <formula>ISEVEN(ROW())</formula>
    </cfRule>
  </conditionalFormatting>
  <conditionalFormatting sqref="E167">
    <cfRule type="expression" dxfId="14479" priority="21899">
      <formula>ISEVEN(ROW())</formula>
    </cfRule>
  </conditionalFormatting>
  <conditionalFormatting sqref="E162">
    <cfRule type="expression" dxfId="14478" priority="21898">
      <formula>ISEVEN(ROW())</formula>
    </cfRule>
  </conditionalFormatting>
  <conditionalFormatting sqref="E164">
    <cfRule type="expression" dxfId="14477" priority="21896">
      <formula>ISEVEN(ROW())</formula>
    </cfRule>
  </conditionalFormatting>
  <conditionalFormatting sqref="E163">
    <cfRule type="expression" dxfId="14476" priority="21895">
      <formula>ISEVEN(ROW())</formula>
    </cfRule>
  </conditionalFormatting>
  <conditionalFormatting sqref="E167">
    <cfRule type="expression" dxfId="14475" priority="21894">
      <formula>ISEVEN(ROW())</formula>
    </cfRule>
  </conditionalFormatting>
  <conditionalFormatting sqref="E166">
    <cfRule type="expression" dxfId="14474" priority="21893">
      <formula>ISEVEN(ROW())</formula>
    </cfRule>
  </conditionalFormatting>
  <conditionalFormatting sqref="E164">
    <cfRule type="expression" dxfId="14473" priority="21892">
      <formula>ISEVEN(ROW())</formula>
    </cfRule>
  </conditionalFormatting>
  <conditionalFormatting sqref="E163">
    <cfRule type="expression" dxfId="14472" priority="21891">
      <formula>ISEVEN(ROW())</formula>
    </cfRule>
  </conditionalFormatting>
  <conditionalFormatting sqref="E162">
    <cfRule type="expression" dxfId="14471" priority="21890">
      <formula>ISEVEN(ROW())</formula>
    </cfRule>
  </conditionalFormatting>
  <conditionalFormatting sqref="E167">
    <cfRule type="expression" dxfId="14470" priority="21889">
      <formula>ISEVEN(ROW())</formula>
    </cfRule>
  </conditionalFormatting>
  <conditionalFormatting sqref="E166">
    <cfRule type="expression" dxfId="14469" priority="21888">
      <formula>ISEVEN(ROW())</formula>
    </cfRule>
  </conditionalFormatting>
  <conditionalFormatting sqref="E162">
    <cfRule type="expression" dxfId="14468" priority="21886">
      <formula>ISEVEN(ROW())</formula>
    </cfRule>
  </conditionalFormatting>
  <conditionalFormatting sqref="E164">
    <cfRule type="expression" dxfId="14467" priority="21884">
      <formula>ISEVEN(ROW())</formula>
    </cfRule>
  </conditionalFormatting>
  <conditionalFormatting sqref="E163">
    <cfRule type="expression" dxfId="14466" priority="21883">
      <formula>ISEVEN(ROW())</formula>
    </cfRule>
  </conditionalFormatting>
  <conditionalFormatting sqref="E167">
    <cfRule type="expression" dxfId="14465" priority="21882">
      <formula>ISEVEN(ROW())</formula>
    </cfRule>
  </conditionalFormatting>
  <conditionalFormatting sqref="E166">
    <cfRule type="expression" dxfId="14464" priority="21881">
      <formula>ISEVEN(ROW())</formula>
    </cfRule>
  </conditionalFormatting>
  <conditionalFormatting sqref="E164">
    <cfRule type="expression" dxfId="14463" priority="21880">
      <formula>ISEVEN(ROW())</formula>
    </cfRule>
  </conditionalFormatting>
  <conditionalFormatting sqref="E163">
    <cfRule type="expression" dxfId="14462" priority="21879">
      <formula>ISEVEN(ROW())</formula>
    </cfRule>
  </conditionalFormatting>
  <conditionalFormatting sqref="E162">
    <cfRule type="expression" dxfId="14461" priority="21878">
      <formula>ISEVEN(ROW())</formula>
    </cfRule>
  </conditionalFormatting>
  <conditionalFormatting sqref="E167">
    <cfRule type="expression" dxfId="14460" priority="21877">
      <formula>ISEVEN(ROW())</formula>
    </cfRule>
  </conditionalFormatting>
  <conditionalFormatting sqref="E166">
    <cfRule type="expression" dxfId="14459" priority="21876">
      <formula>ISEVEN(ROW())</formula>
    </cfRule>
  </conditionalFormatting>
  <conditionalFormatting sqref="E167">
    <cfRule type="expression" dxfId="14458" priority="21874">
      <formula>ISEVEN(ROW())</formula>
    </cfRule>
  </conditionalFormatting>
  <conditionalFormatting sqref="E163">
    <cfRule type="expression" dxfId="14457" priority="21873">
      <formula>ISEVEN(ROW())</formula>
    </cfRule>
  </conditionalFormatting>
  <conditionalFormatting sqref="E162">
    <cfRule type="expression" dxfId="14456" priority="21872">
      <formula>ISEVEN(ROW())</formula>
    </cfRule>
  </conditionalFormatting>
  <conditionalFormatting sqref="E166">
    <cfRule type="expression" dxfId="14455" priority="21871">
      <formula>ISEVEN(ROW())</formula>
    </cfRule>
  </conditionalFormatting>
  <conditionalFormatting sqref="E164">
    <cfRule type="expression" dxfId="14454" priority="21869">
      <formula>ISEVEN(ROW())</formula>
    </cfRule>
  </conditionalFormatting>
  <conditionalFormatting sqref="E167">
    <cfRule type="expression" dxfId="14453" priority="21868">
      <formula>ISEVEN(ROW())</formula>
    </cfRule>
  </conditionalFormatting>
  <conditionalFormatting sqref="E162">
    <cfRule type="expression" dxfId="14452" priority="21867">
      <formula>ISEVEN(ROW())</formula>
    </cfRule>
  </conditionalFormatting>
  <conditionalFormatting sqref="E164">
    <cfRule type="expression" dxfId="14451" priority="21865">
      <formula>ISEVEN(ROW())</formula>
    </cfRule>
  </conditionalFormatting>
  <conditionalFormatting sqref="E163">
    <cfRule type="expression" dxfId="14450" priority="21864">
      <formula>ISEVEN(ROW())</formula>
    </cfRule>
  </conditionalFormatting>
  <conditionalFormatting sqref="E167">
    <cfRule type="expression" dxfId="14449" priority="21863">
      <formula>ISEVEN(ROW())</formula>
    </cfRule>
  </conditionalFormatting>
  <conditionalFormatting sqref="E166">
    <cfRule type="expression" dxfId="14448" priority="21862">
      <formula>ISEVEN(ROW())</formula>
    </cfRule>
  </conditionalFormatting>
  <conditionalFormatting sqref="E163">
    <cfRule type="expression" dxfId="14447" priority="21861">
      <formula>ISEVEN(ROW())</formula>
    </cfRule>
  </conditionalFormatting>
  <conditionalFormatting sqref="E162">
    <cfRule type="expression" dxfId="14446" priority="21860">
      <formula>ISEVEN(ROW())</formula>
    </cfRule>
  </conditionalFormatting>
  <conditionalFormatting sqref="E166">
    <cfRule type="expression" dxfId="14445" priority="21859">
      <formula>ISEVEN(ROW())</formula>
    </cfRule>
  </conditionalFormatting>
  <conditionalFormatting sqref="E164">
    <cfRule type="expression" dxfId="14444" priority="21857">
      <formula>ISEVEN(ROW())</formula>
    </cfRule>
  </conditionalFormatting>
  <conditionalFormatting sqref="E167">
    <cfRule type="expression" dxfId="14443" priority="21856">
      <formula>ISEVEN(ROW())</formula>
    </cfRule>
  </conditionalFormatting>
  <conditionalFormatting sqref="E162">
    <cfRule type="expression" dxfId="14442" priority="21855">
      <formula>ISEVEN(ROW())</formula>
    </cfRule>
  </conditionalFormatting>
  <conditionalFormatting sqref="E164">
    <cfRule type="expression" dxfId="14441" priority="21853">
      <formula>ISEVEN(ROW())</formula>
    </cfRule>
  </conditionalFormatting>
  <conditionalFormatting sqref="E163">
    <cfRule type="expression" dxfId="14440" priority="21852">
      <formula>ISEVEN(ROW())</formula>
    </cfRule>
  </conditionalFormatting>
  <conditionalFormatting sqref="E167">
    <cfRule type="expression" dxfId="14439" priority="21851">
      <formula>ISEVEN(ROW())</formula>
    </cfRule>
  </conditionalFormatting>
  <conditionalFormatting sqref="E166">
    <cfRule type="expression" dxfId="14438" priority="21850">
      <formula>ISEVEN(ROW())</formula>
    </cfRule>
  </conditionalFormatting>
  <conditionalFormatting sqref="E164">
    <cfRule type="expression" dxfId="14437" priority="21849">
      <formula>ISEVEN(ROW())</formula>
    </cfRule>
  </conditionalFormatting>
  <conditionalFormatting sqref="E163">
    <cfRule type="expression" dxfId="14436" priority="21848">
      <formula>ISEVEN(ROW())</formula>
    </cfRule>
  </conditionalFormatting>
  <conditionalFormatting sqref="E162">
    <cfRule type="expression" dxfId="14435" priority="21847">
      <formula>ISEVEN(ROW())</formula>
    </cfRule>
  </conditionalFormatting>
  <conditionalFormatting sqref="E166">
    <cfRule type="expression" dxfId="14434" priority="21846">
      <formula>ISEVEN(ROW())</formula>
    </cfRule>
  </conditionalFormatting>
  <conditionalFormatting sqref="E163">
    <cfRule type="expression" dxfId="14433" priority="21844">
      <formula>ISEVEN(ROW())</formula>
    </cfRule>
  </conditionalFormatting>
  <conditionalFormatting sqref="E162">
    <cfRule type="expression" dxfId="14432" priority="21843">
      <formula>ISEVEN(ROW())</formula>
    </cfRule>
  </conditionalFormatting>
  <conditionalFormatting sqref="E166">
    <cfRule type="expression" dxfId="14431" priority="21842">
      <formula>ISEVEN(ROW())</formula>
    </cfRule>
  </conditionalFormatting>
  <conditionalFormatting sqref="E164">
    <cfRule type="expression" dxfId="14430" priority="21840">
      <formula>ISEVEN(ROW())</formula>
    </cfRule>
  </conditionalFormatting>
  <conditionalFormatting sqref="E164">
    <cfRule type="expression" dxfId="14429" priority="21839">
      <formula>ISEVEN(ROW())</formula>
    </cfRule>
  </conditionalFormatting>
  <conditionalFormatting sqref="E163">
    <cfRule type="expression" dxfId="14428" priority="21838">
      <formula>ISEVEN(ROW())</formula>
    </cfRule>
  </conditionalFormatting>
  <conditionalFormatting sqref="E162">
    <cfRule type="expression" dxfId="14427" priority="21837">
      <formula>ISEVEN(ROW())</formula>
    </cfRule>
  </conditionalFormatting>
  <conditionalFormatting sqref="E166">
    <cfRule type="expression" dxfId="14426" priority="21836">
      <formula>ISEVEN(ROW())</formula>
    </cfRule>
  </conditionalFormatting>
  <conditionalFormatting sqref="E163">
    <cfRule type="expression" dxfId="14425" priority="21834">
      <formula>ISEVEN(ROW())</formula>
    </cfRule>
  </conditionalFormatting>
  <conditionalFormatting sqref="E162">
    <cfRule type="expression" dxfId="14424" priority="21833">
      <formula>ISEVEN(ROW())</formula>
    </cfRule>
  </conditionalFormatting>
  <conditionalFormatting sqref="E166">
    <cfRule type="expression" dxfId="14423" priority="21832">
      <formula>ISEVEN(ROW())</formula>
    </cfRule>
  </conditionalFormatting>
  <conditionalFormatting sqref="E164">
    <cfRule type="expression" dxfId="14422" priority="21830">
      <formula>ISEVEN(ROW())</formula>
    </cfRule>
  </conditionalFormatting>
  <conditionalFormatting sqref="E162">
    <cfRule type="expression" dxfId="14421" priority="21829">
      <formula>ISEVEN(ROW())</formula>
    </cfRule>
  </conditionalFormatting>
  <conditionalFormatting sqref="E164">
    <cfRule type="expression" dxfId="14420" priority="21827">
      <formula>ISEVEN(ROW())</formula>
    </cfRule>
  </conditionalFormatting>
  <conditionalFormatting sqref="E163">
    <cfRule type="expression" dxfId="14419" priority="21826">
      <formula>ISEVEN(ROW())</formula>
    </cfRule>
  </conditionalFormatting>
  <conditionalFormatting sqref="E167">
    <cfRule type="expression" dxfId="14418" priority="21825">
      <formula>ISEVEN(ROW())</formula>
    </cfRule>
  </conditionalFormatting>
  <conditionalFormatting sqref="E166">
    <cfRule type="expression" dxfId="14417" priority="21824">
      <formula>ISEVEN(ROW())</formula>
    </cfRule>
  </conditionalFormatting>
  <conditionalFormatting sqref="E164">
    <cfRule type="expression" dxfId="14416" priority="21823">
      <formula>ISEVEN(ROW())</formula>
    </cfRule>
  </conditionalFormatting>
  <conditionalFormatting sqref="E163">
    <cfRule type="expression" dxfId="14415" priority="21822">
      <formula>ISEVEN(ROW())</formula>
    </cfRule>
  </conditionalFormatting>
  <conditionalFormatting sqref="E162">
    <cfRule type="expression" dxfId="14414" priority="21821">
      <formula>ISEVEN(ROW())</formula>
    </cfRule>
  </conditionalFormatting>
  <conditionalFormatting sqref="E167">
    <cfRule type="expression" dxfId="14413" priority="21820">
      <formula>ISEVEN(ROW())</formula>
    </cfRule>
  </conditionalFormatting>
  <conditionalFormatting sqref="E166">
    <cfRule type="expression" dxfId="14412" priority="21819">
      <formula>ISEVEN(ROW())</formula>
    </cfRule>
  </conditionalFormatting>
  <conditionalFormatting sqref="E162">
    <cfRule type="expression" dxfId="14411" priority="21817">
      <formula>ISEVEN(ROW())</formula>
    </cfRule>
  </conditionalFormatting>
  <conditionalFormatting sqref="E164">
    <cfRule type="expression" dxfId="14410" priority="21815">
      <formula>ISEVEN(ROW())</formula>
    </cfRule>
  </conditionalFormatting>
  <conditionalFormatting sqref="E163">
    <cfRule type="expression" dxfId="14409" priority="21814">
      <formula>ISEVEN(ROW())</formula>
    </cfRule>
  </conditionalFormatting>
  <conditionalFormatting sqref="E167">
    <cfRule type="expression" dxfId="14408" priority="21813">
      <formula>ISEVEN(ROW())</formula>
    </cfRule>
  </conditionalFormatting>
  <conditionalFormatting sqref="E166">
    <cfRule type="expression" dxfId="14407" priority="21812">
      <formula>ISEVEN(ROW())</formula>
    </cfRule>
  </conditionalFormatting>
  <conditionalFormatting sqref="E164">
    <cfRule type="expression" dxfId="14406" priority="21811">
      <formula>ISEVEN(ROW())</formula>
    </cfRule>
  </conditionalFormatting>
  <conditionalFormatting sqref="E163">
    <cfRule type="expression" dxfId="14405" priority="21810">
      <formula>ISEVEN(ROW())</formula>
    </cfRule>
  </conditionalFormatting>
  <conditionalFormatting sqref="E162">
    <cfRule type="expression" dxfId="14404" priority="21809">
      <formula>ISEVEN(ROW())</formula>
    </cfRule>
  </conditionalFormatting>
  <conditionalFormatting sqref="E167">
    <cfRule type="expression" dxfId="14403" priority="21808">
      <formula>ISEVEN(ROW())</formula>
    </cfRule>
  </conditionalFormatting>
  <conditionalFormatting sqref="E166">
    <cfRule type="expression" dxfId="14402" priority="21807">
      <formula>ISEVEN(ROW())</formula>
    </cfRule>
  </conditionalFormatting>
  <conditionalFormatting sqref="F151">
    <cfRule type="expression" dxfId="14401" priority="21805">
      <formula>ISEVEN(ROW())</formula>
    </cfRule>
  </conditionalFormatting>
  <conditionalFormatting sqref="B151">
    <cfRule type="expression" dxfId="14400" priority="21804">
      <formula>ISEVEN(ROW())</formula>
    </cfRule>
  </conditionalFormatting>
  <conditionalFormatting sqref="B149:B150 D150:E152 D149:F150">
    <cfRule type="expression" dxfId="14399" priority="21801">
      <formula>ISEVEN(ROW())</formula>
    </cfRule>
  </conditionalFormatting>
  <conditionalFormatting sqref="B151 F151">
    <cfRule type="expression" dxfId="14398" priority="21800">
      <formula>ISEVEN(ROW())</formula>
    </cfRule>
  </conditionalFormatting>
  <conditionalFormatting sqref="F150">
    <cfRule type="expression" dxfId="14397" priority="21799">
      <formula>ISEVEN(ROW())</formula>
    </cfRule>
  </conditionalFormatting>
  <conditionalFormatting sqref="B149:B150 D149:E152">
    <cfRule type="expression" dxfId="14396" priority="21798">
      <formula>ISEVEN(ROW())</formula>
    </cfRule>
  </conditionalFormatting>
  <conditionalFormatting sqref="B154 D154:F154">
    <cfRule type="expression" dxfId="14395" priority="21793">
      <formula>ISEVEN(ROW())</formula>
    </cfRule>
  </conditionalFormatting>
  <conditionalFormatting sqref="F153">
    <cfRule type="expression" dxfId="14394" priority="21792">
      <formula>ISEVEN(ROW())</formula>
    </cfRule>
  </conditionalFormatting>
  <conditionalFormatting sqref="B153 D153:E153">
    <cfRule type="expression" dxfId="14393" priority="21791">
      <formula>ISEVEN(ROW())</formula>
    </cfRule>
  </conditionalFormatting>
  <conditionalFormatting sqref="B152 F152">
    <cfRule type="expression" dxfId="14392" priority="21788">
      <formula>ISEVEN(ROW())</formula>
    </cfRule>
  </conditionalFormatting>
  <conditionalFormatting sqref="F155">
    <cfRule type="expression" dxfId="14391" priority="21785">
      <formula>ISEVEN(ROW())</formula>
    </cfRule>
  </conditionalFormatting>
  <conditionalFormatting sqref="B155 D155:E155">
    <cfRule type="expression" dxfId="14390" priority="21784">
      <formula>ISEVEN(ROW())</formula>
    </cfRule>
  </conditionalFormatting>
  <conditionalFormatting sqref="B155 D155:E155">
    <cfRule type="expression" dxfId="14389" priority="21782">
      <formula>ISEVEN(ROW())</formula>
    </cfRule>
  </conditionalFormatting>
  <conditionalFormatting sqref="B158 D158:F158">
    <cfRule type="expression" dxfId="14388" priority="21781">
      <formula>ISEVEN(ROW())</formula>
    </cfRule>
  </conditionalFormatting>
  <conditionalFormatting sqref="F157">
    <cfRule type="expression" dxfId="14387" priority="21780">
      <formula>ISEVEN(ROW())</formula>
    </cfRule>
  </conditionalFormatting>
  <conditionalFormatting sqref="B157 D157:E157">
    <cfRule type="expression" dxfId="14386" priority="21779">
      <formula>ISEVEN(ROW())</formula>
    </cfRule>
  </conditionalFormatting>
  <conditionalFormatting sqref="B156 D156:F156">
    <cfRule type="expression" dxfId="14385" priority="21776">
      <formula>ISEVEN(ROW())</formula>
    </cfRule>
  </conditionalFormatting>
  <conditionalFormatting sqref="B161 D161 F161">
    <cfRule type="expression" dxfId="14384" priority="21773">
      <formula>ISEVEN(ROW())</formula>
    </cfRule>
  </conditionalFormatting>
  <conditionalFormatting sqref="F160">
    <cfRule type="expression" dxfId="14383" priority="21772">
      <formula>ISEVEN(ROW())</formula>
    </cfRule>
  </conditionalFormatting>
  <conditionalFormatting sqref="B160 D160">
    <cfRule type="expression" dxfId="14382" priority="21771">
      <formula>ISEVEN(ROW())</formula>
    </cfRule>
  </conditionalFormatting>
  <conditionalFormatting sqref="B159 F159 D159">
    <cfRule type="expression" dxfId="14381" priority="21768">
      <formula>ISEVEN(ROW())</formula>
    </cfRule>
  </conditionalFormatting>
  <conditionalFormatting sqref="B164 D164 F164">
    <cfRule type="expression" dxfId="14380" priority="21765">
      <formula>ISEVEN(ROW())</formula>
    </cfRule>
  </conditionalFormatting>
  <conditionalFormatting sqref="F163">
    <cfRule type="expression" dxfId="14379" priority="21764">
      <formula>ISEVEN(ROW())</formula>
    </cfRule>
  </conditionalFormatting>
  <conditionalFormatting sqref="B163 D163">
    <cfRule type="expression" dxfId="14378" priority="21763">
      <formula>ISEVEN(ROW())</formula>
    </cfRule>
  </conditionalFormatting>
  <conditionalFormatting sqref="B162 F162 D162">
    <cfRule type="expression" dxfId="14377" priority="21760">
      <formula>ISEVEN(ROW())</formula>
    </cfRule>
  </conditionalFormatting>
  <conditionalFormatting sqref="B157 D157:F157">
    <cfRule type="expression" dxfId="14376" priority="21756">
      <formula>ISEVEN(ROW())</formula>
    </cfRule>
  </conditionalFormatting>
  <conditionalFormatting sqref="F156">
    <cfRule type="expression" dxfId="14375" priority="21755">
      <formula>ISEVEN(ROW())</formula>
    </cfRule>
  </conditionalFormatting>
  <conditionalFormatting sqref="B156 D156:E156">
    <cfRule type="expression" dxfId="14374" priority="21754">
      <formula>ISEVEN(ROW())</formula>
    </cfRule>
  </conditionalFormatting>
  <conditionalFormatting sqref="B155 D155:F155">
    <cfRule type="expression" dxfId="14373" priority="21751">
      <formula>ISEVEN(ROW())</formula>
    </cfRule>
  </conditionalFormatting>
  <conditionalFormatting sqref="B160 D160 F160">
    <cfRule type="expression" dxfId="14372" priority="21748">
      <formula>ISEVEN(ROW())</formula>
    </cfRule>
  </conditionalFormatting>
  <conditionalFormatting sqref="F159">
    <cfRule type="expression" dxfId="14371" priority="21747">
      <formula>ISEVEN(ROW())</formula>
    </cfRule>
  </conditionalFormatting>
  <conditionalFormatting sqref="B159 D159">
    <cfRule type="expression" dxfId="14370" priority="21746">
      <formula>ISEVEN(ROW())</formula>
    </cfRule>
  </conditionalFormatting>
  <conditionalFormatting sqref="B158 D158:F158">
    <cfRule type="expression" dxfId="14369" priority="21743">
      <formula>ISEVEN(ROW())</formula>
    </cfRule>
  </conditionalFormatting>
  <conditionalFormatting sqref="B163 D163 F163">
    <cfRule type="expression" dxfId="14368" priority="21740">
      <formula>ISEVEN(ROW())</formula>
    </cfRule>
  </conditionalFormatting>
  <conditionalFormatting sqref="F162">
    <cfRule type="expression" dxfId="14367" priority="21739">
      <formula>ISEVEN(ROW())</formula>
    </cfRule>
  </conditionalFormatting>
  <conditionalFormatting sqref="B162 D162">
    <cfRule type="expression" dxfId="14366" priority="21738">
      <formula>ISEVEN(ROW())</formula>
    </cfRule>
  </conditionalFormatting>
  <conditionalFormatting sqref="B161 F161 D161">
    <cfRule type="expression" dxfId="14365" priority="21735">
      <formula>ISEVEN(ROW())</formula>
    </cfRule>
  </conditionalFormatting>
  <conditionalFormatting sqref="B164 F164 D164">
    <cfRule type="expression" dxfId="14364" priority="21728">
      <formula>ISEVEN(ROW())</formula>
    </cfRule>
  </conditionalFormatting>
  <conditionalFormatting sqref="B161 D161 F161">
    <cfRule type="expression" dxfId="14363" priority="21727">
      <formula>ISEVEN(ROW())</formula>
    </cfRule>
  </conditionalFormatting>
  <conditionalFormatting sqref="B164 D164 F164">
    <cfRule type="expression" dxfId="14362" priority="21724">
      <formula>ISEVEN(ROW())</formula>
    </cfRule>
  </conditionalFormatting>
  <conditionalFormatting sqref="F163">
    <cfRule type="expression" dxfId="14361" priority="21723">
      <formula>ISEVEN(ROW())</formula>
    </cfRule>
  </conditionalFormatting>
  <conditionalFormatting sqref="B163 D163">
    <cfRule type="expression" dxfId="14360" priority="21722">
      <formula>ISEVEN(ROW())</formula>
    </cfRule>
  </conditionalFormatting>
  <conditionalFormatting sqref="B162 F162 D162">
    <cfRule type="expression" dxfId="14359" priority="21719">
      <formula>ISEVEN(ROW())</formula>
    </cfRule>
  </conditionalFormatting>
  <conditionalFormatting sqref="B163 D163 F163">
    <cfRule type="expression" dxfId="14358" priority="21715">
      <formula>ISEVEN(ROW())</formula>
    </cfRule>
  </conditionalFormatting>
  <conditionalFormatting sqref="F162">
    <cfRule type="expression" dxfId="14357" priority="21714">
      <formula>ISEVEN(ROW())</formula>
    </cfRule>
  </conditionalFormatting>
  <conditionalFormatting sqref="B162 D162">
    <cfRule type="expression" dxfId="14356" priority="21713">
      <formula>ISEVEN(ROW())</formula>
    </cfRule>
  </conditionalFormatting>
  <conditionalFormatting sqref="B161 F161 D161">
    <cfRule type="expression" dxfId="14355" priority="21710">
      <formula>ISEVEN(ROW())</formula>
    </cfRule>
  </conditionalFormatting>
  <conditionalFormatting sqref="B164 F164 D164">
    <cfRule type="expression" dxfId="14354" priority="21703">
      <formula>ISEVEN(ROW())</formula>
    </cfRule>
  </conditionalFormatting>
  <conditionalFormatting sqref="B149:B150 D149:F150 D150:E152">
    <cfRule type="expression" dxfId="14353" priority="21702">
      <formula>ISEVEN(ROW())</formula>
    </cfRule>
  </conditionalFormatting>
  <conditionalFormatting sqref="F152">
    <cfRule type="expression" dxfId="14352" priority="21699">
      <formula>ISEVEN(ROW())</formula>
    </cfRule>
  </conditionalFormatting>
  <conditionalFormatting sqref="B152">
    <cfRule type="expression" dxfId="14351" priority="21698">
      <formula>ISEVEN(ROW())</formula>
    </cfRule>
  </conditionalFormatting>
  <conditionalFormatting sqref="B151 F151">
    <cfRule type="expression" dxfId="14350" priority="21695">
      <formula>ISEVEN(ROW())</formula>
    </cfRule>
  </conditionalFormatting>
  <conditionalFormatting sqref="B152 F152">
    <cfRule type="expression" dxfId="14349" priority="21694">
      <formula>ISEVEN(ROW())</formula>
    </cfRule>
  </conditionalFormatting>
  <conditionalFormatting sqref="F151">
    <cfRule type="expression" dxfId="14348" priority="21693">
      <formula>ISEVEN(ROW())</formula>
    </cfRule>
  </conditionalFormatting>
  <conditionalFormatting sqref="B151">
    <cfRule type="expression" dxfId="14347" priority="21692">
      <formula>ISEVEN(ROW())</formula>
    </cfRule>
  </conditionalFormatting>
  <conditionalFormatting sqref="B149:B150 D150:E152 D149:F150">
    <cfRule type="expression" dxfId="14346" priority="21689">
      <formula>ISEVEN(ROW())</formula>
    </cfRule>
  </conditionalFormatting>
  <conditionalFormatting sqref="B155 D155:F155">
    <cfRule type="expression" dxfId="14345" priority="21686">
      <formula>ISEVEN(ROW())</formula>
    </cfRule>
  </conditionalFormatting>
  <conditionalFormatting sqref="F154">
    <cfRule type="expression" dxfId="14344" priority="21685">
      <formula>ISEVEN(ROW())</formula>
    </cfRule>
  </conditionalFormatting>
  <conditionalFormatting sqref="B154 D154:E154">
    <cfRule type="expression" dxfId="14343" priority="21684">
      <formula>ISEVEN(ROW())</formula>
    </cfRule>
  </conditionalFormatting>
  <conditionalFormatting sqref="B153 D153:F153">
    <cfRule type="expression" dxfId="14342" priority="21681">
      <formula>ISEVEN(ROW())</formula>
    </cfRule>
  </conditionalFormatting>
  <conditionalFormatting sqref="F156">
    <cfRule type="expression" dxfId="14341" priority="21678">
      <formula>ISEVEN(ROW())</formula>
    </cfRule>
  </conditionalFormatting>
  <conditionalFormatting sqref="B156 D156:E156">
    <cfRule type="expression" dxfId="14340" priority="21677">
      <formula>ISEVEN(ROW())</formula>
    </cfRule>
  </conditionalFormatting>
  <conditionalFormatting sqref="B156 D156:E156">
    <cfRule type="expression" dxfId="14339" priority="21675">
      <formula>ISEVEN(ROW())</formula>
    </cfRule>
  </conditionalFormatting>
  <conditionalFormatting sqref="B159 D159 F159">
    <cfRule type="expression" dxfId="14338" priority="21674">
      <formula>ISEVEN(ROW())</formula>
    </cfRule>
  </conditionalFormatting>
  <conditionalFormatting sqref="F158">
    <cfRule type="expression" dxfId="14337" priority="21673">
      <formula>ISEVEN(ROW())</formula>
    </cfRule>
  </conditionalFormatting>
  <conditionalFormatting sqref="B158 D158:E158">
    <cfRule type="expression" dxfId="14336" priority="21672">
      <formula>ISEVEN(ROW())</formula>
    </cfRule>
  </conditionalFormatting>
  <conditionalFormatting sqref="B157 D157:F157">
    <cfRule type="expression" dxfId="14335" priority="21669">
      <formula>ISEVEN(ROW())</formula>
    </cfRule>
  </conditionalFormatting>
  <conditionalFormatting sqref="B162 D162 F162">
    <cfRule type="expression" dxfId="14334" priority="21666">
      <formula>ISEVEN(ROW())</formula>
    </cfRule>
  </conditionalFormatting>
  <conditionalFormatting sqref="F161">
    <cfRule type="expression" dxfId="14333" priority="21665">
      <formula>ISEVEN(ROW())</formula>
    </cfRule>
  </conditionalFormatting>
  <conditionalFormatting sqref="B161 D161">
    <cfRule type="expression" dxfId="14332" priority="21664">
      <formula>ISEVEN(ROW())</formula>
    </cfRule>
  </conditionalFormatting>
  <conditionalFormatting sqref="B160 F160 D160">
    <cfRule type="expression" dxfId="14331" priority="21661">
      <formula>ISEVEN(ROW())</formula>
    </cfRule>
  </conditionalFormatting>
  <conditionalFormatting sqref="F164">
    <cfRule type="expression" dxfId="14330" priority="21657">
      <formula>ISEVEN(ROW())</formula>
    </cfRule>
  </conditionalFormatting>
  <conditionalFormatting sqref="B164 D164">
    <cfRule type="expression" dxfId="14329" priority="21656">
      <formula>ISEVEN(ROW())</formula>
    </cfRule>
  </conditionalFormatting>
  <conditionalFormatting sqref="B163 F163 D163">
    <cfRule type="expression" dxfId="14328" priority="21653">
      <formula>ISEVEN(ROW())</formula>
    </cfRule>
  </conditionalFormatting>
  <conditionalFormatting sqref="B158 D158:F158">
    <cfRule type="expression" dxfId="14327" priority="21650">
      <formula>ISEVEN(ROW())</formula>
    </cfRule>
  </conditionalFormatting>
  <conditionalFormatting sqref="F157">
    <cfRule type="expression" dxfId="14326" priority="21649">
      <formula>ISEVEN(ROW())</formula>
    </cfRule>
  </conditionalFormatting>
  <conditionalFormatting sqref="B157 D157:E157">
    <cfRule type="expression" dxfId="14325" priority="21648">
      <formula>ISEVEN(ROW())</formula>
    </cfRule>
  </conditionalFormatting>
  <conditionalFormatting sqref="B156 D156:F156">
    <cfRule type="expression" dxfId="14324" priority="21645">
      <formula>ISEVEN(ROW())</formula>
    </cfRule>
  </conditionalFormatting>
  <conditionalFormatting sqref="B161 D161 F161">
    <cfRule type="expression" dxfId="14323" priority="21642">
      <formula>ISEVEN(ROW())</formula>
    </cfRule>
  </conditionalFormatting>
  <conditionalFormatting sqref="F160">
    <cfRule type="expression" dxfId="14322" priority="21641">
      <formula>ISEVEN(ROW())</formula>
    </cfRule>
  </conditionalFormatting>
  <conditionalFormatting sqref="B160 D160">
    <cfRule type="expression" dxfId="14321" priority="21640">
      <formula>ISEVEN(ROW())</formula>
    </cfRule>
  </conditionalFormatting>
  <conditionalFormatting sqref="B159 F159 D159">
    <cfRule type="expression" dxfId="14320" priority="21637">
      <formula>ISEVEN(ROW())</formula>
    </cfRule>
  </conditionalFormatting>
  <conditionalFormatting sqref="B164 D164 F164">
    <cfRule type="expression" dxfId="14319" priority="21634">
      <formula>ISEVEN(ROW())</formula>
    </cfRule>
  </conditionalFormatting>
  <conditionalFormatting sqref="F163">
    <cfRule type="expression" dxfId="14318" priority="21633">
      <formula>ISEVEN(ROW())</formula>
    </cfRule>
  </conditionalFormatting>
  <conditionalFormatting sqref="B163 D163">
    <cfRule type="expression" dxfId="14317" priority="21632">
      <formula>ISEVEN(ROW())</formula>
    </cfRule>
  </conditionalFormatting>
  <conditionalFormatting sqref="B162 F162 D162">
    <cfRule type="expression" dxfId="14316" priority="21629">
      <formula>ISEVEN(ROW())</formula>
    </cfRule>
  </conditionalFormatting>
  <conditionalFormatting sqref="B162 D162 F162">
    <cfRule type="expression" dxfId="14315" priority="21625">
      <formula>ISEVEN(ROW())</formula>
    </cfRule>
  </conditionalFormatting>
  <conditionalFormatting sqref="F164">
    <cfRule type="expression" dxfId="14314" priority="21621">
      <formula>ISEVEN(ROW())</formula>
    </cfRule>
  </conditionalFormatting>
  <conditionalFormatting sqref="B164 D164">
    <cfRule type="expression" dxfId="14313" priority="21620">
      <formula>ISEVEN(ROW())</formula>
    </cfRule>
  </conditionalFormatting>
  <conditionalFormatting sqref="B163 F163 D163">
    <cfRule type="expression" dxfId="14312" priority="21617">
      <formula>ISEVEN(ROW())</formula>
    </cfRule>
  </conditionalFormatting>
  <conditionalFormatting sqref="B164 D164 F164">
    <cfRule type="expression" dxfId="14311" priority="21614">
      <formula>ISEVEN(ROW())</formula>
    </cfRule>
  </conditionalFormatting>
  <conditionalFormatting sqref="F163">
    <cfRule type="expression" dxfId="14310" priority="21613">
      <formula>ISEVEN(ROW())</formula>
    </cfRule>
  </conditionalFormatting>
  <conditionalFormatting sqref="B163 D163">
    <cfRule type="expression" dxfId="14309" priority="21612">
      <formula>ISEVEN(ROW())</formula>
    </cfRule>
  </conditionalFormatting>
  <conditionalFormatting sqref="B162 F162 D162">
    <cfRule type="expression" dxfId="14308" priority="21609">
      <formula>ISEVEN(ROW())</formula>
    </cfRule>
  </conditionalFormatting>
  <conditionalFormatting sqref="F150">
    <cfRule type="expression" dxfId="14307" priority="21605">
      <formula>ISEVEN(ROW())</formula>
    </cfRule>
  </conditionalFormatting>
  <conditionalFormatting sqref="B149:B150 D149:E152">
    <cfRule type="expression" dxfId="14306" priority="21604">
      <formula>ISEVEN(ROW())</formula>
    </cfRule>
  </conditionalFormatting>
  <conditionalFormatting sqref="B149:B150 D149:F150 D150:E152">
    <cfRule type="expression" dxfId="14305" priority="21601">
      <formula>ISEVEN(ROW())</formula>
    </cfRule>
  </conditionalFormatting>
  <conditionalFormatting sqref="B153 D153:F153">
    <cfRule type="expression" dxfId="14304" priority="21598">
      <formula>ISEVEN(ROW())</formula>
    </cfRule>
  </conditionalFormatting>
  <conditionalFormatting sqref="F152">
    <cfRule type="expression" dxfId="14303" priority="21597">
      <formula>ISEVEN(ROW())</formula>
    </cfRule>
  </conditionalFormatting>
  <conditionalFormatting sqref="B152">
    <cfRule type="expression" dxfId="14302" priority="21596">
      <formula>ISEVEN(ROW())</formula>
    </cfRule>
  </conditionalFormatting>
  <conditionalFormatting sqref="B151 F151">
    <cfRule type="expression" dxfId="14301" priority="21593">
      <formula>ISEVEN(ROW())</formula>
    </cfRule>
  </conditionalFormatting>
  <conditionalFormatting sqref="F154">
    <cfRule type="expression" dxfId="14300" priority="21590">
      <formula>ISEVEN(ROW())</formula>
    </cfRule>
  </conditionalFormatting>
  <conditionalFormatting sqref="B154 D154:E154">
    <cfRule type="expression" dxfId="14299" priority="21589">
      <formula>ISEVEN(ROW())</formula>
    </cfRule>
  </conditionalFormatting>
  <conditionalFormatting sqref="B154 D154:E154">
    <cfRule type="expression" dxfId="14298" priority="21587">
      <formula>ISEVEN(ROW())</formula>
    </cfRule>
  </conditionalFormatting>
  <conditionalFormatting sqref="B157 D157:F157">
    <cfRule type="expression" dxfId="14297" priority="21586">
      <formula>ISEVEN(ROW())</formula>
    </cfRule>
  </conditionalFormatting>
  <conditionalFormatting sqref="F156">
    <cfRule type="expression" dxfId="14296" priority="21585">
      <formula>ISEVEN(ROW())</formula>
    </cfRule>
  </conditionalFormatting>
  <conditionalFormatting sqref="B156 D156:E156">
    <cfRule type="expression" dxfId="14295" priority="21584">
      <formula>ISEVEN(ROW())</formula>
    </cfRule>
  </conditionalFormatting>
  <conditionalFormatting sqref="B155 D155:F155">
    <cfRule type="expression" dxfId="14294" priority="21581">
      <formula>ISEVEN(ROW())</formula>
    </cfRule>
  </conditionalFormatting>
  <conditionalFormatting sqref="B160 D160 F160">
    <cfRule type="expression" dxfId="14293" priority="21578">
      <formula>ISEVEN(ROW())</formula>
    </cfRule>
  </conditionalFormatting>
  <conditionalFormatting sqref="F159">
    <cfRule type="expression" dxfId="14292" priority="21577">
      <formula>ISEVEN(ROW())</formula>
    </cfRule>
  </conditionalFormatting>
  <conditionalFormatting sqref="B159 D159">
    <cfRule type="expression" dxfId="14291" priority="21576">
      <formula>ISEVEN(ROW())</formula>
    </cfRule>
  </conditionalFormatting>
  <conditionalFormatting sqref="B158 D158:F158">
    <cfRule type="expression" dxfId="14290" priority="21573">
      <formula>ISEVEN(ROW())</formula>
    </cfRule>
  </conditionalFormatting>
  <conditionalFormatting sqref="B163 D163 F163">
    <cfRule type="expression" dxfId="14289" priority="21570">
      <formula>ISEVEN(ROW())</formula>
    </cfRule>
  </conditionalFormatting>
  <conditionalFormatting sqref="F162">
    <cfRule type="expression" dxfId="14288" priority="21569">
      <formula>ISEVEN(ROW())</formula>
    </cfRule>
  </conditionalFormatting>
  <conditionalFormatting sqref="B162 D162">
    <cfRule type="expression" dxfId="14287" priority="21568">
      <formula>ISEVEN(ROW())</formula>
    </cfRule>
  </conditionalFormatting>
  <conditionalFormatting sqref="B161 F161 D161">
    <cfRule type="expression" dxfId="14286" priority="21565">
      <formula>ISEVEN(ROW())</formula>
    </cfRule>
  </conditionalFormatting>
  <conditionalFormatting sqref="B164 F164 D164">
    <cfRule type="expression" dxfId="14285" priority="21558">
      <formula>ISEVEN(ROW())</formula>
    </cfRule>
  </conditionalFormatting>
  <conditionalFormatting sqref="B156 D156:F156">
    <cfRule type="expression" dxfId="14284" priority="21557">
      <formula>ISEVEN(ROW())</formula>
    </cfRule>
  </conditionalFormatting>
  <conditionalFormatting sqref="F155">
    <cfRule type="expression" dxfId="14283" priority="21556">
      <formula>ISEVEN(ROW())</formula>
    </cfRule>
  </conditionalFormatting>
  <conditionalFormatting sqref="B155 D155:E155">
    <cfRule type="expression" dxfId="14282" priority="21555">
      <formula>ISEVEN(ROW())</formula>
    </cfRule>
  </conditionalFormatting>
  <conditionalFormatting sqref="B154 D154:F154">
    <cfRule type="expression" dxfId="14281" priority="21552">
      <formula>ISEVEN(ROW())</formula>
    </cfRule>
  </conditionalFormatting>
  <conditionalFormatting sqref="B159 D159 F159">
    <cfRule type="expression" dxfId="14280" priority="21549">
      <formula>ISEVEN(ROW())</formula>
    </cfRule>
  </conditionalFormatting>
  <conditionalFormatting sqref="F158">
    <cfRule type="expression" dxfId="14279" priority="21548">
      <formula>ISEVEN(ROW())</formula>
    </cfRule>
  </conditionalFormatting>
  <conditionalFormatting sqref="B158 D158:E158">
    <cfRule type="expression" dxfId="14278" priority="21547">
      <formula>ISEVEN(ROW())</formula>
    </cfRule>
  </conditionalFormatting>
  <conditionalFormatting sqref="B157 D157:F157">
    <cfRule type="expression" dxfId="14277" priority="21544">
      <formula>ISEVEN(ROW())</formula>
    </cfRule>
  </conditionalFormatting>
  <conditionalFormatting sqref="B162 D162 F162">
    <cfRule type="expression" dxfId="14276" priority="21541">
      <formula>ISEVEN(ROW())</formula>
    </cfRule>
  </conditionalFormatting>
  <conditionalFormatting sqref="F161">
    <cfRule type="expression" dxfId="14275" priority="21540">
      <formula>ISEVEN(ROW())</formula>
    </cfRule>
  </conditionalFormatting>
  <conditionalFormatting sqref="B161 D161">
    <cfRule type="expression" dxfId="14274" priority="21539">
      <formula>ISEVEN(ROW())</formula>
    </cfRule>
  </conditionalFormatting>
  <conditionalFormatting sqref="B160 F160 D160">
    <cfRule type="expression" dxfId="14273" priority="21536">
      <formula>ISEVEN(ROW())</formula>
    </cfRule>
  </conditionalFormatting>
  <conditionalFormatting sqref="F164">
    <cfRule type="expression" dxfId="14272" priority="21532">
      <formula>ISEVEN(ROW())</formula>
    </cfRule>
  </conditionalFormatting>
  <conditionalFormatting sqref="B164 D164">
    <cfRule type="expression" dxfId="14271" priority="21531">
      <formula>ISEVEN(ROW())</formula>
    </cfRule>
  </conditionalFormatting>
  <conditionalFormatting sqref="B163 F163 D163">
    <cfRule type="expression" dxfId="14270" priority="21528">
      <formula>ISEVEN(ROW())</formula>
    </cfRule>
  </conditionalFormatting>
  <conditionalFormatting sqref="B160 D160 F160">
    <cfRule type="expression" dxfId="14269" priority="21525">
      <formula>ISEVEN(ROW())</formula>
    </cfRule>
  </conditionalFormatting>
  <conditionalFormatting sqref="B163 D163 F163">
    <cfRule type="expression" dxfId="14268" priority="21522">
      <formula>ISEVEN(ROW())</formula>
    </cfRule>
  </conditionalFormatting>
  <conditionalFormatting sqref="F162">
    <cfRule type="expression" dxfId="14267" priority="21521">
      <formula>ISEVEN(ROW())</formula>
    </cfRule>
  </conditionalFormatting>
  <conditionalFormatting sqref="B162 D162">
    <cfRule type="expression" dxfId="14266" priority="21520">
      <formula>ISEVEN(ROW())</formula>
    </cfRule>
  </conditionalFormatting>
  <conditionalFormatting sqref="B161 F161 D161">
    <cfRule type="expression" dxfId="14265" priority="21517">
      <formula>ISEVEN(ROW())</formula>
    </cfRule>
  </conditionalFormatting>
  <conditionalFormatting sqref="B164 F164 D164">
    <cfRule type="expression" dxfId="14264" priority="21510">
      <formula>ISEVEN(ROW())</formula>
    </cfRule>
  </conditionalFormatting>
  <conditionalFormatting sqref="B162 D162 F162">
    <cfRule type="expression" dxfId="14263" priority="21509">
      <formula>ISEVEN(ROW())</formula>
    </cfRule>
  </conditionalFormatting>
  <conditionalFormatting sqref="F161">
    <cfRule type="expression" dxfId="14262" priority="21508">
      <formula>ISEVEN(ROW())</formula>
    </cfRule>
  </conditionalFormatting>
  <conditionalFormatting sqref="B161 D161">
    <cfRule type="expression" dxfId="14261" priority="21507">
      <formula>ISEVEN(ROW())</formula>
    </cfRule>
  </conditionalFormatting>
  <conditionalFormatting sqref="B160 F160 D160">
    <cfRule type="expression" dxfId="14260" priority="21504">
      <formula>ISEVEN(ROW())</formula>
    </cfRule>
  </conditionalFormatting>
  <conditionalFormatting sqref="F164">
    <cfRule type="expression" dxfId="14259" priority="21500">
      <formula>ISEVEN(ROW())</formula>
    </cfRule>
  </conditionalFormatting>
  <conditionalFormatting sqref="B164 D164">
    <cfRule type="expression" dxfId="14258" priority="21499">
      <formula>ISEVEN(ROW())</formula>
    </cfRule>
  </conditionalFormatting>
  <conditionalFormatting sqref="B163 F163 D163">
    <cfRule type="expression" dxfId="14257" priority="21496">
      <formula>ISEVEN(ROW())</formula>
    </cfRule>
  </conditionalFormatting>
  <conditionalFormatting sqref="F151">
    <cfRule type="expression" dxfId="14256" priority="21493">
      <formula>ISEVEN(ROW())</formula>
    </cfRule>
  </conditionalFormatting>
  <conditionalFormatting sqref="B151">
    <cfRule type="expression" dxfId="14255" priority="21492">
      <formula>ISEVEN(ROW())</formula>
    </cfRule>
  </conditionalFormatting>
  <conditionalFormatting sqref="B149:B150 D150:E152 D149:F150">
    <cfRule type="expression" dxfId="14254" priority="21489">
      <formula>ISEVEN(ROW())</formula>
    </cfRule>
  </conditionalFormatting>
  <conditionalFormatting sqref="B151 F151">
    <cfRule type="expression" dxfId="14253" priority="21488">
      <formula>ISEVEN(ROW())</formula>
    </cfRule>
  </conditionalFormatting>
  <conditionalFormatting sqref="F150">
    <cfRule type="expression" dxfId="14252" priority="21487">
      <formula>ISEVEN(ROW())</formula>
    </cfRule>
  </conditionalFormatting>
  <conditionalFormatting sqref="B149:B150 D149:E152">
    <cfRule type="expression" dxfId="14251" priority="21486">
      <formula>ISEVEN(ROW())</formula>
    </cfRule>
  </conditionalFormatting>
  <conditionalFormatting sqref="B154 D154:F154">
    <cfRule type="expression" dxfId="14250" priority="21481">
      <formula>ISEVEN(ROW())</formula>
    </cfRule>
  </conditionalFormatting>
  <conditionalFormatting sqref="F153">
    <cfRule type="expression" dxfId="14249" priority="21480">
      <formula>ISEVEN(ROW())</formula>
    </cfRule>
  </conditionalFormatting>
  <conditionalFormatting sqref="B153 D153:E153">
    <cfRule type="expression" dxfId="14248" priority="21479">
      <formula>ISEVEN(ROW())</formula>
    </cfRule>
  </conditionalFormatting>
  <conditionalFormatting sqref="B152 F152">
    <cfRule type="expression" dxfId="14247" priority="21476">
      <formula>ISEVEN(ROW())</formula>
    </cfRule>
  </conditionalFormatting>
  <conditionalFormatting sqref="F155">
    <cfRule type="expression" dxfId="14246" priority="21473">
      <formula>ISEVEN(ROW())</formula>
    </cfRule>
  </conditionalFormatting>
  <conditionalFormatting sqref="B155 D155:E155">
    <cfRule type="expression" dxfId="14245" priority="21472">
      <formula>ISEVEN(ROW())</formula>
    </cfRule>
  </conditionalFormatting>
  <conditionalFormatting sqref="B155 D155:E155">
    <cfRule type="expression" dxfId="14244" priority="21470">
      <formula>ISEVEN(ROW())</formula>
    </cfRule>
  </conditionalFormatting>
  <conditionalFormatting sqref="B158 D158:F158">
    <cfRule type="expression" dxfId="14243" priority="21469">
      <formula>ISEVEN(ROW())</formula>
    </cfRule>
  </conditionalFormatting>
  <conditionalFormatting sqref="F157">
    <cfRule type="expression" dxfId="14242" priority="21468">
      <formula>ISEVEN(ROW())</formula>
    </cfRule>
  </conditionalFormatting>
  <conditionalFormatting sqref="B157 D157:E157">
    <cfRule type="expression" dxfId="14241" priority="21467">
      <formula>ISEVEN(ROW())</formula>
    </cfRule>
  </conditionalFormatting>
  <conditionalFormatting sqref="B156 D156:F156">
    <cfRule type="expression" dxfId="14240" priority="21464">
      <formula>ISEVEN(ROW())</formula>
    </cfRule>
  </conditionalFormatting>
  <conditionalFormatting sqref="B161 D161 F161">
    <cfRule type="expression" dxfId="14239" priority="21461">
      <formula>ISEVEN(ROW())</formula>
    </cfRule>
  </conditionalFormatting>
  <conditionalFormatting sqref="F160">
    <cfRule type="expression" dxfId="14238" priority="21460">
      <formula>ISEVEN(ROW())</formula>
    </cfRule>
  </conditionalFormatting>
  <conditionalFormatting sqref="B160 D160">
    <cfRule type="expression" dxfId="14237" priority="21459">
      <formula>ISEVEN(ROW())</formula>
    </cfRule>
  </conditionalFormatting>
  <conditionalFormatting sqref="B159 F159 D159">
    <cfRule type="expression" dxfId="14236" priority="21456">
      <formula>ISEVEN(ROW())</formula>
    </cfRule>
  </conditionalFormatting>
  <conditionalFormatting sqref="B164 D164 F164">
    <cfRule type="expression" dxfId="14235" priority="21453">
      <formula>ISEVEN(ROW())</formula>
    </cfRule>
  </conditionalFormatting>
  <conditionalFormatting sqref="F163">
    <cfRule type="expression" dxfId="14234" priority="21452">
      <formula>ISEVEN(ROW())</formula>
    </cfRule>
  </conditionalFormatting>
  <conditionalFormatting sqref="B163 D163">
    <cfRule type="expression" dxfId="14233" priority="21451">
      <formula>ISEVEN(ROW())</formula>
    </cfRule>
  </conditionalFormatting>
  <conditionalFormatting sqref="B162 F162 D162">
    <cfRule type="expression" dxfId="14232" priority="21448">
      <formula>ISEVEN(ROW())</formula>
    </cfRule>
  </conditionalFormatting>
  <conditionalFormatting sqref="B157 D157:F157">
    <cfRule type="expression" dxfId="14231" priority="21444">
      <formula>ISEVEN(ROW())</formula>
    </cfRule>
  </conditionalFormatting>
  <conditionalFormatting sqref="F156">
    <cfRule type="expression" dxfId="14230" priority="21443">
      <formula>ISEVEN(ROW())</formula>
    </cfRule>
  </conditionalFormatting>
  <conditionalFormatting sqref="B156 D156:E156">
    <cfRule type="expression" dxfId="14229" priority="21442">
      <formula>ISEVEN(ROW())</formula>
    </cfRule>
  </conditionalFormatting>
  <conditionalFormatting sqref="B155 D155:F155">
    <cfRule type="expression" dxfId="14228" priority="21439">
      <formula>ISEVEN(ROW())</formula>
    </cfRule>
  </conditionalFormatting>
  <conditionalFormatting sqref="B160 D160 F160">
    <cfRule type="expression" dxfId="14227" priority="21436">
      <formula>ISEVEN(ROW())</formula>
    </cfRule>
  </conditionalFormatting>
  <conditionalFormatting sqref="F159">
    <cfRule type="expression" dxfId="14226" priority="21435">
      <formula>ISEVEN(ROW())</formula>
    </cfRule>
  </conditionalFormatting>
  <conditionalFormatting sqref="B159 D159">
    <cfRule type="expression" dxfId="14225" priority="21434">
      <formula>ISEVEN(ROW())</formula>
    </cfRule>
  </conditionalFormatting>
  <conditionalFormatting sqref="B158 D158:F158">
    <cfRule type="expression" dxfId="14224" priority="21431">
      <formula>ISEVEN(ROW())</formula>
    </cfRule>
  </conditionalFormatting>
  <conditionalFormatting sqref="B163 D163 F163">
    <cfRule type="expression" dxfId="14223" priority="21428">
      <formula>ISEVEN(ROW())</formula>
    </cfRule>
  </conditionalFormatting>
  <conditionalFormatting sqref="F162">
    <cfRule type="expression" dxfId="14222" priority="21427">
      <formula>ISEVEN(ROW())</formula>
    </cfRule>
  </conditionalFormatting>
  <conditionalFormatting sqref="B162 D162">
    <cfRule type="expression" dxfId="14221" priority="21426">
      <formula>ISEVEN(ROW())</formula>
    </cfRule>
  </conditionalFormatting>
  <conditionalFormatting sqref="B161 F161 D161">
    <cfRule type="expression" dxfId="14220" priority="21423">
      <formula>ISEVEN(ROW())</formula>
    </cfRule>
  </conditionalFormatting>
  <conditionalFormatting sqref="B164 F164 D164">
    <cfRule type="expression" dxfId="14219" priority="21416">
      <formula>ISEVEN(ROW())</formula>
    </cfRule>
  </conditionalFormatting>
  <conditionalFormatting sqref="B161 D161 F161">
    <cfRule type="expression" dxfId="14218" priority="21415">
      <formula>ISEVEN(ROW())</formula>
    </cfRule>
  </conditionalFormatting>
  <conditionalFormatting sqref="B164 D164 F164">
    <cfRule type="expression" dxfId="14217" priority="21412">
      <formula>ISEVEN(ROW())</formula>
    </cfRule>
  </conditionalFormatting>
  <conditionalFormatting sqref="F163">
    <cfRule type="expression" dxfId="14216" priority="21411">
      <formula>ISEVEN(ROW())</formula>
    </cfRule>
  </conditionalFormatting>
  <conditionalFormatting sqref="B163 D163">
    <cfRule type="expression" dxfId="14215" priority="21410">
      <formula>ISEVEN(ROW())</formula>
    </cfRule>
  </conditionalFormatting>
  <conditionalFormatting sqref="B162 F162 D162">
    <cfRule type="expression" dxfId="14214" priority="21407">
      <formula>ISEVEN(ROW())</formula>
    </cfRule>
  </conditionalFormatting>
  <conditionalFormatting sqref="B163 D163 F163">
    <cfRule type="expression" dxfId="14213" priority="21403">
      <formula>ISEVEN(ROW())</formula>
    </cfRule>
  </conditionalFormatting>
  <conditionalFormatting sqref="F162">
    <cfRule type="expression" dxfId="14212" priority="21402">
      <formula>ISEVEN(ROW())</formula>
    </cfRule>
  </conditionalFormatting>
  <conditionalFormatting sqref="B162 D162">
    <cfRule type="expression" dxfId="14211" priority="21401">
      <formula>ISEVEN(ROW())</formula>
    </cfRule>
  </conditionalFormatting>
  <conditionalFormatting sqref="B161 F161 D161">
    <cfRule type="expression" dxfId="14210" priority="21398">
      <formula>ISEVEN(ROW())</formula>
    </cfRule>
  </conditionalFormatting>
  <conditionalFormatting sqref="B164 F164 D164">
    <cfRule type="expression" dxfId="14209" priority="21391">
      <formula>ISEVEN(ROW())</formula>
    </cfRule>
  </conditionalFormatting>
  <conditionalFormatting sqref="B149:B150 D149:F150 D150:E152">
    <cfRule type="expression" dxfId="14208" priority="21390">
      <formula>ISEVEN(ROW())</formula>
    </cfRule>
  </conditionalFormatting>
  <conditionalFormatting sqref="B153 D153:F153">
    <cfRule type="expression" dxfId="14207" priority="21387">
      <formula>ISEVEN(ROW())</formula>
    </cfRule>
  </conditionalFormatting>
  <conditionalFormatting sqref="F152">
    <cfRule type="expression" dxfId="14206" priority="21386">
      <formula>ISEVEN(ROW())</formula>
    </cfRule>
  </conditionalFormatting>
  <conditionalFormatting sqref="B152">
    <cfRule type="expression" dxfId="14205" priority="21385">
      <formula>ISEVEN(ROW())</formula>
    </cfRule>
  </conditionalFormatting>
  <conditionalFormatting sqref="B151 F151">
    <cfRule type="expression" dxfId="14204" priority="21382">
      <formula>ISEVEN(ROW())</formula>
    </cfRule>
  </conditionalFormatting>
  <conditionalFormatting sqref="B159 D159 F159">
    <cfRule type="expression" dxfId="14203" priority="21379">
      <formula>ISEVEN(ROW())</formula>
    </cfRule>
  </conditionalFormatting>
  <conditionalFormatting sqref="F158">
    <cfRule type="expression" dxfId="14202" priority="21378">
      <formula>ISEVEN(ROW())</formula>
    </cfRule>
  </conditionalFormatting>
  <conditionalFormatting sqref="B158 D158:E158">
    <cfRule type="expression" dxfId="14201" priority="21377">
      <formula>ISEVEN(ROW())</formula>
    </cfRule>
  </conditionalFormatting>
  <conditionalFormatting sqref="B157 D157:F157">
    <cfRule type="expression" dxfId="14200" priority="21374">
      <formula>ISEVEN(ROW())</formula>
    </cfRule>
  </conditionalFormatting>
  <conditionalFormatting sqref="B156 D156:F156">
    <cfRule type="expression" dxfId="14199" priority="21371">
      <formula>ISEVEN(ROW())</formula>
    </cfRule>
  </conditionalFormatting>
  <conditionalFormatting sqref="F155">
    <cfRule type="expression" dxfId="14198" priority="21370">
      <formula>ISEVEN(ROW())</formula>
    </cfRule>
  </conditionalFormatting>
  <conditionalFormatting sqref="B155 D155:E155">
    <cfRule type="expression" dxfId="14197" priority="21369">
      <formula>ISEVEN(ROW())</formula>
    </cfRule>
  </conditionalFormatting>
  <conditionalFormatting sqref="B154 D154:F154">
    <cfRule type="expression" dxfId="14196" priority="21366">
      <formula>ISEVEN(ROW())</formula>
    </cfRule>
  </conditionalFormatting>
  <conditionalFormatting sqref="B162 D162 F162">
    <cfRule type="expression" dxfId="14195" priority="21363">
      <formula>ISEVEN(ROW())</formula>
    </cfRule>
  </conditionalFormatting>
  <conditionalFormatting sqref="F161">
    <cfRule type="expression" dxfId="14194" priority="21362">
      <formula>ISEVEN(ROW())</formula>
    </cfRule>
  </conditionalFormatting>
  <conditionalFormatting sqref="B161 D161">
    <cfRule type="expression" dxfId="14193" priority="21361">
      <formula>ISEVEN(ROW())</formula>
    </cfRule>
  </conditionalFormatting>
  <conditionalFormatting sqref="B160 F160 D160">
    <cfRule type="expression" dxfId="14192" priority="21358">
      <formula>ISEVEN(ROW())</formula>
    </cfRule>
  </conditionalFormatting>
  <conditionalFormatting sqref="F164">
    <cfRule type="expression" dxfId="14191" priority="21355">
      <formula>ISEVEN(ROW())</formula>
    </cfRule>
  </conditionalFormatting>
  <conditionalFormatting sqref="B164 D164">
    <cfRule type="expression" dxfId="14190" priority="21354">
      <formula>ISEVEN(ROW())</formula>
    </cfRule>
  </conditionalFormatting>
  <conditionalFormatting sqref="B163 F163 D163">
    <cfRule type="expression" dxfId="14189" priority="21351">
      <formula>ISEVEN(ROW())</formula>
    </cfRule>
  </conditionalFormatting>
  <conditionalFormatting sqref="B152 F152">
    <cfRule type="expression" dxfId="14188" priority="21350">
      <formula>ISEVEN(ROW())</formula>
    </cfRule>
  </conditionalFormatting>
  <conditionalFormatting sqref="F151">
    <cfRule type="expression" dxfId="14187" priority="21349">
      <formula>ISEVEN(ROW())</formula>
    </cfRule>
  </conditionalFormatting>
  <conditionalFormatting sqref="B151">
    <cfRule type="expression" dxfId="14186" priority="21348">
      <formula>ISEVEN(ROW())</formula>
    </cfRule>
  </conditionalFormatting>
  <conditionalFormatting sqref="B149:B150 D150:E152 D149:F150">
    <cfRule type="expression" dxfId="14185" priority="21345">
      <formula>ISEVEN(ROW())</formula>
    </cfRule>
  </conditionalFormatting>
  <conditionalFormatting sqref="B158 D158:F158">
    <cfRule type="expression" dxfId="14184" priority="21342">
      <formula>ISEVEN(ROW())</formula>
    </cfRule>
  </conditionalFormatting>
  <conditionalFormatting sqref="F157">
    <cfRule type="expression" dxfId="14183" priority="21341">
      <formula>ISEVEN(ROW())</formula>
    </cfRule>
  </conditionalFormatting>
  <conditionalFormatting sqref="B157 D157:E157">
    <cfRule type="expression" dxfId="14182" priority="21340">
      <formula>ISEVEN(ROW())</formula>
    </cfRule>
  </conditionalFormatting>
  <conditionalFormatting sqref="B156 D156:F156">
    <cfRule type="expression" dxfId="14181" priority="21337">
      <formula>ISEVEN(ROW())</formula>
    </cfRule>
  </conditionalFormatting>
  <conditionalFormatting sqref="B155 D155:F155">
    <cfRule type="expression" dxfId="14180" priority="21334">
      <formula>ISEVEN(ROW())</formula>
    </cfRule>
  </conditionalFormatting>
  <conditionalFormatting sqref="F154">
    <cfRule type="expression" dxfId="14179" priority="21333">
      <formula>ISEVEN(ROW())</formula>
    </cfRule>
  </conditionalFormatting>
  <conditionalFormatting sqref="B154 D154:E154">
    <cfRule type="expression" dxfId="14178" priority="21332">
      <formula>ISEVEN(ROW())</formula>
    </cfRule>
  </conditionalFormatting>
  <conditionalFormatting sqref="B153 D153:F153">
    <cfRule type="expression" dxfId="14177" priority="21329">
      <formula>ISEVEN(ROW())</formula>
    </cfRule>
  </conditionalFormatting>
  <conditionalFormatting sqref="B161 D161 F161">
    <cfRule type="expression" dxfId="14176" priority="21326">
      <formula>ISEVEN(ROW())</formula>
    </cfRule>
  </conditionalFormatting>
  <conditionalFormatting sqref="F160">
    <cfRule type="expression" dxfId="14175" priority="21325">
      <formula>ISEVEN(ROW())</formula>
    </cfRule>
  </conditionalFormatting>
  <conditionalFormatting sqref="B160 D160">
    <cfRule type="expression" dxfId="14174" priority="21324">
      <formula>ISEVEN(ROW())</formula>
    </cfRule>
  </conditionalFormatting>
  <conditionalFormatting sqref="B159 F159 D159">
    <cfRule type="expression" dxfId="14173" priority="21321">
      <formula>ISEVEN(ROW())</formula>
    </cfRule>
  </conditionalFormatting>
  <conditionalFormatting sqref="B164 D164 F164">
    <cfRule type="expression" dxfId="14172" priority="21318">
      <formula>ISEVEN(ROW())</formula>
    </cfRule>
  </conditionalFormatting>
  <conditionalFormatting sqref="F163">
    <cfRule type="expression" dxfId="14171" priority="21317">
      <formula>ISEVEN(ROW())</formula>
    </cfRule>
  </conditionalFormatting>
  <conditionalFormatting sqref="B163 D163">
    <cfRule type="expression" dxfId="14170" priority="21316">
      <formula>ISEVEN(ROW())</formula>
    </cfRule>
  </conditionalFormatting>
  <conditionalFormatting sqref="B162 F162 D162">
    <cfRule type="expression" dxfId="14169" priority="21313">
      <formula>ISEVEN(ROW())</formula>
    </cfRule>
  </conditionalFormatting>
  <conditionalFormatting sqref="B149:B150 D149:F150 D150:E152">
    <cfRule type="expression" dxfId="14168" priority="21310">
      <formula>ISEVEN(ROW())</formula>
    </cfRule>
  </conditionalFormatting>
  <conditionalFormatting sqref="F155">
    <cfRule type="expression" dxfId="14167" priority="21307">
      <formula>ISEVEN(ROW())</formula>
    </cfRule>
  </conditionalFormatting>
  <conditionalFormatting sqref="B155 D155:E155">
    <cfRule type="expression" dxfId="14166" priority="21306">
      <formula>ISEVEN(ROW())</formula>
    </cfRule>
  </conditionalFormatting>
  <conditionalFormatting sqref="B154 D154:F154">
    <cfRule type="expression" dxfId="14165" priority="21303">
      <formula>ISEVEN(ROW())</formula>
    </cfRule>
  </conditionalFormatting>
  <conditionalFormatting sqref="B153 D153:F153">
    <cfRule type="expression" dxfId="14164" priority="21302">
      <formula>ISEVEN(ROW())</formula>
    </cfRule>
  </conditionalFormatting>
  <conditionalFormatting sqref="F152">
    <cfRule type="expression" dxfId="14163" priority="21301">
      <formula>ISEVEN(ROW())</formula>
    </cfRule>
  </conditionalFormatting>
  <conditionalFormatting sqref="B152">
    <cfRule type="expression" dxfId="14162" priority="21300">
      <formula>ISEVEN(ROW())</formula>
    </cfRule>
  </conditionalFormatting>
  <conditionalFormatting sqref="B151 F151">
    <cfRule type="expression" dxfId="14161" priority="21297">
      <formula>ISEVEN(ROW())</formula>
    </cfRule>
  </conditionalFormatting>
  <conditionalFormatting sqref="B155 D155:F155">
    <cfRule type="expression" dxfId="14160" priority="21294">
      <formula>ISEVEN(ROW())</formula>
    </cfRule>
  </conditionalFormatting>
  <conditionalFormatting sqref="F154">
    <cfRule type="expression" dxfId="14159" priority="21293">
      <formula>ISEVEN(ROW())</formula>
    </cfRule>
  </conditionalFormatting>
  <conditionalFormatting sqref="B154 D154:E154">
    <cfRule type="expression" dxfId="14158" priority="21292">
      <formula>ISEVEN(ROW())</formula>
    </cfRule>
  </conditionalFormatting>
  <conditionalFormatting sqref="B153 D153:F153">
    <cfRule type="expression" dxfId="14157" priority="21289">
      <formula>ISEVEN(ROW())</formula>
    </cfRule>
  </conditionalFormatting>
  <conditionalFormatting sqref="B152 F152">
    <cfRule type="expression" dxfId="14156" priority="21286">
      <formula>ISEVEN(ROW())</formula>
    </cfRule>
  </conditionalFormatting>
  <conditionalFormatting sqref="F151">
    <cfRule type="expression" dxfId="14155" priority="21285">
      <formula>ISEVEN(ROW())</formula>
    </cfRule>
  </conditionalFormatting>
  <conditionalFormatting sqref="B151">
    <cfRule type="expression" dxfId="14154" priority="21284">
      <formula>ISEVEN(ROW())</formula>
    </cfRule>
  </conditionalFormatting>
  <conditionalFormatting sqref="B149:B150 D150:E152 D149:F150">
    <cfRule type="expression" dxfId="14153" priority="21281">
      <formula>ISEVEN(ROW())</formula>
    </cfRule>
  </conditionalFormatting>
  <conditionalFormatting sqref="B156 D156:F156">
    <cfRule type="expression" dxfId="14152" priority="21278">
      <formula>ISEVEN(ROW())</formula>
    </cfRule>
  </conditionalFormatting>
  <conditionalFormatting sqref="B159 D159 F159">
    <cfRule type="expression" dxfId="14151" priority="21275">
      <formula>ISEVEN(ROW())</formula>
    </cfRule>
  </conditionalFormatting>
  <conditionalFormatting sqref="F158">
    <cfRule type="expression" dxfId="14150" priority="21274">
      <formula>ISEVEN(ROW())</formula>
    </cfRule>
  </conditionalFormatting>
  <conditionalFormatting sqref="B158 D158:E158">
    <cfRule type="expression" dxfId="14149" priority="21273">
      <formula>ISEVEN(ROW())</formula>
    </cfRule>
  </conditionalFormatting>
  <conditionalFormatting sqref="B157 D157:F157">
    <cfRule type="expression" dxfId="14148" priority="21270">
      <formula>ISEVEN(ROW())</formula>
    </cfRule>
  </conditionalFormatting>
  <conditionalFormatting sqref="B162 D162 F162">
    <cfRule type="expression" dxfId="14147" priority="21267">
      <formula>ISEVEN(ROW())</formula>
    </cfRule>
  </conditionalFormatting>
  <conditionalFormatting sqref="F161">
    <cfRule type="expression" dxfId="14146" priority="21266">
      <formula>ISEVEN(ROW())</formula>
    </cfRule>
  </conditionalFormatting>
  <conditionalFormatting sqref="B161 D161">
    <cfRule type="expression" dxfId="14145" priority="21265">
      <formula>ISEVEN(ROW())</formula>
    </cfRule>
  </conditionalFormatting>
  <conditionalFormatting sqref="B160 F160 D160">
    <cfRule type="expression" dxfId="14144" priority="21262">
      <formula>ISEVEN(ROW())</formula>
    </cfRule>
  </conditionalFormatting>
  <conditionalFormatting sqref="F164">
    <cfRule type="expression" dxfId="14143" priority="21259">
      <formula>ISEVEN(ROW())</formula>
    </cfRule>
  </conditionalFormatting>
  <conditionalFormatting sqref="B164 D164">
    <cfRule type="expression" dxfId="14142" priority="21258">
      <formula>ISEVEN(ROW())</formula>
    </cfRule>
  </conditionalFormatting>
  <conditionalFormatting sqref="B163 F163 D163">
    <cfRule type="expression" dxfId="14141" priority="21255">
      <formula>ISEVEN(ROW())</formula>
    </cfRule>
  </conditionalFormatting>
  <conditionalFormatting sqref="B158 D158:F158">
    <cfRule type="expression" dxfId="14140" priority="21254">
      <formula>ISEVEN(ROW())</formula>
    </cfRule>
  </conditionalFormatting>
  <conditionalFormatting sqref="F157">
    <cfRule type="expression" dxfId="14139" priority="21253">
      <formula>ISEVEN(ROW())</formula>
    </cfRule>
  </conditionalFormatting>
  <conditionalFormatting sqref="B157 D157:E157">
    <cfRule type="expression" dxfId="14138" priority="21252">
      <formula>ISEVEN(ROW())</formula>
    </cfRule>
  </conditionalFormatting>
  <conditionalFormatting sqref="B156 D156:F156">
    <cfRule type="expression" dxfId="14137" priority="21249">
      <formula>ISEVEN(ROW())</formula>
    </cfRule>
  </conditionalFormatting>
  <conditionalFormatting sqref="B161 D161 F161">
    <cfRule type="expression" dxfId="14136" priority="21246">
      <formula>ISEVEN(ROW())</formula>
    </cfRule>
  </conditionalFormatting>
  <conditionalFormatting sqref="F160">
    <cfRule type="expression" dxfId="14135" priority="21245">
      <formula>ISEVEN(ROW())</formula>
    </cfRule>
  </conditionalFormatting>
  <conditionalFormatting sqref="B160 D160">
    <cfRule type="expression" dxfId="14134" priority="21244">
      <formula>ISEVEN(ROW())</formula>
    </cfRule>
  </conditionalFormatting>
  <conditionalFormatting sqref="B159 F159 D159">
    <cfRule type="expression" dxfId="14133" priority="21241">
      <formula>ISEVEN(ROW())</formula>
    </cfRule>
  </conditionalFormatting>
  <conditionalFormatting sqref="B164 D164 F164">
    <cfRule type="expression" dxfId="14132" priority="21238">
      <formula>ISEVEN(ROW())</formula>
    </cfRule>
  </conditionalFormatting>
  <conditionalFormatting sqref="F163">
    <cfRule type="expression" dxfId="14131" priority="21237">
      <formula>ISEVEN(ROW())</formula>
    </cfRule>
  </conditionalFormatting>
  <conditionalFormatting sqref="B163 D163">
    <cfRule type="expression" dxfId="14130" priority="21236">
      <formula>ISEVEN(ROW())</formula>
    </cfRule>
  </conditionalFormatting>
  <conditionalFormatting sqref="B162 F162 D162">
    <cfRule type="expression" dxfId="14129" priority="21233">
      <formula>ISEVEN(ROW())</formula>
    </cfRule>
  </conditionalFormatting>
  <conditionalFormatting sqref="F164">
    <cfRule type="expression" dxfId="14128" priority="21230">
      <formula>ISEVEN(ROW())</formula>
    </cfRule>
  </conditionalFormatting>
  <conditionalFormatting sqref="D164">
    <cfRule type="expression" dxfId="14127" priority="21229">
      <formula>ISEVEN(ROW())</formula>
    </cfRule>
  </conditionalFormatting>
  <conditionalFormatting sqref="B164">
    <cfRule type="expression" dxfId="14126" priority="21228">
      <formula>ISEVEN(ROW())</formula>
    </cfRule>
  </conditionalFormatting>
  <conditionalFormatting sqref="B151 F151">
    <cfRule type="expression" dxfId="14125" priority="21227">
      <formula>ISEVEN(ROW())</formula>
    </cfRule>
  </conditionalFormatting>
  <conditionalFormatting sqref="F150">
    <cfRule type="expression" dxfId="14124" priority="21226">
      <formula>ISEVEN(ROW())</formula>
    </cfRule>
  </conditionalFormatting>
  <conditionalFormatting sqref="B149:B150 D149:E152">
    <cfRule type="expression" dxfId="14123" priority="21225">
      <formula>ISEVEN(ROW())</formula>
    </cfRule>
  </conditionalFormatting>
  <conditionalFormatting sqref="B154 D154:F154">
    <cfRule type="expression" dxfId="14122" priority="21220">
      <formula>ISEVEN(ROW())</formula>
    </cfRule>
  </conditionalFormatting>
  <conditionalFormatting sqref="F153">
    <cfRule type="expression" dxfId="14121" priority="21219">
      <formula>ISEVEN(ROW())</formula>
    </cfRule>
  </conditionalFormatting>
  <conditionalFormatting sqref="B153 D153:E153">
    <cfRule type="expression" dxfId="14120" priority="21218">
      <formula>ISEVEN(ROW())</formula>
    </cfRule>
  </conditionalFormatting>
  <conditionalFormatting sqref="B152 F152">
    <cfRule type="expression" dxfId="14119" priority="21215">
      <formula>ISEVEN(ROW())</formula>
    </cfRule>
  </conditionalFormatting>
  <conditionalFormatting sqref="B160 D160 F160">
    <cfRule type="expression" dxfId="14118" priority="21212">
      <formula>ISEVEN(ROW())</formula>
    </cfRule>
  </conditionalFormatting>
  <conditionalFormatting sqref="F159">
    <cfRule type="expression" dxfId="14117" priority="21211">
      <formula>ISEVEN(ROW())</formula>
    </cfRule>
  </conditionalFormatting>
  <conditionalFormatting sqref="B159 D159">
    <cfRule type="expression" dxfId="14116" priority="21210">
      <formula>ISEVEN(ROW())</formula>
    </cfRule>
  </conditionalFormatting>
  <conditionalFormatting sqref="B158 D158:F158">
    <cfRule type="expression" dxfId="14115" priority="21207">
      <formula>ISEVEN(ROW())</formula>
    </cfRule>
  </conditionalFormatting>
  <conditionalFormatting sqref="B157 D157:F157">
    <cfRule type="expression" dxfId="14114" priority="21204">
      <formula>ISEVEN(ROW())</formula>
    </cfRule>
  </conditionalFormatting>
  <conditionalFormatting sqref="F156">
    <cfRule type="expression" dxfId="14113" priority="21203">
      <formula>ISEVEN(ROW())</formula>
    </cfRule>
  </conditionalFormatting>
  <conditionalFormatting sqref="B156 D156:E156">
    <cfRule type="expression" dxfId="14112" priority="21202">
      <formula>ISEVEN(ROW())</formula>
    </cfRule>
  </conditionalFormatting>
  <conditionalFormatting sqref="B155 D155:F155">
    <cfRule type="expression" dxfId="14111" priority="21199">
      <formula>ISEVEN(ROW())</formula>
    </cfRule>
  </conditionalFormatting>
  <conditionalFormatting sqref="B163 D163 F163">
    <cfRule type="expression" dxfId="14110" priority="21196">
      <formula>ISEVEN(ROW())</formula>
    </cfRule>
  </conditionalFormatting>
  <conditionalFormatting sqref="F162">
    <cfRule type="expression" dxfId="14109" priority="21195">
      <formula>ISEVEN(ROW())</formula>
    </cfRule>
  </conditionalFormatting>
  <conditionalFormatting sqref="B162 D162">
    <cfRule type="expression" dxfId="14108" priority="21194">
      <formula>ISEVEN(ROW())</formula>
    </cfRule>
  </conditionalFormatting>
  <conditionalFormatting sqref="B161 F161 D161">
    <cfRule type="expression" dxfId="14107" priority="21191">
      <formula>ISEVEN(ROW())</formula>
    </cfRule>
  </conditionalFormatting>
  <conditionalFormatting sqref="B164 F164 D164">
    <cfRule type="expression" dxfId="14106" priority="21188">
      <formula>ISEVEN(ROW())</formula>
    </cfRule>
  </conditionalFormatting>
  <conditionalFormatting sqref="B149:B150 D149:F150 D150:E152">
    <cfRule type="expression" dxfId="14105" priority="21187">
      <formula>ISEVEN(ROW())</formula>
    </cfRule>
  </conditionalFormatting>
  <conditionalFormatting sqref="B153 D153:F153">
    <cfRule type="expression" dxfId="14104" priority="21184">
      <formula>ISEVEN(ROW())</formula>
    </cfRule>
  </conditionalFormatting>
  <conditionalFormatting sqref="F152">
    <cfRule type="expression" dxfId="14103" priority="21183">
      <formula>ISEVEN(ROW())</formula>
    </cfRule>
  </conditionalFormatting>
  <conditionalFormatting sqref="B152">
    <cfRule type="expression" dxfId="14102" priority="21182">
      <formula>ISEVEN(ROW())</formula>
    </cfRule>
  </conditionalFormatting>
  <conditionalFormatting sqref="B151 F151">
    <cfRule type="expression" dxfId="14101" priority="21179">
      <formula>ISEVEN(ROW())</formula>
    </cfRule>
  </conditionalFormatting>
  <conditionalFormatting sqref="B159 D159 F159">
    <cfRule type="expression" dxfId="14100" priority="21176">
      <formula>ISEVEN(ROW())</formula>
    </cfRule>
  </conditionalFormatting>
  <conditionalFormatting sqref="F158">
    <cfRule type="expression" dxfId="14099" priority="21175">
      <formula>ISEVEN(ROW())</formula>
    </cfRule>
  </conditionalFormatting>
  <conditionalFormatting sqref="B158 D158:E158">
    <cfRule type="expression" dxfId="14098" priority="21174">
      <formula>ISEVEN(ROW())</formula>
    </cfRule>
  </conditionalFormatting>
  <conditionalFormatting sqref="B157 D157:F157">
    <cfRule type="expression" dxfId="14097" priority="21171">
      <formula>ISEVEN(ROW())</formula>
    </cfRule>
  </conditionalFormatting>
  <conditionalFormatting sqref="B156 D156:F156">
    <cfRule type="expression" dxfId="14096" priority="21168">
      <formula>ISEVEN(ROW())</formula>
    </cfRule>
  </conditionalFormatting>
  <conditionalFormatting sqref="F155">
    <cfRule type="expression" dxfId="14095" priority="21167">
      <formula>ISEVEN(ROW())</formula>
    </cfRule>
  </conditionalFormatting>
  <conditionalFormatting sqref="B155 D155:E155">
    <cfRule type="expression" dxfId="14094" priority="21166">
      <formula>ISEVEN(ROW())</formula>
    </cfRule>
  </conditionalFormatting>
  <conditionalFormatting sqref="B154 D154:F154">
    <cfRule type="expression" dxfId="14093" priority="21163">
      <formula>ISEVEN(ROW())</formula>
    </cfRule>
  </conditionalFormatting>
  <conditionalFormatting sqref="B162 D162 F162">
    <cfRule type="expression" dxfId="14092" priority="21160">
      <formula>ISEVEN(ROW())</formula>
    </cfRule>
  </conditionalFormatting>
  <conditionalFormatting sqref="F161">
    <cfRule type="expression" dxfId="14091" priority="21159">
      <formula>ISEVEN(ROW())</formula>
    </cfRule>
  </conditionalFormatting>
  <conditionalFormatting sqref="B161 D161">
    <cfRule type="expression" dxfId="14090" priority="21158">
      <formula>ISEVEN(ROW())</formula>
    </cfRule>
  </conditionalFormatting>
  <conditionalFormatting sqref="B160 F160 D160">
    <cfRule type="expression" dxfId="14089" priority="21155">
      <formula>ISEVEN(ROW())</formula>
    </cfRule>
  </conditionalFormatting>
  <conditionalFormatting sqref="F164">
    <cfRule type="expression" dxfId="14088" priority="21152">
      <formula>ISEVEN(ROW())</formula>
    </cfRule>
  </conditionalFormatting>
  <conditionalFormatting sqref="B164 D164">
    <cfRule type="expression" dxfId="14087" priority="21151">
      <formula>ISEVEN(ROW())</formula>
    </cfRule>
  </conditionalFormatting>
  <conditionalFormatting sqref="B163 F163 D163">
    <cfRule type="expression" dxfId="14086" priority="21148">
      <formula>ISEVEN(ROW())</formula>
    </cfRule>
  </conditionalFormatting>
  <conditionalFormatting sqref="B151 F151">
    <cfRule type="expression" dxfId="14085" priority="21147">
      <formula>ISEVEN(ROW())</formula>
    </cfRule>
  </conditionalFormatting>
  <conditionalFormatting sqref="F150">
    <cfRule type="expression" dxfId="14084" priority="21146">
      <formula>ISEVEN(ROW())</formula>
    </cfRule>
  </conditionalFormatting>
  <conditionalFormatting sqref="B149:B150 D149:E152">
    <cfRule type="expression" dxfId="14083" priority="21145">
      <formula>ISEVEN(ROW())</formula>
    </cfRule>
  </conditionalFormatting>
  <conditionalFormatting sqref="F156">
    <cfRule type="expression" dxfId="14082" priority="21140">
      <formula>ISEVEN(ROW())</formula>
    </cfRule>
  </conditionalFormatting>
  <conditionalFormatting sqref="B156 D156:E156">
    <cfRule type="expression" dxfId="14081" priority="21139">
      <formula>ISEVEN(ROW())</formula>
    </cfRule>
  </conditionalFormatting>
  <conditionalFormatting sqref="B155 D155:F155">
    <cfRule type="expression" dxfId="14080" priority="21136">
      <formula>ISEVEN(ROW())</formula>
    </cfRule>
  </conditionalFormatting>
  <conditionalFormatting sqref="B154 D154:F154">
    <cfRule type="expression" dxfId="14079" priority="21135">
      <formula>ISEVEN(ROW())</formula>
    </cfRule>
  </conditionalFormatting>
  <conditionalFormatting sqref="F153">
    <cfRule type="expression" dxfId="14078" priority="21134">
      <formula>ISEVEN(ROW())</formula>
    </cfRule>
  </conditionalFormatting>
  <conditionalFormatting sqref="B153 D153:E153">
    <cfRule type="expression" dxfId="14077" priority="21133">
      <formula>ISEVEN(ROW())</formula>
    </cfRule>
  </conditionalFormatting>
  <conditionalFormatting sqref="B152 F152">
    <cfRule type="expression" dxfId="14076" priority="21130">
      <formula>ISEVEN(ROW())</formula>
    </cfRule>
  </conditionalFormatting>
  <conditionalFormatting sqref="B149:B150 D149:F150 D150:E152">
    <cfRule type="expression" dxfId="14075" priority="21127">
      <formula>ISEVEN(ROW())</formula>
    </cfRule>
  </conditionalFormatting>
  <conditionalFormatting sqref="B156 D156:F156">
    <cfRule type="expression" dxfId="14074" priority="21124">
      <formula>ISEVEN(ROW())</formula>
    </cfRule>
  </conditionalFormatting>
  <conditionalFormatting sqref="F155">
    <cfRule type="expression" dxfId="14073" priority="21123">
      <formula>ISEVEN(ROW())</formula>
    </cfRule>
  </conditionalFormatting>
  <conditionalFormatting sqref="B155 D155:E155">
    <cfRule type="expression" dxfId="14072" priority="21122">
      <formula>ISEVEN(ROW())</formula>
    </cfRule>
  </conditionalFormatting>
  <conditionalFormatting sqref="B154 D154:F154">
    <cfRule type="expression" dxfId="14071" priority="21119">
      <formula>ISEVEN(ROW())</formula>
    </cfRule>
  </conditionalFormatting>
  <conditionalFormatting sqref="B153 D153:F153">
    <cfRule type="expression" dxfId="14070" priority="21116">
      <formula>ISEVEN(ROW())</formula>
    </cfRule>
  </conditionalFormatting>
  <conditionalFormatting sqref="F152">
    <cfRule type="expression" dxfId="14069" priority="21115">
      <formula>ISEVEN(ROW())</formula>
    </cfRule>
  </conditionalFormatting>
  <conditionalFormatting sqref="B152">
    <cfRule type="expression" dxfId="14068" priority="21114">
      <formula>ISEVEN(ROW())</formula>
    </cfRule>
  </conditionalFormatting>
  <conditionalFormatting sqref="B151 F151">
    <cfRule type="expression" dxfId="14067" priority="21111">
      <formula>ISEVEN(ROW())</formula>
    </cfRule>
  </conditionalFormatting>
  <conditionalFormatting sqref="B157 D157:F157">
    <cfRule type="expression" dxfId="14066" priority="21108">
      <formula>ISEVEN(ROW())</formula>
    </cfRule>
  </conditionalFormatting>
  <conditionalFormatting sqref="B160 D160 F160">
    <cfRule type="expression" dxfId="14065" priority="21105">
      <formula>ISEVEN(ROW())</formula>
    </cfRule>
  </conditionalFormatting>
  <conditionalFormatting sqref="F159">
    <cfRule type="expression" dxfId="14064" priority="21104">
      <formula>ISEVEN(ROW())</formula>
    </cfRule>
  </conditionalFormatting>
  <conditionalFormatting sqref="B159 D159">
    <cfRule type="expression" dxfId="14063" priority="21103">
      <formula>ISEVEN(ROW())</formula>
    </cfRule>
  </conditionalFormatting>
  <conditionalFormatting sqref="B158 D158:F158">
    <cfRule type="expression" dxfId="14062" priority="21100">
      <formula>ISEVEN(ROW())</formula>
    </cfRule>
  </conditionalFormatting>
  <conditionalFormatting sqref="B163 D163 F163">
    <cfRule type="expression" dxfId="14061" priority="21097">
      <formula>ISEVEN(ROW())</formula>
    </cfRule>
  </conditionalFormatting>
  <conditionalFormatting sqref="F162">
    <cfRule type="expression" dxfId="14060" priority="21096">
      <formula>ISEVEN(ROW())</formula>
    </cfRule>
  </conditionalFormatting>
  <conditionalFormatting sqref="B162 D162">
    <cfRule type="expression" dxfId="14059" priority="21095">
      <formula>ISEVEN(ROW())</formula>
    </cfRule>
  </conditionalFormatting>
  <conditionalFormatting sqref="B161 F161 D161">
    <cfRule type="expression" dxfId="14058" priority="21092">
      <formula>ISEVEN(ROW())</formula>
    </cfRule>
  </conditionalFormatting>
  <conditionalFormatting sqref="B164 F164 D164">
    <cfRule type="expression" dxfId="14057" priority="21089">
      <formula>ISEVEN(ROW())</formula>
    </cfRule>
  </conditionalFormatting>
  <conditionalFormatting sqref="B159 D159 F159">
    <cfRule type="expression" dxfId="14056" priority="21088">
      <formula>ISEVEN(ROW())</formula>
    </cfRule>
  </conditionalFormatting>
  <conditionalFormatting sqref="F158">
    <cfRule type="expression" dxfId="14055" priority="21087">
      <formula>ISEVEN(ROW())</formula>
    </cfRule>
  </conditionalFormatting>
  <conditionalFormatting sqref="B158 D158:E158">
    <cfRule type="expression" dxfId="14054" priority="21086">
      <formula>ISEVEN(ROW())</formula>
    </cfRule>
  </conditionalFormatting>
  <conditionalFormatting sqref="B157 D157:F157">
    <cfRule type="expression" dxfId="14053" priority="21083">
      <formula>ISEVEN(ROW())</formula>
    </cfRule>
  </conditionalFormatting>
  <conditionalFormatting sqref="B162 D162 F162">
    <cfRule type="expression" dxfId="14052" priority="21080">
      <formula>ISEVEN(ROW())</formula>
    </cfRule>
  </conditionalFormatting>
  <conditionalFormatting sqref="F161">
    <cfRule type="expression" dxfId="14051" priority="21079">
      <formula>ISEVEN(ROW())</formula>
    </cfRule>
  </conditionalFormatting>
  <conditionalFormatting sqref="B161 D161">
    <cfRule type="expression" dxfId="14050" priority="21078">
      <formula>ISEVEN(ROW())</formula>
    </cfRule>
  </conditionalFormatting>
  <conditionalFormatting sqref="B160 F160 D160">
    <cfRule type="expression" dxfId="14049" priority="21075">
      <formula>ISEVEN(ROW())</formula>
    </cfRule>
  </conditionalFormatting>
  <conditionalFormatting sqref="F164">
    <cfRule type="expression" dxfId="14048" priority="21072">
      <formula>ISEVEN(ROW())</formula>
    </cfRule>
  </conditionalFormatting>
  <conditionalFormatting sqref="B164 D164">
    <cfRule type="expression" dxfId="14047" priority="21071">
      <formula>ISEVEN(ROW())</formula>
    </cfRule>
  </conditionalFormatting>
  <conditionalFormatting sqref="B163 F163 D163">
    <cfRule type="expression" dxfId="14046" priority="21068">
      <formula>ISEVEN(ROW())</formula>
    </cfRule>
  </conditionalFormatting>
  <conditionalFormatting sqref="B152 F152">
    <cfRule type="expression" dxfId="14045" priority="21067">
      <formula>ISEVEN(ROW())</formula>
    </cfRule>
  </conditionalFormatting>
  <conditionalFormatting sqref="F151">
    <cfRule type="expression" dxfId="14044" priority="21066">
      <formula>ISEVEN(ROW())</formula>
    </cfRule>
  </conditionalFormatting>
  <conditionalFormatting sqref="B151">
    <cfRule type="expression" dxfId="14043" priority="21065">
      <formula>ISEVEN(ROW())</formula>
    </cfRule>
  </conditionalFormatting>
  <conditionalFormatting sqref="B149:B150 D150:E152 D149:F150">
    <cfRule type="expression" dxfId="14042" priority="21062">
      <formula>ISEVEN(ROW())</formula>
    </cfRule>
  </conditionalFormatting>
  <conditionalFormatting sqref="B158 D158:F158">
    <cfRule type="expression" dxfId="14041" priority="21059">
      <formula>ISEVEN(ROW())</formula>
    </cfRule>
  </conditionalFormatting>
  <conditionalFormatting sqref="F157">
    <cfRule type="expression" dxfId="14040" priority="21058">
      <formula>ISEVEN(ROW())</formula>
    </cfRule>
  </conditionalFormatting>
  <conditionalFormatting sqref="B157 D157:E157">
    <cfRule type="expression" dxfId="14039" priority="21057">
      <formula>ISEVEN(ROW())</formula>
    </cfRule>
  </conditionalFormatting>
  <conditionalFormatting sqref="B156 D156:F156">
    <cfRule type="expression" dxfId="14038" priority="21054">
      <formula>ISEVEN(ROW())</formula>
    </cfRule>
  </conditionalFormatting>
  <conditionalFormatting sqref="B155 D155:F155">
    <cfRule type="expression" dxfId="14037" priority="21051">
      <formula>ISEVEN(ROW())</formula>
    </cfRule>
  </conditionalFormatting>
  <conditionalFormatting sqref="F154">
    <cfRule type="expression" dxfId="14036" priority="21050">
      <formula>ISEVEN(ROW())</formula>
    </cfRule>
  </conditionalFormatting>
  <conditionalFormatting sqref="B154 D154:E154">
    <cfRule type="expression" dxfId="14035" priority="21049">
      <formula>ISEVEN(ROW())</formula>
    </cfRule>
  </conditionalFormatting>
  <conditionalFormatting sqref="B153 D153:F153">
    <cfRule type="expression" dxfId="14034" priority="21046">
      <formula>ISEVEN(ROW())</formula>
    </cfRule>
  </conditionalFormatting>
  <conditionalFormatting sqref="B161 D161 F161">
    <cfRule type="expression" dxfId="14033" priority="21043">
      <formula>ISEVEN(ROW())</formula>
    </cfRule>
  </conditionalFormatting>
  <conditionalFormatting sqref="F160">
    <cfRule type="expression" dxfId="14032" priority="21042">
      <formula>ISEVEN(ROW())</formula>
    </cfRule>
  </conditionalFormatting>
  <conditionalFormatting sqref="B160 D160">
    <cfRule type="expression" dxfId="14031" priority="21041">
      <formula>ISEVEN(ROW())</formula>
    </cfRule>
  </conditionalFormatting>
  <conditionalFormatting sqref="B159 F159 D159">
    <cfRule type="expression" dxfId="14030" priority="21038">
      <formula>ISEVEN(ROW())</formula>
    </cfRule>
  </conditionalFormatting>
  <conditionalFormatting sqref="F163">
    <cfRule type="expression" dxfId="14029" priority="21035">
      <formula>ISEVEN(ROW())</formula>
    </cfRule>
  </conditionalFormatting>
  <conditionalFormatting sqref="B163 D163">
    <cfRule type="expression" dxfId="14028" priority="21034">
      <formula>ISEVEN(ROW())</formula>
    </cfRule>
  </conditionalFormatting>
  <conditionalFormatting sqref="B162 F162 D162">
    <cfRule type="expression" dxfId="14027" priority="21031">
      <formula>ISEVEN(ROW())</formula>
    </cfRule>
  </conditionalFormatting>
  <conditionalFormatting sqref="B151 F151">
    <cfRule type="expression" dxfId="14026" priority="21030">
      <formula>ISEVEN(ROW())</formula>
    </cfRule>
  </conditionalFormatting>
  <conditionalFormatting sqref="F150">
    <cfRule type="expression" dxfId="14025" priority="21029">
      <formula>ISEVEN(ROW())</formula>
    </cfRule>
  </conditionalFormatting>
  <conditionalFormatting sqref="B149:B150 D149:E152">
    <cfRule type="expression" dxfId="14024" priority="21028">
      <formula>ISEVEN(ROW())</formula>
    </cfRule>
  </conditionalFormatting>
  <conditionalFormatting sqref="B157 D157:F157">
    <cfRule type="expression" dxfId="14023" priority="21023">
      <formula>ISEVEN(ROW())</formula>
    </cfRule>
  </conditionalFormatting>
  <conditionalFormatting sqref="F156">
    <cfRule type="expression" dxfId="14022" priority="21022">
      <formula>ISEVEN(ROW())</formula>
    </cfRule>
  </conditionalFormatting>
  <conditionalFormatting sqref="B156 D156:E156">
    <cfRule type="expression" dxfId="14021" priority="21021">
      <formula>ISEVEN(ROW())</formula>
    </cfRule>
  </conditionalFormatting>
  <conditionalFormatting sqref="B155 D155:F155">
    <cfRule type="expression" dxfId="14020" priority="21018">
      <formula>ISEVEN(ROW())</formula>
    </cfRule>
  </conditionalFormatting>
  <conditionalFormatting sqref="B154 D154:F154">
    <cfRule type="expression" dxfId="14019" priority="21015">
      <formula>ISEVEN(ROW())</formula>
    </cfRule>
  </conditionalFormatting>
  <conditionalFormatting sqref="F153">
    <cfRule type="expression" dxfId="14018" priority="21014">
      <formula>ISEVEN(ROW())</formula>
    </cfRule>
  </conditionalFormatting>
  <conditionalFormatting sqref="B153 D153:E153">
    <cfRule type="expression" dxfId="14017" priority="21013">
      <formula>ISEVEN(ROW())</formula>
    </cfRule>
  </conditionalFormatting>
  <conditionalFormatting sqref="B152 F152">
    <cfRule type="expression" dxfId="14016" priority="21010">
      <formula>ISEVEN(ROW())</formula>
    </cfRule>
  </conditionalFormatting>
  <conditionalFormatting sqref="B160 D160 F160">
    <cfRule type="expression" dxfId="14015" priority="21007">
      <formula>ISEVEN(ROW())</formula>
    </cfRule>
  </conditionalFormatting>
  <conditionalFormatting sqref="F159">
    <cfRule type="expression" dxfId="14014" priority="21006">
      <formula>ISEVEN(ROW())</formula>
    </cfRule>
  </conditionalFormatting>
  <conditionalFormatting sqref="B159 D159">
    <cfRule type="expression" dxfId="14013" priority="21005">
      <formula>ISEVEN(ROW())</formula>
    </cfRule>
  </conditionalFormatting>
  <conditionalFormatting sqref="B158 D158:F158">
    <cfRule type="expression" dxfId="14012" priority="21002">
      <formula>ISEVEN(ROW())</formula>
    </cfRule>
  </conditionalFormatting>
  <conditionalFormatting sqref="B163 D163 F163">
    <cfRule type="expression" dxfId="14011" priority="20999">
      <formula>ISEVEN(ROW())</formula>
    </cfRule>
  </conditionalFormatting>
  <conditionalFormatting sqref="F162">
    <cfRule type="expression" dxfId="14010" priority="20998">
      <formula>ISEVEN(ROW())</formula>
    </cfRule>
  </conditionalFormatting>
  <conditionalFormatting sqref="B162 D162">
    <cfRule type="expression" dxfId="14009" priority="20997">
      <formula>ISEVEN(ROW())</formula>
    </cfRule>
  </conditionalFormatting>
  <conditionalFormatting sqref="B161 F161 D161">
    <cfRule type="expression" dxfId="14008" priority="20994">
      <formula>ISEVEN(ROW())</formula>
    </cfRule>
  </conditionalFormatting>
  <conditionalFormatting sqref="F154">
    <cfRule type="expression" dxfId="14007" priority="20991">
      <formula>ISEVEN(ROW())</formula>
    </cfRule>
  </conditionalFormatting>
  <conditionalFormatting sqref="B154 D154:E154">
    <cfRule type="expression" dxfId="14006" priority="20990">
      <formula>ISEVEN(ROW())</formula>
    </cfRule>
  </conditionalFormatting>
  <conditionalFormatting sqref="B153 D153:F153">
    <cfRule type="expression" dxfId="14005" priority="20987">
      <formula>ISEVEN(ROW())</formula>
    </cfRule>
  </conditionalFormatting>
  <conditionalFormatting sqref="B152 F152">
    <cfRule type="expression" dxfId="14004" priority="20986">
      <formula>ISEVEN(ROW())</formula>
    </cfRule>
  </conditionalFormatting>
  <conditionalFormatting sqref="F151">
    <cfRule type="expression" dxfId="14003" priority="20985">
      <formula>ISEVEN(ROW())</formula>
    </cfRule>
  </conditionalFormatting>
  <conditionalFormatting sqref="B151">
    <cfRule type="expression" dxfId="14002" priority="20984">
      <formula>ISEVEN(ROW())</formula>
    </cfRule>
  </conditionalFormatting>
  <conditionalFormatting sqref="B149:B150 D150:E152 D149:F150">
    <cfRule type="expression" dxfId="14001" priority="20981">
      <formula>ISEVEN(ROW())</formula>
    </cfRule>
  </conditionalFormatting>
  <conditionalFormatting sqref="B154 D154:F154">
    <cfRule type="expression" dxfId="14000" priority="20978">
      <formula>ISEVEN(ROW())</formula>
    </cfRule>
  </conditionalFormatting>
  <conditionalFormatting sqref="F153">
    <cfRule type="expression" dxfId="13999" priority="20977">
      <formula>ISEVEN(ROW())</formula>
    </cfRule>
  </conditionalFormatting>
  <conditionalFormatting sqref="B153 D153:E153">
    <cfRule type="expression" dxfId="13998" priority="20976">
      <formula>ISEVEN(ROW())</formula>
    </cfRule>
  </conditionalFormatting>
  <conditionalFormatting sqref="B152 F152">
    <cfRule type="expression" dxfId="13997" priority="20973">
      <formula>ISEVEN(ROW())</formula>
    </cfRule>
  </conditionalFormatting>
  <conditionalFormatting sqref="B151 F151">
    <cfRule type="expression" dxfId="13996" priority="20970">
      <formula>ISEVEN(ROW())</formula>
    </cfRule>
  </conditionalFormatting>
  <conditionalFormatting sqref="F150">
    <cfRule type="expression" dxfId="13995" priority="20969">
      <formula>ISEVEN(ROW())</formula>
    </cfRule>
  </conditionalFormatting>
  <conditionalFormatting sqref="B149:B150 D149:E152">
    <cfRule type="expression" dxfId="13994" priority="20968">
      <formula>ISEVEN(ROW())</formula>
    </cfRule>
  </conditionalFormatting>
  <conditionalFormatting sqref="B155 D155:F155">
    <cfRule type="expression" dxfId="13993" priority="20963">
      <formula>ISEVEN(ROW())</formula>
    </cfRule>
  </conditionalFormatting>
  <conditionalFormatting sqref="B158 D158:F158">
    <cfRule type="expression" dxfId="13992" priority="20960">
      <formula>ISEVEN(ROW())</formula>
    </cfRule>
  </conditionalFormatting>
  <conditionalFormatting sqref="F157">
    <cfRule type="expression" dxfId="13991" priority="20959">
      <formula>ISEVEN(ROW())</formula>
    </cfRule>
  </conditionalFormatting>
  <conditionalFormatting sqref="B157 D157:E157">
    <cfRule type="expression" dxfId="13990" priority="20958">
      <formula>ISEVEN(ROW())</formula>
    </cfRule>
  </conditionalFormatting>
  <conditionalFormatting sqref="B156 D156:F156">
    <cfRule type="expression" dxfId="13989" priority="20955">
      <formula>ISEVEN(ROW())</formula>
    </cfRule>
  </conditionalFormatting>
  <conditionalFormatting sqref="B161 D161 F161">
    <cfRule type="expression" dxfId="13988" priority="20952">
      <formula>ISEVEN(ROW())</formula>
    </cfRule>
  </conditionalFormatting>
  <conditionalFormatting sqref="F160">
    <cfRule type="expression" dxfId="13987" priority="20951">
      <formula>ISEVEN(ROW())</formula>
    </cfRule>
  </conditionalFormatting>
  <conditionalFormatting sqref="B160 D160">
    <cfRule type="expression" dxfId="13986" priority="20950">
      <formula>ISEVEN(ROW())</formula>
    </cfRule>
  </conditionalFormatting>
  <conditionalFormatting sqref="B159 F159 D159">
    <cfRule type="expression" dxfId="13985" priority="20947">
      <formula>ISEVEN(ROW())</formula>
    </cfRule>
  </conditionalFormatting>
  <conditionalFormatting sqref="F163">
    <cfRule type="expression" dxfId="13984" priority="20944">
      <formula>ISEVEN(ROW())</formula>
    </cfRule>
  </conditionalFormatting>
  <conditionalFormatting sqref="B163 D163">
    <cfRule type="expression" dxfId="13983" priority="20943">
      <formula>ISEVEN(ROW())</formula>
    </cfRule>
  </conditionalFormatting>
  <conditionalFormatting sqref="B162 F162 D162">
    <cfRule type="expression" dxfId="13982" priority="20940">
      <formula>ISEVEN(ROW())</formula>
    </cfRule>
  </conditionalFormatting>
  <conditionalFormatting sqref="B157 D157:F157">
    <cfRule type="expression" dxfId="13981" priority="20939">
      <formula>ISEVEN(ROW())</formula>
    </cfRule>
  </conditionalFormatting>
  <conditionalFormatting sqref="F156">
    <cfRule type="expression" dxfId="13980" priority="20938">
      <formula>ISEVEN(ROW())</formula>
    </cfRule>
  </conditionalFormatting>
  <conditionalFormatting sqref="B156 D156:E156">
    <cfRule type="expression" dxfId="13979" priority="20937">
      <formula>ISEVEN(ROW())</formula>
    </cfRule>
  </conditionalFormatting>
  <conditionalFormatting sqref="B155 D155:F155">
    <cfRule type="expression" dxfId="13978" priority="20934">
      <formula>ISEVEN(ROW())</formula>
    </cfRule>
  </conditionalFormatting>
  <conditionalFormatting sqref="B160 D160 F160">
    <cfRule type="expression" dxfId="13977" priority="20931">
      <formula>ISEVEN(ROW())</formula>
    </cfRule>
  </conditionalFormatting>
  <conditionalFormatting sqref="F159">
    <cfRule type="expression" dxfId="13976" priority="20930">
      <formula>ISEVEN(ROW())</formula>
    </cfRule>
  </conditionalFormatting>
  <conditionalFormatting sqref="B159 D159">
    <cfRule type="expression" dxfId="13975" priority="20929">
      <formula>ISEVEN(ROW())</formula>
    </cfRule>
  </conditionalFormatting>
  <conditionalFormatting sqref="B158 D158:F158">
    <cfRule type="expression" dxfId="13974" priority="20926">
      <formula>ISEVEN(ROW())</formula>
    </cfRule>
  </conditionalFormatting>
  <conditionalFormatting sqref="B163 D163 F163">
    <cfRule type="expression" dxfId="13973" priority="20923">
      <formula>ISEVEN(ROW())</formula>
    </cfRule>
  </conditionalFormatting>
  <conditionalFormatting sqref="F162">
    <cfRule type="expression" dxfId="13972" priority="20922">
      <formula>ISEVEN(ROW())</formula>
    </cfRule>
  </conditionalFormatting>
  <conditionalFormatting sqref="B162 D162">
    <cfRule type="expression" dxfId="13971" priority="20921">
      <formula>ISEVEN(ROW())</formula>
    </cfRule>
  </conditionalFormatting>
  <conditionalFormatting sqref="B161 F161 D161">
    <cfRule type="expression" dxfId="13970" priority="20918">
      <formula>ISEVEN(ROW())</formula>
    </cfRule>
  </conditionalFormatting>
  <conditionalFormatting sqref="B149:B150 D149:F150 D150:E152">
    <cfRule type="expression" dxfId="13969" priority="20915">
      <formula>ISEVEN(ROW())</formula>
    </cfRule>
  </conditionalFormatting>
  <conditionalFormatting sqref="B153 D153:F153">
    <cfRule type="expression" dxfId="13968" priority="20912">
      <formula>ISEVEN(ROW())</formula>
    </cfRule>
  </conditionalFormatting>
  <conditionalFormatting sqref="F152">
    <cfRule type="expression" dxfId="13967" priority="20911">
      <formula>ISEVEN(ROW())</formula>
    </cfRule>
  </conditionalFormatting>
  <conditionalFormatting sqref="B152">
    <cfRule type="expression" dxfId="13966" priority="20910">
      <formula>ISEVEN(ROW())</formula>
    </cfRule>
  </conditionalFormatting>
  <conditionalFormatting sqref="B151 F151">
    <cfRule type="expression" dxfId="13965" priority="20907">
      <formula>ISEVEN(ROW())</formula>
    </cfRule>
  </conditionalFormatting>
  <conditionalFormatting sqref="B159 D159 F159">
    <cfRule type="expression" dxfId="13964" priority="20904">
      <formula>ISEVEN(ROW())</formula>
    </cfRule>
  </conditionalFormatting>
  <conditionalFormatting sqref="F158">
    <cfRule type="expression" dxfId="13963" priority="20903">
      <formula>ISEVEN(ROW())</formula>
    </cfRule>
  </conditionalFormatting>
  <conditionalFormatting sqref="B158 D158:E158">
    <cfRule type="expression" dxfId="13962" priority="20902">
      <formula>ISEVEN(ROW())</formula>
    </cfRule>
  </conditionalFormatting>
  <conditionalFormatting sqref="B157 D157:F157">
    <cfRule type="expression" dxfId="13961" priority="20899">
      <formula>ISEVEN(ROW())</formula>
    </cfRule>
  </conditionalFormatting>
  <conditionalFormatting sqref="B156 D156:F156">
    <cfRule type="expression" dxfId="13960" priority="20896">
      <formula>ISEVEN(ROW())</formula>
    </cfRule>
  </conditionalFormatting>
  <conditionalFormatting sqref="F155">
    <cfRule type="expression" dxfId="13959" priority="20895">
      <formula>ISEVEN(ROW())</formula>
    </cfRule>
  </conditionalFormatting>
  <conditionalFormatting sqref="B155 D155:E155">
    <cfRule type="expression" dxfId="13958" priority="20894">
      <formula>ISEVEN(ROW())</formula>
    </cfRule>
  </conditionalFormatting>
  <conditionalFormatting sqref="B154 D154:F154">
    <cfRule type="expression" dxfId="13957" priority="20891">
      <formula>ISEVEN(ROW())</formula>
    </cfRule>
  </conditionalFormatting>
  <conditionalFormatting sqref="B162 D162 F162">
    <cfRule type="expression" dxfId="13956" priority="20888">
      <formula>ISEVEN(ROW())</formula>
    </cfRule>
  </conditionalFormatting>
  <conditionalFormatting sqref="F161">
    <cfRule type="expression" dxfId="13955" priority="20887">
      <formula>ISEVEN(ROW())</formula>
    </cfRule>
  </conditionalFormatting>
  <conditionalFormatting sqref="B161 D161">
    <cfRule type="expression" dxfId="13954" priority="20886">
      <formula>ISEVEN(ROW())</formula>
    </cfRule>
  </conditionalFormatting>
  <conditionalFormatting sqref="B160 F160 D160">
    <cfRule type="expression" dxfId="13953" priority="20883">
      <formula>ISEVEN(ROW())</formula>
    </cfRule>
  </conditionalFormatting>
  <conditionalFormatting sqref="F164">
    <cfRule type="expression" dxfId="13952" priority="20880">
      <formula>ISEVEN(ROW())</formula>
    </cfRule>
  </conditionalFormatting>
  <conditionalFormatting sqref="B164 D164">
    <cfRule type="expression" dxfId="13951" priority="20879">
      <formula>ISEVEN(ROW())</formula>
    </cfRule>
  </conditionalFormatting>
  <conditionalFormatting sqref="B163 F163 D163">
    <cfRule type="expression" dxfId="13950" priority="20876">
      <formula>ISEVEN(ROW())</formula>
    </cfRule>
  </conditionalFormatting>
  <conditionalFormatting sqref="B152 F152">
    <cfRule type="expression" dxfId="13949" priority="20875">
      <formula>ISEVEN(ROW())</formula>
    </cfRule>
  </conditionalFormatting>
  <conditionalFormatting sqref="F151">
    <cfRule type="expression" dxfId="13948" priority="20874">
      <formula>ISEVEN(ROW())</formula>
    </cfRule>
  </conditionalFormatting>
  <conditionalFormatting sqref="B151">
    <cfRule type="expression" dxfId="13947" priority="20873">
      <formula>ISEVEN(ROW())</formula>
    </cfRule>
  </conditionalFormatting>
  <conditionalFormatting sqref="B149:B150 D150:E152 D149:F150">
    <cfRule type="expression" dxfId="13946" priority="20870">
      <formula>ISEVEN(ROW())</formula>
    </cfRule>
  </conditionalFormatting>
  <conditionalFormatting sqref="B158 D158:F158">
    <cfRule type="expression" dxfId="13945" priority="20867">
      <formula>ISEVEN(ROW())</formula>
    </cfRule>
  </conditionalFormatting>
  <conditionalFormatting sqref="F157">
    <cfRule type="expression" dxfId="13944" priority="20866">
      <formula>ISEVEN(ROW())</formula>
    </cfRule>
  </conditionalFormatting>
  <conditionalFormatting sqref="B157 D157:E157">
    <cfRule type="expression" dxfId="13943" priority="20865">
      <formula>ISEVEN(ROW())</formula>
    </cfRule>
  </conditionalFormatting>
  <conditionalFormatting sqref="B156 D156:F156">
    <cfRule type="expression" dxfId="13942" priority="20862">
      <formula>ISEVEN(ROW())</formula>
    </cfRule>
  </conditionalFormatting>
  <conditionalFormatting sqref="B155 D155:F155">
    <cfRule type="expression" dxfId="13941" priority="20859">
      <formula>ISEVEN(ROW())</formula>
    </cfRule>
  </conditionalFormatting>
  <conditionalFormatting sqref="F154">
    <cfRule type="expression" dxfId="13940" priority="20858">
      <formula>ISEVEN(ROW())</formula>
    </cfRule>
  </conditionalFormatting>
  <conditionalFormatting sqref="B154 D154:E154">
    <cfRule type="expression" dxfId="13939" priority="20857">
      <formula>ISEVEN(ROW())</formula>
    </cfRule>
  </conditionalFormatting>
  <conditionalFormatting sqref="B153 D153:F153">
    <cfRule type="expression" dxfId="13938" priority="20854">
      <formula>ISEVEN(ROW())</formula>
    </cfRule>
  </conditionalFormatting>
  <conditionalFormatting sqref="B161 D161 F161">
    <cfRule type="expression" dxfId="13937" priority="20851">
      <formula>ISEVEN(ROW())</formula>
    </cfRule>
  </conditionalFormatting>
  <conditionalFormatting sqref="F160">
    <cfRule type="expression" dxfId="13936" priority="20850">
      <formula>ISEVEN(ROW())</formula>
    </cfRule>
  </conditionalFormatting>
  <conditionalFormatting sqref="B160 D160">
    <cfRule type="expression" dxfId="13935" priority="20849">
      <formula>ISEVEN(ROW())</formula>
    </cfRule>
  </conditionalFormatting>
  <conditionalFormatting sqref="B159 F159 D159">
    <cfRule type="expression" dxfId="13934" priority="20846">
      <formula>ISEVEN(ROW())</formula>
    </cfRule>
  </conditionalFormatting>
  <conditionalFormatting sqref="B164 D164 F164">
    <cfRule type="expression" dxfId="13933" priority="20843">
      <formula>ISEVEN(ROW())</formula>
    </cfRule>
  </conditionalFormatting>
  <conditionalFormatting sqref="F163">
    <cfRule type="expression" dxfId="13932" priority="20842">
      <formula>ISEVEN(ROW())</formula>
    </cfRule>
  </conditionalFormatting>
  <conditionalFormatting sqref="B163 D163">
    <cfRule type="expression" dxfId="13931" priority="20841">
      <formula>ISEVEN(ROW())</formula>
    </cfRule>
  </conditionalFormatting>
  <conditionalFormatting sqref="B162 F162 D162">
    <cfRule type="expression" dxfId="13930" priority="20838">
      <formula>ISEVEN(ROW())</formula>
    </cfRule>
  </conditionalFormatting>
  <conditionalFormatting sqref="B149:B150 D149:F150 D150:E152">
    <cfRule type="expression" dxfId="13929" priority="20835">
      <formula>ISEVEN(ROW())</formula>
    </cfRule>
  </conditionalFormatting>
  <conditionalFormatting sqref="F155">
    <cfRule type="expression" dxfId="13928" priority="20832">
      <formula>ISEVEN(ROW())</formula>
    </cfRule>
  </conditionalFormatting>
  <conditionalFormatting sqref="B155 D155:E155">
    <cfRule type="expression" dxfId="13927" priority="20831">
      <formula>ISEVEN(ROW())</formula>
    </cfRule>
  </conditionalFormatting>
  <conditionalFormatting sqref="B154 D154:F154">
    <cfRule type="expression" dxfId="13926" priority="20828">
      <formula>ISEVEN(ROW())</formula>
    </cfRule>
  </conditionalFormatting>
  <conditionalFormatting sqref="B153 D153:F153">
    <cfRule type="expression" dxfId="13925" priority="20827">
      <formula>ISEVEN(ROW())</formula>
    </cfRule>
  </conditionalFormatting>
  <conditionalFormatting sqref="F152">
    <cfRule type="expression" dxfId="13924" priority="20826">
      <formula>ISEVEN(ROW())</formula>
    </cfRule>
  </conditionalFormatting>
  <conditionalFormatting sqref="B152">
    <cfRule type="expression" dxfId="13923" priority="20825">
      <formula>ISEVEN(ROW())</formula>
    </cfRule>
  </conditionalFormatting>
  <conditionalFormatting sqref="B151 F151">
    <cfRule type="expression" dxfId="13922" priority="20822">
      <formula>ISEVEN(ROW())</formula>
    </cfRule>
  </conditionalFormatting>
  <conditionalFormatting sqref="B155 D155:F155">
    <cfRule type="expression" dxfId="13921" priority="20819">
      <formula>ISEVEN(ROW())</formula>
    </cfRule>
  </conditionalFormatting>
  <conditionalFormatting sqref="F154">
    <cfRule type="expression" dxfId="13920" priority="20818">
      <formula>ISEVEN(ROW())</formula>
    </cfRule>
  </conditionalFormatting>
  <conditionalFormatting sqref="B154 D154:E154">
    <cfRule type="expression" dxfId="13919" priority="20817">
      <formula>ISEVEN(ROW())</formula>
    </cfRule>
  </conditionalFormatting>
  <conditionalFormatting sqref="B153 D153:F153">
    <cfRule type="expression" dxfId="13918" priority="20814">
      <formula>ISEVEN(ROW())</formula>
    </cfRule>
  </conditionalFormatting>
  <conditionalFormatting sqref="B152 F152">
    <cfRule type="expression" dxfId="13917" priority="20811">
      <formula>ISEVEN(ROW())</formula>
    </cfRule>
  </conditionalFormatting>
  <conditionalFormatting sqref="F151">
    <cfRule type="expression" dxfId="13916" priority="20810">
      <formula>ISEVEN(ROW())</formula>
    </cfRule>
  </conditionalFormatting>
  <conditionalFormatting sqref="B151">
    <cfRule type="expression" dxfId="13915" priority="20809">
      <formula>ISEVEN(ROW())</formula>
    </cfRule>
  </conditionalFormatting>
  <conditionalFormatting sqref="B149:B150 D150:E152 D149:F150">
    <cfRule type="expression" dxfId="13914" priority="20806">
      <formula>ISEVEN(ROW())</formula>
    </cfRule>
  </conditionalFormatting>
  <conditionalFormatting sqref="B156 D156:F156">
    <cfRule type="expression" dxfId="13913" priority="20803">
      <formula>ISEVEN(ROW())</formula>
    </cfRule>
  </conditionalFormatting>
  <conditionalFormatting sqref="B159 D159 F159">
    <cfRule type="expression" dxfId="13912" priority="20800">
      <formula>ISEVEN(ROW())</formula>
    </cfRule>
  </conditionalFormatting>
  <conditionalFormatting sqref="F158">
    <cfRule type="expression" dxfId="13911" priority="20799">
      <formula>ISEVEN(ROW())</formula>
    </cfRule>
  </conditionalFormatting>
  <conditionalFormatting sqref="B158 D158:E158">
    <cfRule type="expression" dxfId="13910" priority="20798">
      <formula>ISEVEN(ROW())</formula>
    </cfRule>
  </conditionalFormatting>
  <conditionalFormatting sqref="B157 D157:F157">
    <cfRule type="expression" dxfId="13909" priority="20795">
      <formula>ISEVEN(ROW())</formula>
    </cfRule>
  </conditionalFormatting>
  <conditionalFormatting sqref="B162 D162 F162">
    <cfRule type="expression" dxfId="13908" priority="20792">
      <formula>ISEVEN(ROW())</formula>
    </cfRule>
  </conditionalFormatting>
  <conditionalFormatting sqref="F161">
    <cfRule type="expression" dxfId="13907" priority="20791">
      <formula>ISEVEN(ROW())</formula>
    </cfRule>
  </conditionalFormatting>
  <conditionalFormatting sqref="B161 D161">
    <cfRule type="expression" dxfId="13906" priority="20790">
      <formula>ISEVEN(ROW())</formula>
    </cfRule>
  </conditionalFormatting>
  <conditionalFormatting sqref="B160 F160 D160">
    <cfRule type="expression" dxfId="13905" priority="20787">
      <formula>ISEVEN(ROW())</formula>
    </cfRule>
  </conditionalFormatting>
  <conditionalFormatting sqref="F164">
    <cfRule type="expression" dxfId="13904" priority="20784">
      <formula>ISEVEN(ROW())</formula>
    </cfRule>
  </conditionalFormatting>
  <conditionalFormatting sqref="B164 D164">
    <cfRule type="expression" dxfId="13903" priority="20783">
      <formula>ISEVEN(ROW())</formula>
    </cfRule>
  </conditionalFormatting>
  <conditionalFormatting sqref="B163 F163 D163">
    <cfRule type="expression" dxfId="13902" priority="20780">
      <formula>ISEVEN(ROW())</formula>
    </cfRule>
  </conditionalFormatting>
  <conditionalFormatting sqref="B158 D158:F158">
    <cfRule type="expression" dxfId="13901" priority="20779">
      <formula>ISEVEN(ROW())</formula>
    </cfRule>
  </conditionalFormatting>
  <conditionalFormatting sqref="F157">
    <cfRule type="expression" dxfId="13900" priority="20778">
      <formula>ISEVEN(ROW())</formula>
    </cfRule>
  </conditionalFormatting>
  <conditionalFormatting sqref="B157 D157:E157">
    <cfRule type="expression" dxfId="13899" priority="20777">
      <formula>ISEVEN(ROW())</formula>
    </cfRule>
  </conditionalFormatting>
  <conditionalFormatting sqref="B156 D156:F156">
    <cfRule type="expression" dxfId="13898" priority="20774">
      <formula>ISEVEN(ROW())</formula>
    </cfRule>
  </conditionalFormatting>
  <conditionalFormatting sqref="B161 D161 F161">
    <cfRule type="expression" dxfId="13897" priority="20771">
      <formula>ISEVEN(ROW())</formula>
    </cfRule>
  </conditionalFormatting>
  <conditionalFormatting sqref="F160">
    <cfRule type="expression" dxfId="13896" priority="20770">
      <formula>ISEVEN(ROW())</formula>
    </cfRule>
  </conditionalFormatting>
  <conditionalFormatting sqref="B160 D160">
    <cfRule type="expression" dxfId="13895" priority="20769">
      <formula>ISEVEN(ROW())</formula>
    </cfRule>
  </conditionalFormatting>
  <conditionalFormatting sqref="B159 F159 D159">
    <cfRule type="expression" dxfId="13894" priority="20766">
      <formula>ISEVEN(ROW())</formula>
    </cfRule>
  </conditionalFormatting>
  <conditionalFormatting sqref="B164 D164 F164">
    <cfRule type="expression" dxfId="13893" priority="20763">
      <formula>ISEVEN(ROW())</formula>
    </cfRule>
  </conditionalFormatting>
  <conditionalFormatting sqref="F163">
    <cfRule type="expression" dxfId="13892" priority="20762">
      <formula>ISEVEN(ROW())</formula>
    </cfRule>
  </conditionalFormatting>
  <conditionalFormatting sqref="B163 D163">
    <cfRule type="expression" dxfId="13891" priority="20761">
      <formula>ISEVEN(ROW())</formula>
    </cfRule>
  </conditionalFormatting>
  <conditionalFormatting sqref="B162 F162 D162">
    <cfRule type="expression" dxfId="13890" priority="20758">
      <formula>ISEVEN(ROW())</formula>
    </cfRule>
  </conditionalFormatting>
  <conditionalFormatting sqref="E161">
    <cfRule type="expression" dxfId="13889" priority="20755">
      <formula>ISEVEN(ROW())</formula>
    </cfRule>
  </conditionalFormatting>
  <conditionalFormatting sqref="E160">
    <cfRule type="expression" dxfId="13888" priority="20754">
      <formula>ISEVEN(ROW())</formula>
    </cfRule>
  </conditionalFormatting>
  <conditionalFormatting sqref="E159">
    <cfRule type="expression" dxfId="13887" priority="20753">
      <formula>ISEVEN(ROW())</formula>
    </cfRule>
  </conditionalFormatting>
  <conditionalFormatting sqref="E164">
    <cfRule type="expression" dxfId="13886" priority="20752">
      <formula>ISEVEN(ROW())</formula>
    </cfRule>
  </conditionalFormatting>
  <conditionalFormatting sqref="E163">
    <cfRule type="expression" dxfId="13885" priority="20751">
      <formula>ISEVEN(ROW())</formula>
    </cfRule>
  </conditionalFormatting>
  <conditionalFormatting sqref="E162">
    <cfRule type="expression" dxfId="13884" priority="20750">
      <formula>ISEVEN(ROW())</formula>
    </cfRule>
  </conditionalFormatting>
  <conditionalFormatting sqref="E160">
    <cfRule type="expression" dxfId="13883" priority="20749">
      <formula>ISEVEN(ROW())</formula>
    </cfRule>
  </conditionalFormatting>
  <conditionalFormatting sqref="E159">
    <cfRule type="expression" dxfId="13882" priority="20748">
      <formula>ISEVEN(ROW())</formula>
    </cfRule>
  </conditionalFormatting>
  <conditionalFormatting sqref="E163">
    <cfRule type="expression" dxfId="13881" priority="20747">
      <formula>ISEVEN(ROW())</formula>
    </cfRule>
  </conditionalFormatting>
  <conditionalFormatting sqref="E162">
    <cfRule type="expression" dxfId="13880" priority="20746">
      <formula>ISEVEN(ROW())</formula>
    </cfRule>
  </conditionalFormatting>
  <conditionalFormatting sqref="E161">
    <cfRule type="expression" dxfId="13879" priority="20745">
      <formula>ISEVEN(ROW())</formula>
    </cfRule>
  </conditionalFormatting>
  <conditionalFormatting sqref="E164">
    <cfRule type="expression" dxfId="13878" priority="20744">
      <formula>ISEVEN(ROW())</formula>
    </cfRule>
  </conditionalFormatting>
  <conditionalFormatting sqref="E161">
    <cfRule type="expression" dxfId="13877" priority="20743">
      <formula>ISEVEN(ROW())</formula>
    </cfRule>
  </conditionalFormatting>
  <conditionalFormatting sqref="E164">
    <cfRule type="expression" dxfId="13876" priority="20742">
      <formula>ISEVEN(ROW())</formula>
    </cfRule>
  </conditionalFormatting>
  <conditionalFormatting sqref="E163">
    <cfRule type="expression" dxfId="13875" priority="20741">
      <formula>ISEVEN(ROW())</formula>
    </cfRule>
  </conditionalFormatting>
  <conditionalFormatting sqref="E162">
    <cfRule type="expression" dxfId="13874" priority="20740">
      <formula>ISEVEN(ROW())</formula>
    </cfRule>
  </conditionalFormatting>
  <conditionalFormatting sqref="E163">
    <cfRule type="expression" dxfId="13873" priority="20739">
      <formula>ISEVEN(ROW())</formula>
    </cfRule>
  </conditionalFormatting>
  <conditionalFormatting sqref="E162">
    <cfRule type="expression" dxfId="13872" priority="20738">
      <formula>ISEVEN(ROW())</formula>
    </cfRule>
  </conditionalFormatting>
  <conditionalFormatting sqref="E161">
    <cfRule type="expression" dxfId="13871" priority="20737">
      <formula>ISEVEN(ROW())</formula>
    </cfRule>
  </conditionalFormatting>
  <conditionalFormatting sqref="E164">
    <cfRule type="expression" dxfId="13870" priority="20736">
      <formula>ISEVEN(ROW())</formula>
    </cfRule>
  </conditionalFormatting>
  <conditionalFormatting sqref="E159">
    <cfRule type="expression" dxfId="13869" priority="20735">
      <formula>ISEVEN(ROW())</formula>
    </cfRule>
  </conditionalFormatting>
  <conditionalFormatting sqref="E162">
    <cfRule type="expression" dxfId="13868" priority="20734">
      <formula>ISEVEN(ROW())</formula>
    </cfRule>
  </conditionalFormatting>
  <conditionalFormatting sqref="E161">
    <cfRule type="expression" dxfId="13867" priority="20733">
      <formula>ISEVEN(ROW())</formula>
    </cfRule>
  </conditionalFormatting>
  <conditionalFormatting sqref="E160">
    <cfRule type="expression" dxfId="13866" priority="20732">
      <formula>ISEVEN(ROW())</formula>
    </cfRule>
  </conditionalFormatting>
  <conditionalFormatting sqref="E164">
    <cfRule type="expression" dxfId="13865" priority="20731">
      <formula>ISEVEN(ROW())</formula>
    </cfRule>
  </conditionalFormatting>
  <conditionalFormatting sqref="E163">
    <cfRule type="expression" dxfId="13864" priority="20730">
      <formula>ISEVEN(ROW())</formula>
    </cfRule>
  </conditionalFormatting>
  <conditionalFormatting sqref="E161">
    <cfRule type="expression" dxfId="13863" priority="20729">
      <formula>ISEVEN(ROW())</formula>
    </cfRule>
  </conditionalFormatting>
  <conditionalFormatting sqref="E160">
    <cfRule type="expression" dxfId="13862" priority="20728">
      <formula>ISEVEN(ROW())</formula>
    </cfRule>
  </conditionalFormatting>
  <conditionalFormatting sqref="E159">
    <cfRule type="expression" dxfId="13861" priority="20727">
      <formula>ISEVEN(ROW())</formula>
    </cfRule>
  </conditionalFormatting>
  <conditionalFormatting sqref="E164">
    <cfRule type="expression" dxfId="13860" priority="20726">
      <formula>ISEVEN(ROW())</formula>
    </cfRule>
  </conditionalFormatting>
  <conditionalFormatting sqref="E163">
    <cfRule type="expression" dxfId="13859" priority="20725">
      <formula>ISEVEN(ROW())</formula>
    </cfRule>
  </conditionalFormatting>
  <conditionalFormatting sqref="E162">
    <cfRule type="expression" dxfId="13858" priority="20724">
      <formula>ISEVEN(ROW())</formula>
    </cfRule>
  </conditionalFormatting>
  <conditionalFormatting sqref="E162">
    <cfRule type="expression" dxfId="13857" priority="20723">
      <formula>ISEVEN(ROW())</formula>
    </cfRule>
  </conditionalFormatting>
  <conditionalFormatting sqref="E164">
    <cfRule type="expression" dxfId="13856" priority="20722">
      <formula>ISEVEN(ROW())</formula>
    </cfRule>
  </conditionalFormatting>
  <conditionalFormatting sqref="E163">
    <cfRule type="expression" dxfId="13855" priority="20721">
      <formula>ISEVEN(ROW())</formula>
    </cfRule>
  </conditionalFormatting>
  <conditionalFormatting sqref="E164">
    <cfRule type="expression" dxfId="13854" priority="20720">
      <formula>ISEVEN(ROW())</formula>
    </cfRule>
  </conditionalFormatting>
  <conditionalFormatting sqref="E163">
    <cfRule type="expression" dxfId="13853" priority="20719">
      <formula>ISEVEN(ROW())</formula>
    </cfRule>
  </conditionalFormatting>
  <conditionalFormatting sqref="E162">
    <cfRule type="expression" dxfId="13852" priority="20718">
      <formula>ISEVEN(ROW())</formula>
    </cfRule>
  </conditionalFormatting>
  <conditionalFormatting sqref="E160">
    <cfRule type="expression" dxfId="13851" priority="20717">
      <formula>ISEVEN(ROW())</formula>
    </cfRule>
  </conditionalFormatting>
  <conditionalFormatting sqref="E159">
    <cfRule type="expression" dxfId="13850" priority="20716">
      <formula>ISEVEN(ROW())</formula>
    </cfRule>
  </conditionalFormatting>
  <conditionalFormatting sqref="E163">
    <cfRule type="expression" dxfId="13849" priority="20715">
      <formula>ISEVEN(ROW())</formula>
    </cfRule>
  </conditionalFormatting>
  <conditionalFormatting sqref="E162">
    <cfRule type="expression" dxfId="13848" priority="20714">
      <formula>ISEVEN(ROW())</formula>
    </cfRule>
  </conditionalFormatting>
  <conditionalFormatting sqref="E161">
    <cfRule type="expression" dxfId="13847" priority="20713">
      <formula>ISEVEN(ROW())</formula>
    </cfRule>
  </conditionalFormatting>
  <conditionalFormatting sqref="E164">
    <cfRule type="expression" dxfId="13846" priority="20712">
      <formula>ISEVEN(ROW())</formula>
    </cfRule>
  </conditionalFormatting>
  <conditionalFormatting sqref="E159">
    <cfRule type="expression" dxfId="13845" priority="20711">
      <formula>ISEVEN(ROW())</formula>
    </cfRule>
  </conditionalFormatting>
  <conditionalFormatting sqref="E162">
    <cfRule type="expression" dxfId="13844" priority="20710">
      <formula>ISEVEN(ROW())</formula>
    </cfRule>
  </conditionalFormatting>
  <conditionalFormatting sqref="E161">
    <cfRule type="expression" dxfId="13843" priority="20709">
      <formula>ISEVEN(ROW())</formula>
    </cfRule>
  </conditionalFormatting>
  <conditionalFormatting sqref="E160">
    <cfRule type="expression" dxfId="13842" priority="20708">
      <formula>ISEVEN(ROW())</formula>
    </cfRule>
  </conditionalFormatting>
  <conditionalFormatting sqref="E164">
    <cfRule type="expression" dxfId="13841" priority="20707">
      <formula>ISEVEN(ROW())</formula>
    </cfRule>
  </conditionalFormatting>
  <conditionalFormatting sqref="E163">
    <cfRule type="expression" dxfId="13840" priority="20706">
      <formula>ISEVEN(ROW())</formula>
    </cfRule>
  </conditionalFormatting>
  <conditionalFormatting sqref="E160">
    <cfRule type="expression" dxfId="13839" priority="20705">
      <formula>ISEVEN(ROW())</formula>
    </cfRule>
  </conditionalFormatting>
  <conditionalFormatting sqref="E163">
    <cfRule type="expression" dxfId="13838" priority="20704">
      <formula>ISEVEN(ROW())</formula>
    </cfRule>
  </conditionalFormatting>
  <conditionalFormatting sqref="E162">
    <cfRule type="expression" dxfId="13837" priority="20703">
      <formula>ISEVEN(ROW())</formula>
    </cfRule>
  </conditionalFormatting>
  <conditionalFormatting sqref="E161">
    <cfRule type="expression" dxfId="13836" priority="20702">
      <formula>ISEVEN(ROW())</formula>
    </cfRule>
  </conditionalFormatting>
  <conditionalFormatting sqref="E164">
    <cfRule type="expression" dxfId="13835" priority="20701">
      <formula>ISEVEN(ROW())</formula>
    </cfRule>
  </conditionalFormatting>
  <conditionalFormatting sqref="E162">
    <cfRule type="expression" dxfId="13834" priority="20700">
      <formula>ISEVEN(ROW())</formula>
    </cfRule>
  </conditionalFormatting>
  <conditionalFormatting sqref="E161">
    <cfRule type="expression" dxfId="13833" priority="20699">
      <formula>ISEVEN(ROW())</formula>
    </cfRule>
  </conditionalFormatting>
  <conditionalFormatting sqref="E160">
    <cfRule type="expression" dxfId="13832" priority="20698">
      <formula>ISEVEN(ROW())</formula>
    </cfRule>
  </conditionalFormatting>
  <conditionalFormatting sqref="E164">
    <cfRule type="expression" dxfId="13831" priority="20697">
      <formula>ISEVEN(ROW())</formula>
    </cfRule>
  </conditionalFormatting>
  <conditionalFormatting sqref="E163">
    <cfRule type="expression" dxfId="13830" priority="20696">
      <formula>ISEVEN(ROW())</formula>
    </cfRule>
  </conditionalFormatting>
  <conditionalFormatting sqref="E161">
    <cfRule type="expression" dxfId="13829" priority="20695">
      <formula>ISEVEN(ROW())</formula>
    </cfRule>
  </conditionalFormatting>
  <conditionalFormatting sqref="E160">
    <cfRule type="expression" dxfId="13828" priority="20694">
      <formula>ISEVEN(ROW())</formula>
    </cfRule>
  </conditionalFormatting>
  <conditionalFormatting sqref="E159">
    <cfRule type="expression" dxfId="13827" priority="20693">
      <formula>ISEVEN(ROW())</formula>
    </cfRule>
  </conditionalFormatting>
  <conditionalFormatting sqref="E164">
    <cfRule type="expression" dxfId="13826" priority="20692">
      <formula>ISEVEN(ROW())</formula>
    </cfRule>
  </conditionalFormatting>
  <conditionalFormatting sqref="E163">
    <cfRule type="expression" dxfId="13825" priority="20691">
      <formula>ISEVEN(ROW())</formula>
    </cfRule>
  </conditionalFormatting>
  <conditionalFormatting sqref="E162">
    <cfRule type="expression" dxfId="13824" priority="20690">
      <formula>ISEVEN(ROW())</formula>
    </cfRule>
  </conditionalFormatting>
  <conditionalFormatting sqref="E160">
    <cfRule type="expression" dxfId="13823" priority="20689">
      <formula>ISEVEN(ROW())</formula>
    </cfRule>
  </conditionalFormatting>
  <conditionalFormatting sqref="E159">
    <cfRule type="expression" dxfId="13822" priority="20688">
      <formula>ISEVEN(ROW())</formula>
    </cfRule>
  </conditionalFormatting>
  <conditionalFormatting sqref="E163">
    <cfRule type="expression" dxfId="13821" priority="20687">
      <formula>ISEVEN(ROW())</formula>
    </cfRule>
  </conditionalFormatting>
  <conditionalFormatting sqref="E162">
    <cfRule type="expression" dxfId="13820" priority="20686">
      <formula>ISEVEN(ROW())</formula>
    </cfRule>
  </conditionalFormatting>
  <conditionalFormatting sqref="E161">
    <cfRule type="expression" dxfId="13819" priority="20685">
      <formula>ISEVEN(ROW())</formula>
    </cfRule>
  </conditionalFormatting>
  <conditionalFormatting sqref="E164">
    <cfRule type="expression" dxfId="13818" priority="20684">
      <formula>ISEVEN(ROW())</formula>
    </cfRule>
  </conditionalFormatting>
  <conditionalFormatting sqref="E161">
    <cfRule type="expression" dxfId="13817" priority="20683">
      <formula>ISEVEN(ROW())</formula>
    </cfRule>
  </conditionalFormatting>
  <conditionalFormatting sqref="E164">
    <cfRule type="expression" dxfId="13816" priority="20682">
      <formula>ISEVEN(ROW())</formula>
    </cfRule>
  </conditionalFormatting>
  <conditionalFormatting sqref="E163">
    <cfRule type="expression" dxfId="13815" priority="20681">
      <formula>ISEVEN(ROW())</formula>
    </cfRule>
  </conditionalFormatting>
  <conditionalFormatting sqref="E162">
    <cfRule type="expression" dxfId="13814" priority="20680">
      <formula>ISEVEN(ROW())</formula>
    </cfRule>
  </conditionalFormatting>
  <conditionalFormatting sqref="E163">
    <cfRule type="expression" dxfId="13813" priority="20679">
      <formula>ISEVEN(ROW())</formula>
    </cfRule>
  </conditionalFormatting>
  <conditionalFormatting sqref="E162">
    <cfRule type="expression" dxfId="13812" priority="20678">
      <formula>ISEVEN(ROW())</formula>
    </cfRule>
  </conditionalFormatting>
  <conditionalFormatting sqref="E161">
    <cfRule type="expression" dxfId="13811" priority="20677">
      <formula>ISEVEN(ROW())</formula>
    </cfRule>
  </conditionalFormatting>
  <conditionalFormatting sqref="E164">
    <cfRule type="expression" dxfId="13810" priority="20676">
      <formula>ISEVEN(ROW())</formula>
    </cfRule>
  </conditionalFormatting>
  <conditionalFormatting sqref="E159">
    <cfRule type="expression" dxfId="13809" priority="20675">
      <formula>ISEVEN(ROW())</formula>
    </cfRule>
  </conditionalFormatting>
  <conditionalFormatting sqref="E162">
    <cfRule type="expression" dxfId="13808" priority="20674">
      <formula>ISEVEN(ROW())</formula>
    </cfRule>
  </conditionalFormatting>
  <conditionalFormatting sqref="E161">
    <cfRule type="expression" dxfId="13807" priority="20673">
      <formula>ISEVEN(ROW())</formula>
    </cfRule>
  </conditionalFormatting>
  <conditionalFormatting sqref="E160">
    <cfRule type="expression" dxfId="13806" priority="20672">
      <formula>ISEVEN(ROW())</formula>
    </cfRule>
  </conditionalFormatting>
  <conditionalFormatting sqref="E164">
    <cfRule type="expression" dxfId="13805" priority="20671">
      <formula>ISEVEN(ROW())</formula>
    </cfRule>
  </conditionalFormatting>
  <conditionalFormatting sqref="E163">
    <cfRule type="expression" dxfId="13804" priority="20670">
      <formula>ISEVEN(ROW())</formula>
    </cfRule>
  </conditionalFormatting>
  <conditionalFormatting sqref="E161">
    <cfRule type="expression" dxfId="13803" priority="20669">
      <formula>ISEVEN(ROW())</formula>
    </cfRule>
  </conditionalFormatting>
  <conditionalFormatting sqref="E160">
    <cfRule type="expression" dxfId="13802" priority="20668">
      <formula>ISEVEN(ROW())</formula>
    </cfRule>
  </conditionalFormatting>
  <conditionalFormatting sqref="E159">
    <cfRule type="expression" dxfId="13801" priority="20667">
      <formula>ISEVEN(ROW())</formula>
    </cfRule>
  </conditionalFormatting>
  <conditionalFormatting sqref="E164">
    <cfRule type="expression" dxfId="13800" priority="20666">
      <formula>ISEVEN(ROW())</formula>
    </cfRule>
  </conditionalFormatting>
  <conditionalFormatting sqref="E163">
    <cfRule type="expression" dxfId="13799" priority="20665">
      <formula>ISEVEN(ROW())</formula>
    </cfRule>
  </conditionalFormatting>
  <conditionalFormatting sqref="E162">
    <cfRule type="expression" dxfId="13798" priority="20664">
      <formula>ISEVEN(ROW())</formula>
    </cfRule>
  </conditionalFormatting>
  <conditionalFormatting sqref="E159">
    <cfRule type="expression" dxfId="13797" priority="20663">
      <formula>ISEVEN(ROW())</formula>
    </cfRule>
  </conditionalFormatting>
  <conditionalFormatting sqref="E162">
    <cfRule type="expression" dxfId="13796" priority="20662">
      <formula>ISEVEN(ROW())</formula>
    </cfRule>
  </conditionalFormatting>
  <conditionalFormatting sqref="E161">
    <cfRule type="expression" dxfId="13795" priority="20661">
      <formula>ISEVEN(ROW())</formula>
    </cfRule>
  </conditionalFormatting>
  <conditionalFormatting sqref="E160">
    <cfRule type="expression" dxfId="13794" priority="20660">
      <formula>ISEVEN(ROW())</formula>
    </cfRule>
  </conditionalFormatting>
  <conditionalFormatting sqref="E164">
    <cfRule type="expression" dxfId="13793" priority="20659">
      <formula>ISEVEN(ROW())</formula>
    </cfRule>
  </conditionalFormatting>
  <conditionalFormatting sqref="E163">
    <cfRule type="expression" dxfId="13792" priority="20658">
      <formula>ISEVEN(ROW())</formula>
    </cfRule>
  </conditionalFormatting>
  <conditionalFormatting sqref="E161">
    <cfRule type="expression" dxfId="13791" priority="20657">
      <formula>ISEVEN(ROW())</formula>
    </cfRule>
  </conditionalFormatting>
  <conditionalFormatting sqref="E160">
    <cfRule type="expression" dxfId="13790" priority="20656">
      <formula>ISEVEN(ROW())</formula>
    </cfRule>
  </conditionalFormatting>
  <conditionalFormatting sqref="E159">
    <cfRule type="expression" dxfId="13789" priority="20655">
      <formula>ISEVEN(ROW())</formula>
    </cfRule>
  </conditionalFormatting>
  <conditionalFormatting sqref="E164">
    <cfRule type="expression" dxfId="13788" priority="20654">
      <formula>ISEVEN(ROW())</formula>
    </cfRule>
  </conditionalFormatting>
  <conditionalFormatting sqref="E163">
    <cfRule type="expression" dxfId="13787" priority="20653">
      <formula>ISEVEN(ROW())</formula>
    </cfRule>
  </conditionalFormatting>
  <conditionalFormatting sqref="E162">
    <cfRule type="expression" dxfId="13786" priority="20652">
      <formula>ISEVEN(ROW())</formula>
    </cfRule>
  </conditionalFormatting>
  <conditionalFormatting sqref="E164">
    <cfRule type="expression" dxfId="13785" priority="20651">
      <formula>ISEVEN(ROW())</formula>
    </cfRule>
  </conditionalFormatting>
  <conditionalFormatting sqref="E160">
    <cfRule type="expression" dxfId="13784" priority="20650">
      <formula>ISEVEN(ROW())</formula>
    </cfRule>
  </conditionalFormatting>
  <conditionalFormatting sqref="E159">
    <cfRule type="expression" dxfId="13783" priority="20649">
      <formula>ISEVEN(ROW())</formula>
    </cfRule>
  </conditionalFormatting>
  <conditionalFormatting sqref="E163">
    <cfRule type="expression" dxfId="13782" priority="20648">
      <formula>ISEVEN(ROW())</formula>
    </cfRule>
  </conditionalFormatting>
  <conditionalFormatting sqref="E162">
    <cfRule type="expression" dxfId="13781" priority="20647">
      <formula>ISEVEN(ROW())</formula>
    </cfRule>
  </conditionalFormatting>
  <conditionalFormatting sqref="E161">
    <cfRule type="expression" dxfId="13780" priority="20646">
      <formula>ISEVEN(ROW())</formula>
    </cfRule>
  </conditionalFormatting>
  <conditionalFormatting sqref="E164">
    <cfRule type="expression" dxfId="13779" priority="20645">
      <formula>ISEVEN(ROW())</formula>
    </cfRule>
  </conditionalFormatting>
  <conditionalFormatting sqref="E159">
    <cfRule type="expression" dxfId="13778" priority="20644">
      <formula>ISEVEN(ROW())</formula>
    </cfRule>
  </conditionalFormatting>
  <conditionalFormatting sqref="E162">
    <cfRule type="expression" dxfId="13777" priority="20643">
      <formula>ISEVEN(ROW())</formula>
    </cfRule>
  </conditionalFormatting>
  <conditionalFormatting sqref="E161">
    <cfRule type="expression" dxfId="13776" priority="20642">
      <formula>ISEVEN(ROW())</formula>
    </cfRule>
  </conditionalFormatting>
  <conditionalFormatting sqref="E160">
    <cfRule type="expression" dxfId="13775" priority="20641">
      <formula>ISEVEN(ROW())</formula>
    </cfRule>
  </conditionalFormatting>
  <conditionalFormatting sqref="E164">
    <cfRule type="expression" dxfId="13774" priority="20640">
      <formula>ISEVEN(ROW())</formula>
    </cfRule>
  </conditionalFormatting>
  <conditionalFormatting sqref="E163">
    <cfRule type="expression" dxfId="13773" priority="20639">
      <formula>ISEVEN(ROW())</formula>
    </cfRule>
  </conditionalFormatting>
  <conditionalFormatting sqref="E160">
    <cfRule type="expression" dxfId="13772" priority="20638">
      <formula>ISEVEN(ROW())</formula>
    </cfRule>
  </conditionalFormatting>
  <conditionalFormatting sqref="E159">
    <cfRule type="expression" dxfId="13771" priority="20637">
      <formula>ISEVEN(ROW())</formula>
    </cfRule>
  </conditionalFormatting>
  <conditionalFormatting sqref="E163">
    <cfRule type="expression" dxfId="13770" priority="20636">
      <formula>ISEVEN(ROW())</formula>
    </cfRule>
  </conditionalFormatting>
  <conditionalFormatting sqref="E162">
    <cfRule type="expression" dxfId="13769" priority="20635">
      <formula>ISEVEN(ROW())</formula>
    </cfRule>
  </conditionalFormatting>
  <conditionalFormatting sqref="E161">
    <cfRule type="expression" dxfId="13768" priority="20634">
      <formula>ISEVEN(ROW())</formula>
    </cfRule>
  </conditionalFormatting>
  <conditionalFormatting sqref="E164">
    <cfRule type="expression" dxfId="13767" priority="20633">
      <formula>ISEVEN(ROW())</formula>
    </cfRule>
  </conditionalFormatting>
  <conditionalFormatting sqref="E159">
    <cfRule type="expression" dxfId="13766" priority="20632">
      <formula>ISEVEN(ROW())</formula>
    </cfRule>
  </conditionalFormatting>
  <conditionalFormatting sqref="E162">
    <cfRule type="expression" dxfId="13765" priority="20631">
      <formula>ISEVEN(ROW())</formula>
    </cfRule>
  </conditionalFormatting>
  <conditionalFormatting sqref="E161">
    <cfRule type="expression" dxfId="13764" priority="20630">
      <formula>ISEVEN(ROW())</formula>
    </cfRule>
  </conditionalFormatting>
  <conditionalFormatting sqref="E160">
    <cfRule type="expression" dxfId="13763" priority="20629">
      <formula>ISEVEN(ROW())</formula>
    </cfRule>
  </conditionalFormatting>
  <conditionalFormatting sqref="E164">
    <cfRule type="expression" dxfId="13762" priority="20628">
      <formula>ISEVEN(ROW())</formula>
    </cfRule>
  </conditionalFormatting>
  <conditionalFormatting sqref="E163">
    <cfRule type="expression" dxfId="13761" priority="20627">
      <formula>ISEVEN(ROW())</formula>
    </cfRule>
  </conditionalFormatting>
  <conditionalFormatting sqref="E161">
    <cfRule type="expression" dxfId="13760" priority="20626">
      <formula>ISEVEN(ROW())</formula>
    </cfRule>
  </conditionalFormatting>
  <conditionalFormatting sqref="E160">
    <cfRule type="expression" dxfId="13759" priority="20625">
      <formula>ISEVEN(ROW())</formula>
    </cfRule>
  </conditionalFormatting>
  <conditionalFormatting sqref="E159">
    <cfRule type="expression" dxfId="13758" priority="20624">
      <formula>ISEVEN(ROW())</formula>
    </cfRule>
  </conditionalFormatting>
  <conditionalFormatting sqref="E163">
    <cfRule type="expression" dxfId="13757" priority="20623">
      <formula>ISEVEN(ROW())</formula>
    </cfRule>
  </conditionalFormatting>
  <conditionalFormatting sqref="E162">
    <cfRule type="expression" dxfId="13756" priority="20622">
      <formula>ISEVEN(ROW())</formula>
    </cfRule>
  </conditionalFormatting>
  <conditionalFormatting sqref="E160">
    <cfRule type="expression" dxfId="13755" priority="20621">
      <formula>ISEVEN(ROW())</formula>
    </cfRule>
  </conditionalFormatting>
  <conditionalFormatting sqref="E159">
    <cfRule type="expression" dxfId="13754" priority="20620">
      <formula>ISEVEN(ROW())</formula>
    </cfRule>
  </conditionalFormatting>
  <conditionalFormatting sqref="E163">
    <cfRule type="expression" dxfId="13753" priority="20619">
      <formula>ISEVEN(ROW())</formula>
    </cfRule>
  </conditionalFormatting>
  <conditionalFormatting sqref="E162">
    <cfRule type="expression" dxfId="13752" priority="20618">
      <formula>ISEVEN(ROW())</formula>
    </cfRule>
  </conditionalFormatting>
  <conditionalFormatting sqref="E161">
    <cfRule type="expression" dxfId="13751" priority="20617">
      <formula>ISEVEN(ROW())</formula>
    </cfRule>
  </conditionalFormatting>
  <conditionalFormatting sqref="E161">
    <cfRule type="expression" dxfId="13750" priority="20616">
      <formula>ISEVEN(ROW())</formula>
    </cfRule>
  </conditionalFormatting>
  <conditionalFormatting sqref="E160">
    <cfRule type="expression" dxfId="13749" priority="20615">
      <formula>ISEVEN(ROW())</formula>
    </cfRule>
  </conditionalFormatting>
  <conditionalFormatting sqref="E159">
    <cfRule type="expression" dxfId="13748" priority="20614">
      <formula>ISEVEN(ROW())</formula>
    </cfRule>
  </conditionalFormatting>
  <conditionalFormatting sqref="E163">
    <cfRule type="expression" dxfId="13747" priority="20613">
      <formula>ISEVEN(ROW())</formula>
    </cfRule>
  </conditionalFormatting>
  <conditionalFormatting sqref="E162">
    <cfRule type="expression" dxfId="13746" priority="20612">
      <formula>ISEVEN(ROW())</formula>
    </cfRule>
  </conditionalFormatting>
  <conditionalFormatting sqref="E160">
    <cfRule type="expression" dxfId="13745" priority="20611">
      <formula>ISEVEN(ROW())</formula>
    </cfRule>
  </conditionalFormatting>
  <conditionalFormatting sqref="E159">
    <cfRule type="expression" dxfId="13744" priority="20610">
      <formula>ISEVEN(ROW())</formula>
    </cfRule>
  </conditionalFormatting>
  <conditionalFormatting sqref="E163">
    <cfRule type="expression" dxfId="13743" priority="20609">
      <formula>ISEVEN(ROW())</formula>
    </cfRule>
  </conditionalFormatting>
  <conditionalFormatting sqref="E162">
    <cfRule type="expression" dxfId="13742" priority="20608">
      <formula>ISEVEN(ROW())</formula>
    </cfRule>
  </conditionalFormatting>
  <conditionalFormatting sqref="E161">
    <cfRule type="expression" dxfId="13741" priority="20607">
      <formula>ISEVEN(ROW())</formula>
    </cfRule>
  </conditionalFormatting>
  <conditionalFormatting sqref="E159">
    <cfRule type="expression" dxfId="13740" priority="20606">
      <formula>ISEVEN(ROW())</formula>
    </cfRule>
  </conditionalFormatting>
  <conditionalFormatting sqref="E162">
    <cfRule type="expression" dxfId="13739" priority="20605">
      <formula>ISEVEN(ROW())</formula>
    </cfRule>
  </conditionalFormatting>
  <conditionalFormatting sqref="E161">
    <cfRule type="expression" dxfId="13738" priority="20604">
      <formula>ISEVEN(ROW())</formula>
    </cfRule>
  </conditionalFormatting>
  <conditionalFormatting sqref="E160">
    <cfRule type="expression" dxfId="13737" priority="20603">
      <formula>ISEVEN(ROW())</formula>
    </cfRule>
  </conditionalFormatting>
  <conditionalFormatting sqref="E164">
    <cfRule type="expression" dxfId="13736" priority="20602">
      <formula>ISEVEN(ROW())</formula>
    </cfRule>
  </conditionalFormatting>
  <conditionalFormatting sqref="E163">
    <cfRule type="expression" dxfId="13735" priority="20601">
      <formula>ISEVEN(ROW())</formula>
    </cfRule>
  </conditionalFormatting>
  <conditionalFormatting sqref="E161">
    <cfRule type="expression" dxfId="13734" priority="20600">
      <formula>ISEVEN(ROW())</formula>
    </cfRule>
  </conditionalFormatting>
  <conditionalFormatting sqref="E160">
    <cfRule type="expression" dxfId="13733" priority="20599">
      <formula>ISEVEN(ROW())</formula>
    </cfRule>
  </conditionalFormatting>
  <conditionalFormatting sqref="E159">
    <cfRule type="expression" dxfId="13732" priority="20598">
      <formula>ISEVEN(ROW())</formula>
    </cfRule>
  </conditionalFormatting>
  <conditionalFormatting sqref="E164">
    <cfRule type="expression" dxfId="13731" priority="20597">
      <formula>ISEVEN(ROW())</formula>
    </cfRule>
  </conditionalFormatting>
  <conditionalFormatting sqref="E163">
    <cfRule type="expression" dxfId="13730" priority="20596">
      <formula>ISEVEN(ROW())</formula>
    </cfRule>
  </conditionalFormatting>
  <conditionalFormatting sqref="E162">
    <cfRule type="expression" dxfId="13729" priority="20595">
      <formula>ISEVEN(ROW())</formula>
    </cfRule>
  </conditionalFormatting>
  <conditionalFormatting sqref="E159">
    <cfRule type="expression" dxfId="13728" priority="20594">
      <formula>ISEVEN(ROW())</formula>
    </cfRule>
  </conditionalFormatting>
  <conditionalFormatting sqref="E162">
    <cfRule type="expression" dxfId="13727" priority="20593">
      <formula>ISEVEN(ROW())</formula>
    </cfRule>
  </conditionalFormatting>
  <conditionalFormatting sqref="E161">
    <cfRule type="expression" dxfId="13726" priority="20592">
      <formula>ISEVEN(ROW())</formula>
    </cfRule>
  </conditionalFormatting>
  <conditionalFormatting sqref="E160">
    <cfRule type="expression" dxfId="13725" priority="20591">
      <formula>ISEVEN(ROW())</formula>
    </cfRule>
  </conditionalFormatting>
  <conditionalFormatting sqref="E164">
    <cfRule type="expression" dxfId="13724" priority="20590">
      <formula>ISEVEN(ROW())</formula>
    </cfRule>
  </conditionalFormatting>
  <conditionalFormatting sqref="E163">
    <cfRule type="expression" dxfId="13723" priority="20589">
      <formula>ISEVEN(ROW())</formula>
    </cfRule>
  </conditionalFormatting>
  <conditionalFormatting sqref="E161">
    <cfRule type="expression" dxfId="13722" priority="20588">
      <formula>ISEVEN(ROW())</formula>
    </cfRule>
  </conditionalFormatting>
  <conditionalFormatting sqref="E160">
    <cfRule type="expression" dxfId="13721" priority="20587">
      <formula>ISEVEN(ROW())</formula>
    </cfRule>
  </conditionalFormatting>
  <conditionalFormatting sqref="E159">
    <cfRule type="expression" dxfId="13720" priority="20586">
      <formula>ISEVEN(ROW())</formula>
    </cfRule>
  </conditionalFormatting>
  <conditionalFormatting sqref="E164">
    <cfRule type="expression" dxfId="13719" priority="20585">
      <formula>ISEVEN(ROW())</formula>
    </cfRule>
  </conditionalFormatting>
  <conditionalFormatting sqref="E163">
    <cfRule type="expression" dxfId="13718" priority="20584">
      <formula>ISEVEN(ROW())</formula>
    </cfRule>
  </conditionalFormatting>
  <conditionalFormatting sqref="E162">
    <cfRule type="expression" dxfId="13717" priority="20583">
      <formula>ISEVEN(ROW())</formula>
    </cfRule>
  </conditionalFormatting>
  <conditionalFormatting sqref="B165 F165 D165">
    <cfRule type="expression" dxfId="13716" priority="20582">
      <formula>ISEVEN(ROW())</formula>
    </cfRule>
  </conditionalFormatting>
  <conditionalFormatting sqref="F165">
    <cfRule type="expression" dxfId="13715" priority="20581">
      <formula>ISEVEN(ROW())</formula>
    </cfRule>
  </conditionalFormatting>
  <conditionalFormatting sqref="B165 D165">
    <cfRule type="expression" dxfId="13714" priority="20580">
      <formula>ISEVEN(ROW())</formula>
    </cfRule>
  </conditionalFormatting>
  <conditionalFormatting sqref="B165 D165 F165">
    <cfRule type="expression" dxfId="13713" priority="20577">
      <formula>ISEVEN(ROW())</formula>
    </cfRule>
  </conditionalFormatting>
  <conditionalFormatting sqref="B165 F165 D165">
    <cfRule type="expression" dxfId="13712" priority="20574">
      <formula>ISEVEN(ROW())</formula>
    </cfRule>
  </conditionalFormatting>
  <conditionalFormatting sqref="F165">
    <cfRule type="expression" dxfId="13711" priority="20573">
      <formula>ISEVEN(ROW())</formula>
    </cfRule>
  </conditionalFormatting>
  <conditionalFormatting sqref="B165 D165">
    <cfRule type="expression" dxfId="13710" priority="20572">
      <formula>ISEVEN(ROW())</formula>
    </cfRule>
  </conditionalFormatting>
  <conditionalFormatting sqref="B165 D165 F165">
    <cfRule type="expression" dxfId="13709" priority="20569">
      <formula>ISEVEN(ROW())</formula>
    </cfRule>
  </conditionalFormatting>
  <conditionalFormatting sqref="B165 F165 D165">
    <cfRule type="expression" dxfId="13708" priority="20566">
      <formula>ISEVEN(ROW())</formula>
    </cfRule>
  </conditionalFormatting>
  <conditionalFormatting sqref="F165">
    <cfRule type="expression" dxfId="13707" priority="20565">
      <formula>ISEVEN(ROW())</formula>
    </cfRule>
  </conditionalFormatting>
  <conditionalFormatting sqref="B165 D165">
    <cfRule type="expression" dxfId="13706" priority="20564">
      <formula>ISEVEN(ROW())</formula>
    </cfRule>
  </conditionalFormatting>
  <conditionalFormatting sqref="B165 D165 F165">
    <cfRule type="expression" dxfId="13705" priority="20561">
      <formula>ISEVEN(ROW())</formula>
    </cfRule>
  </conditionalFormatting>
  <conditionalFormatting sqref="B165 F165 D165">
    <cfRule type="expression" dxfId="13704" priority="20558">
      <formula>ISEVEN(ROW())</formula>
    </cfRule>
  </conditionalFormatting>
  <conditionalFormatting sqref="B165 D165 F165">
    <cfRule type="expression" dxfId="13703" priority="20557">
      <formula>ISEVEN(ROW())</formula>
    </cfRule>
  </conditionalFormatting>
  <conditionalFormatting sqref="B165 F165 D165">
    <cfRule type="expression" dxfId="13702" priority="20554">
      <formula>ISEVEN(ROW())</formula>
    </cfRule>
  </conditionalFormatting>
  <conditionalFormatting sqref="F165">
    <cfRule type="expression" dxfId="13701" priority="20553">
      <formula>ISEVEN(ROW())</formula>
    </cfRule>
  </conditionalFormatting>
  <conditionalFormatting sqref="B165 D165">
    <cfRule type="expression" dxfId="13700" priority="20552">
      <formula>ISEVEN(ROW())</formula>
    </cfRule>
  </conditionalFormatting>
  <conditionalFormatting sqref="B165 D165 F165">
    <cfRule type="expression" dxfId="13699" priority="20549">
      <formula>ISEVEN(ROW())</formula>
    </cfRule>
  </conditionalFormatting>
  <conditionalFormatting sqref="F165">
    <cfRule type="expression" dxfId="13698" priority="20546">
      <formula>ISEVEN(ROW())</formula>
    </cfRule>
  </conditionalFormatting>
  <conditionalFormatting sqref="B165 D165">
    <cfRule type="expression" dxfId="13697" priority="20545">
      <formula>ISEVEN(ROW())</formula>
    </cfRule>
  </conditionalFormatting>
  <conditionalFormatting sqref="B165 D165 F165">
    <cfRule type="expression" dxfId="13696" priority="20542">
      <formula>ISEVEN(ROW())</formula>
    </cfRule>
  </conditionalFormatting>
  <conditionalFormatting sqref="B165 F165 D165">
    <cfRule type="expression" dxfId="13695" priority="20539">
      <formula>ISEVEN(ROW())</formula>
    </cfRule>
  </conditionalFormatting>
  <conditionalFormatting sqref="F165">
    <cfRule type="expression" dxfId="13694" priority="20538">
      <formula>ISEVEN(ROW())</formula>
    </cfRule>
  </conditionalFormatting>
  <conditionalFormatting sqref="B165 D165">
    <cfRule type="expression" dxfId="13693" priority="20537">
      <formula>ISEVEN(ROW())</formula>
    </cfRule>
  </conditionalFormatting>
  <conditionalFormatting sqref="B165 F165 D165">
    <cfRule type="expression" dxfId="13692" priority="20534">
      <formula>ISEVEN(ROW())</formula>
    </cfRule>
  </conditionalFormatting>
  <conditionalFormatting sqref="F165">
    <cfRule type="expression" dxfId="13691" priority="20533">
      <formula>ISEVEN(ROW())</formula>
    </cfRule>
  </conditionalFormatting>
  <conditionalFormatting sqref="B165 D165">
    <cfRule type="expression" dxfId="13690" priority="20532">
      <formula>ISEVEN(ROW())</formula>
    </cfRule>
  </conditionalFormatting>
  <conditionalFormatting sqref="B165 D165 F165">
    <cfRule type="expression" dxfId="13689" priority="20529">
      <formula>ISEVEN(ROW())</formula>
    </cfRule>
  </conditionalFormatting>
  <conditionalFormatting sqref="B165 F165 D165">
    <cfRule type="expression" dxfId="13688" priority="20526">
      <formula>ISEVEN(ROW())</formula>
    </cfRule>
  </conditionalFormatting>
  <conditionalFormatting sqref="B165 D165 F165">
    <cfRule type="expression" dxfId="13687" priority="20525">
      <formula>ISEVEN(ROW())</formula>
    </cfRule>
  </conditionalFormatting>
  <conditionalFormatting sqref="B165 F165 D165">
    <cfRule type="expression" dxfId="13686" priority="20522">
      <formula>ISEVEN(ROW())</formula>
    </cfRule>
  </conditionalFormatting>
  <conditionalFormatting sqref="E165">
    <cfRule type="expression" dxfId="13685" priority="20521">
      <formula>ISEVEN(ROW())</formula>
    </cfRule>
  </conditionalFormatting>
  <conditionalFormatting sqref="E165">
    <cfRule type="expression" dxfId="13684" priority="20520">
      <formula>ISEVEN(ROW())</formula>
    </cfRule>
  </conditionalFormatting>
  <conditionalFormatting sqref="E165">
    <cfRule type="expression" dxfId="13683" priority="20519">
      <formula>ISEVEN(ROW())</formula>
    </cfRule>
  </conditionalFormatting>
  <conditionalFormatting sqref="E165">
    <cfRule type="expression" dxfId="13682" priority="20518">
      <formula>ISEVEN(ROW())</formula>
    </cfRule>
  </conditionalFormatting>
  <conditionalFormatting sqref="E165">
    <cfRule type="expression" dxfId="13681" priority="20517">
      <formula>ISEVEN(ROW())</formula>
    </cfRule>
  </conditionalFormatting>
  <conditionalFormatting sqref="E165">
    <cfRule type="expression" dxfId="13680" priority="20516">
      <formula>ISEVEN(ROW())</formula>
    </cfRule>
  </conditionalFormatting>
  <conditionalFormatting sqref="E165">
    <cfRule type="expression" dxfId="13679" priority="20515">
      <formula>ISEVEN(ROW())</formula>
    </cfRule>
  </conditionalFormatting>
  <conditionalFormatting sqref="E165">
    <cfRule type="expression" dxfId="13678" priority="20514">
      <formula>ISEVEN(ROW())</formula>
    </cfRule>
  </conditionalFormatting>
  <conditionalFormatting sqref="E165">
    <cfRule type="expression" dxfId="13677" priority="20513">
      <formula>ISEVEN(ROW())</formula>
    </cfRule>
  </conditionalFormatting>
  <conditionalFormatting sqref="E165">
    <cfRule type="expression" dxfId="13676" priority="20512">
      <formula>ISEVEN(ROW())</formula>
    </cfRule>
  </conditionalFormatting>
  <conditionalFormatting sqref="E165">
    <cfRule type="expression" dxfId="13675" priority="20511">
      <formula>ISEVEN(ROW())</formula>
    </cfRule>
  </conditionalFormatting>
  <conditionalFormatting sqref="E165">
    <cfRule type="expression" dxfId="13674" priority="20510">
      <formula>ISEVEN(ROW())</formula>
    </cfRule>
  </conditionalFormatting>
  <conditionalFormatting sqref="E165">
    <cfRule type="expression" dxfId="13673" priority="20509">
      <formula>ISEVEN(ROW())</formula>
    </cfRule>
  </conditionalFormatting>
  <conditionalFormatting sqref="E165">
    <cfRule type="expression" dxfId="13672" priority="20508">
      <formula>ISEVEN(ROW())</formula>
    </cfRule>
  </conditionalFormatting>
  <conditionalFormatting sqref="E165">
    <cfRule type="expression" dxfId="13671" priority="20507">
      <formula>ISEVEN(ROW())</formula>
    </cfRule>
  </conditionalFormatting>
  <conditionalFormatting sqref="E165">
    <cfRule type="expression" dxfId="13670" priority="20506">
      <formula>ISEVEN(ROW())</formula>
    </cfRule>
  </conditionalFormatting>
  <conditionalFormatting sqref="E165">
    <cfRule type="expression" dxfId="13669" priority="20505">
      <formula>ISEVEN(ROW())</formula>
    </cfRule>
  </conditionalFormatting>
  <conditionalFormatting sqref="E165">
    <cfRule type="expression" dxfId="13668" priority="20504">
      <formula>ISEVEN(ROW())</formula>
    </cfRule>
  </conditionalFormatting>
  <conditionalFormatting sqref="E165">
    <cfRule type="expression" dxfId="13667" priority="20503">
      <formula>ISEVEN(ROW())</formula>
    </cfRule>
  </conditionalFormatting>
  <conditionalFormatting sqref="E165">
    <cfRule type="expression" dxfId="13666" priority="20502">
      <formula>ISEVEN(ROW())</formula>
    </cfRule>
  </conditionalFormatting>
  <conditionalFormatting sqref="E165">
    <cfRule type="expression" dxfId="13665" priority="20501">
      <formula>ISEVEN(ROW())</formula>
    </cfRule>
  </conditionalFormatting>
  <conditionalFormatting sqref="E165">
    <cfRule type="expression" dxfId="13664" priority="20500">
      <formula>ISEVEN(ROW())</formula>
    </cfRule>
  </conditionalFormatting>
  <conditionalFormatting sqref="E165">
    <cfRule type="expression" dxfId="13663" priority="20499">
      <formula>ISEVEN(ROW())</formula>
    </cfRule>
  </conditionalFormatting>
  <conditionalFormatting sqref="E165">
    <cfRule type="expression" dxfId="13662" priority="20498">
      <formula>ISEVEN(ROW())</formula>
    </cfRule>
  </conditionalFormatting>
  <conditionalFormatting sqref="B165 F165 D165">
    <cfRule type="expression" dxfId="13661" priority="20497">
      <formula>ISEVEN(ROW())</formula>
    </cfRule>
  </conditionalFormatting>
  <conditionalFormatting sqref="F165">
    <cfRule type="expression" dxfId="13660" priority="20496">
      <formula>ISEVEN(ROW())</formula>
    </cfRule>
  </conditionalFormatting>
  <conditionalFormatting sqref="B165 D165">
    <cfRule type="expression" dxfId="13659" priority="20495">
      <formula>ISEVEN(ROW())</formula>
    </cfRule>
  </conditionalFormatting>
  <conditionalFormatting sqref="B165 F165 D165">
    <cfRule type="expression" dxfId="13658" priority="20492">
      <formula>ISEVEN(ROW())</formula>
    </cfRule>
  </conditionalFormatting>
  <conditionalFormatting sqref="F165">
    <cfRule type="expression" dxfId="13657" priority="20491">
      <formula>ISEVEN(ROW())</formula>
    </cfRule>
  </conditionalFormatting>
  <conditionalFormatting sqref="B165 D165">
    <cfRule type="expression" dxfId="13656" priority="20490">
      <formula>ISEVEN(ROW())</formula>
    </cfRule>
  </conditionalFormatting>
  <conditionalFormatting sqref="B165 D165 F165">
    <cfRule type="expression" dxfId="13655" priority="20487">
      <formula>ISEVEN(ROW())</formula>
    </cfRule>
  </conditionalFormatting>
  <conditionalFormatting sqref="B165 F165 D165">
    <cfRule type="expression" dxfId="13654" priority="20484">
      <formula>ISEVEN(ROW())</formula>
    </cfRule>
  </conditionalFormatting>
  <conditionalFormatting sqref="B165 D165 F165">
    <cfRule type="expression" dxfId="13653" priority="20483">
      <formula>ISEVEN(ROW())</formula>
    </cfRule>
  </conditionalFormatting>
  <conditionalFormatting sqref="B165 F165 D165">
    <cfRule type="expression" dxfId="13652" priority="20480">
      <formula>ISEVEN(ROW())</formula>
    </cfRule>
  </conditionalFormatting>
  <conditionalFormatting sqref="F165">
    <cfRule type="expression" dxfId="13651" priority="20479">
      <formula>ISEVEN(ROW())</formula>
    </cfRule>
  </conditionalFormatting>
  <conditionalFormatting sqref="B165 D165">
    <cfRule type="expression" dxfId="13650" priority="20478">
      <formula>ISEVEN(ROW())</formula>
    </cfRule>
  </conditionalFormatting>
  <conditionalFormatting sqref="B165 D165 F165">
    <cfRule type="expression" dxfId="13649" priority="20475">
      <formula>ISEVEN(ROW())</formula>
    </cfRule>
  </conditionalFormatting>
  <conditionalFormatting sqref="F165">
    <cfRule type="expression" dxfId="13648" priority="20472">
      <formula>ISEVEN(ROW())</formula>
    </cfRule>
  </conditionalFormatting>
  <conditionalFormatting sqref="B165 D165">
    <cfRule type="expression" dxfId="13647" priority="20471">
      <formula>ISEVEN(ROW())</formula>
    </cfRule>
  </conditionalFormatting>
  <conditionalFormatting sqref="B165 D165 F165">
    <cfRule type="expression" dxfId="13646" priority="20468">
      <formula>ISEVEN(ROW())</formula>
    </cfRule>
  </conditionalFormatting>
  <conditionalFormatting sqref="B165 F165 D165">
    <cfRule type="expression" dxfId="13645" priority="20465">
      <formula>ISEVEN(ROW())</formula>
    </cfRule>
  </conditionalFormatting>
  <conditionalFormatting sqref="F165">
    <cfRule type="expression" dxfId="13644" priority="20464">
      <formula>ISEVEN(ROW())</formula>
    </cfRule>
  </conditionalFormatting>
  <conditionalFormatting sqref="B165 D165">
    <cfRule type="expression" dxfId="13643" priority="20463">
      <formula>ISEVEN(ROW())</formula>
    </cfRule>
  </conditionalFormatting>
  <conditionalFormatting sqref="B165 F165 D165">
    <cfRule type="expression" dxfId="13642" priority="20460">
      <formula>ISEVEN(ROW())</formula>
    </cfRule>
  </conditionalFormatting>
  <conditionalFormatting sqref="F165">
    <cfRule type="expression" dxfId="13641" priority="20459">
      <formula>ISEVEN(ROW())</formula>
    </cfRule>
  </conditionalFormatting>
  <conditionalFormatting sqref="B165 D165">
    <cfRule type="expression" dxfId="13640" priority="20458">
      <formula>ISEVEN(ROW())</formula>
    </cfRule>
  </conditionalFormatting>
  <conditionalFormatting sqref="B165 D165 F165">
    <cfRule type="expression" dxfId="13639" priority="20455">
      <formula>ISEVEN(ROW())</formula>
    </cfRule>
  </conditionalFormatting>
  <conditionalFormatting sqref="B165 F165 D165">
    <cfRule type="expression" dxfId="13638" priority="20452">
      <formula>ISEVEN(ROW())</formula>
    </cfRule>
  </conditionalFormatting>
  <conditionalFormatting sqref="B165 D165 F165">
    <cfRule type="expression" dxfId="13637" priority="20451">
      <formula>ISEVEN(ROW())</formula>
    </cfRule>
  </conditionalFormatting>
  <conditionalFormatting sqref="B165 F165 D165">
    <cfRule type="expression" dxfId="13636" priority="20448">
      <formula>ISEVEN(ROW())</formula>
    </cfRule>
  </conditionalFormatting>
  <conditionalFormatting sqref="F165">
    <cfRule type="expression" dxfId="13635" priority="20447">
      <formula>ISEVEN(ROW())</formula>
    </cfRule>
  </conditionalFormatting>
  <conditionalFormatting sqref="B165 D165">
    <cfRule type="expression" dxfId="13634" priority="20446">
      <formula>ISEVEN(ROW())</formula>
    </cfRule>
  </conditionalFormatting>
  <conditionalFormatting sqref="B165 D165 F165">
    <cfRule type="expression" dxfId="13633" priority="20443">
      <formula>ISEVEN(ROW())</formula>
    </cfRule>
  </conditionalFormatting>
  <conditionalFormatting sqref="F165">
    <cfRule type="expression" dxfId="13632" priority="20440">
      <formula>ISEVEN(ROW())</formula>
    </cfRule>
  </conditionalFormatting>
  <conditionalFormatting sqref="B165 D165">
    <cfRule type="expression" dxfId="13631" priority="20439">
      <formula>ISEVEN(ROW())</formula>
    </cfRule>
  </conditionalFormatting>
  <conditionalFormatting sqref="B165 D165 F165">
    <cfRule type="expression" dxfId="13630" priority="20436">
      <formula>ISEVEN(ROW())</formula>
    </cfRule>
  </conditionalFormatting>
  <conditionalFormatting sqref="B165 F165 D165">
    <cfRule type="expression" dxfId="13629" priority="20433">
      <formula>ISEVEN(ROW())</formula>
    </cfRule>
  </conditionalFormatting>
  <conditionalFormatting sqref="F165">
    <cfRule type="expression" dxfId="13628" priority="20432">
      <formula>ISEVEN(ROW())</formula>
    </cfRule>
  </conditionalFormatting>
  <conditionalFormatting sqref="B165 D165">
    <cfRule type="expression" dxfId="13627" priority="20431">
      <formula>ISEVEN(ROW())</formula>
    </cfRule>
  </conditionalFormatting>
  <conditionalFormatting sqref="B165 F165 D165">
    <cfRule type="expression" dxfId="13626" priority="20428">
      <formula>ISEVEN(ROW())</formula>
    </cfRule>
  </conditionalFormatting>
  <conditionalFormatting sqref="F165">
    <cfRule type="expression" dxfId="13625" priority="20427">
      <formula>ISEVEN(ROW())</formula>
    </cfRule>
  </conditionalFormatting>
  <conditionalFormatting sqref="B165 D165">
    <cfRule type="expression" dxfId="13624" priority="20426">
      <formula>ISEVEN(ROW())</formula>
    </cfRule>
  </conditionalFormatting>
  <conditionalFormatting sqref="B165 D165 F165">
    <cfRule type="expression" dxfId="13623" priority="20423">
      <formula>ISEVEN(ROW())</formula>
    </cfRule>
  </conditionalFormatting>
  <conditionalFormatting sqref="B165 F165 D165">
    <cfRule type="expression" dxfId="13622" priority="20420">
      <formula>ISEVEN(ROW())</formula>
    </cfRule>
  </conditionalFormatting>
  <conditionalFormatting sqref="B165 D165 F165">
    <cfRule type="expression" dxfId="13621" priority="20419">
      <formula>ISEVEN(ROW())</formula>
    </cfRule>
  </conditionalFormatting>
  <conditionalFormatting sqref="B165 F165 D165">
    <cfRule type="expression" dxfId="13620" priority="20416">
      <formula>ISEVEN(ROW())</formula>
    </cfRule>
  </conditionalFormatting>
  <conditionalFormatting sqref="E165">
    <cfRule type="expression" dxfId="13619" priority="20415">
      <formula>ISEVEN(ROW())</formula>
    </cfRule>
  </conditionalFormatting>
  <conditionalFormatting sqref="E165">
    <cfRule type="expression" dxfId="13618" priority="20414">
      <formula>ISEVEN(ROW())</formula>
    </cfRule>
  </conditionalFormatting>
  <conditionalFormatting sqref="E165">
    <cfRule type="expression" dxfId="13617" priority="20413">
      <formula>ISEVEN(ROW())</formula>
    </cfRule>
  </conditionalFormatting>
  <conditionalFormatting sqref="E165">
    <cfRule type="expression" dxfId="13616" priority="20412">
      <formula>ISEVEN(ROW())</formula>
    </cfRule>
  </conditionalFormatting>
  <conditionalFormatting sqref="E165">
    <cfRule type="expression" dxfId="13615" priority="20411">
      <formula>ISEVEN(ROW())</formula>
    </cfRule>
  </conditionalFormatting>
  <conditionalFormatting sqref="E165">
    <cfRule type="expression" dxfId="13614" priority="20410">
      <formula>ISEVEN(ROW())</formula>
    </cfRule>
  </conditionalFormatting>
  <conditionalFormatting sqref="E165">
    <cfRule type="expression" dxfId="13613" priority="20409">
      <formula>ISEVEN(ROW())</formula>
    </cfRule>
  </conditionalFormatting>
  <conditionalFormatting sqref="E165">
    <cfRule type="expression" dxfId="13612" priority="20408">
      <formula>ISEVEN(ROW())</formula>
    </cfRule>
  </conditionalFormatting>
  <conditionalFormatting sqref="E165">
    <cfRule type="expression" dxfId="13611" priority="20407">
      <formula>ISEVEN(ROW())</formula>
    </cfRule>
  </conditionalFormatting>
  <conditionalFormatting sqref="E165">
    <cfRule type="expression" dxfId="13610" priority="20406">
      <formula>ISEVEN(ROW())</formula>
    </cfRule>
  </conditionalFormatting>
  <conditionalFormatting sqref="E165">
    <cfRule type="expression" dxfId="13609" priority="20405">
      <formula>ISEVEN(ROW())</formula>
    </cfRule>
  </conditionalFormatting>
  <conditionalFormatting sqref="E165">
    <cfRule type="expression" dxfId="13608" priority="20404">
      <formula>ISEVEN(ROW())</formula>
    </cfRule>
  </conditionalFormatting>
  <conditionalFormatting sqref="E165">
    <cfRule type="expression" dxfId="13607" priority="20403">
      <formula>ISEVEN(ROW())</formula>
    </cfRule>
  </conditionalFormatting>
  <conditionalFormatting sqref="E165">
    <cfRule type="expression" dxfId="13606" priority="20402">
      <formula>ISEVEN(ROW())</formula>
    </cfRule>
  </conditionalFormatting>
  <conditionalFormatting sqref="E165">
    <cfRule type="expression" dxfId="13605" priority="20401">
      <formula>ISEVEN(ROW())</formula>
    </cfRule>
  </conditionalFormatting>
  <conditionalFormatting sqref="E165">
    <cfRule type="expression" dxfId="13604" priority="20400">
      <formula>ISEVEN(ROW())</formula>
    </cfRule>
  </conditionalFormatting>
  <conditionalFormatting sqref="E165">
    <cfRule type="expression" dxfId="13603" priority="20399">
      <formula>ISEVEN(ROW())</formula>
    </cfRule>
  </conditionalFormatting>
  <conditionalFormatting sqref="E165">
    <cfRule type="expression" dxfId="13602" priority="20398">
      <formula>ISEVEN(ROW())</formula>
    </cfRule>
  </conditionalFormatting>
  <conditionalFormatting sqref="E165">
    <cfRule type="expression" dxfId="13601" priority="20397">
      <formula>ISEVEN(ROW())</formula>
    </cfRule>
  </conditionalFormatting>
  <conditionalFormatting sqref="E165">
    <cfRule type="expression" dxfId="13600" priority="20396">
      <formula>ISEVEN(ROW())</formula>
    </cfRule>
  </conditionalFormatting>
  <conditionalFormatting sqref="E165">
    <cfRule type="expression" dxfId="13599" priority="20395">
      <formula>ISEVEN(ROW())</formula>
    </cfRule>
  </conditionalFormatting>
  <conditionalFormatting sqref="E165">
    <cfRule type="expression" dxfId="13598" priority="20394">
      <formula>ISEVEN(ROW())</formula>
    </cfRule>
  </conditionalFormatting>
  <conditionalFormatting sqref="E165">
    <cfRule type="expression" dxfId="13597" priority="20393">
      <formula>ISEVEN(ROW())</formula>
    </cfRule>
  </conditionalFormatting>
  <conditionalFormatting sqref="E165">
    <cfRule type="expression" dxfId="13596" priority="20392">
      <formula>ISEVEN(ROW())</formula>
    </cfRule>
  </conditionalFormatting>
  <conditionalFormatting sqref="E165">
    <cfRule type="expression" dxfId="13595" priority="20391">
      <formula>ISEVEN(ROW())</formula>
    </cfRule>
  </conditionalFormatting>
  <conditionalFormatting sqref="E165">
    <cfRule type="expression" dxfId="13594" priority="20390">
      <formula>ISEVEN(ROW())</formula>
    </cfRule>
  </conditionalFormatting>
  <conditionalFormatting sqref="E165">
    <cfRule type="expression" dxfId="13593" priority="20389">
      <formula>ISEVEN(ROW())</formula>
    </cfRule>
  </conditionalFormatting>
  <conditionalFormatting sqref="E165">
    <cfRule type="expression" dxfId="13592" priority="20388">
      <formula>ISEVEN(ROW())</formula>
    </cfRule>
  </conditionalFormatting>
  <conditionalFormatting sqref="E165">
    <cfRule type="expression" dxfId="13591" priority="20387">
      <formula>ISEVEN(ROW())</formula>
    </cfRule>
  </conditionalFormatting>
  <conditionalFormatting sqref="E165">
    <cfRule type="expression" dxfId="13590" priority="20386">
      <formula>ISEVEN(ROW())</formula>
    </cfRule>
  </conditionalFormatting>
  <conditionalFormatting sqref="E165">
    <cfRule type="expression" dxfId="13589" priority="20385">
      <formula>ISEVEN(ROW())</formula>
    </cfRule>
  </conditionalFormatting>
  <conditionalFormatting sqref="E165">
    <cfRule type="expression" dxfId="13588" priority="20384">
      <formula>ISEVEN(ROW())</formula>
    </cfRule>
  </conditionalFormatting>
  <conditionalFormatting sqref="B170 D170 F170">
    <cfRule type="expression" dxfId="13587" priority="20383">
      <formula>ISEVEN(ROW())</formula>
    </cfRule>
  </conditionalFormatting>
  <conditionalFormatting sqref="F169">
    <cfRule type="expression" dxfId="13586" priority="20382">
      <formula>ISEVEN(ROW())</formula>
    </cfRule>
  </conditionalFormatting>
  <conditionalFormatting sqref="B169 D169">
    <cfRule type="expression" dxfId="13585" priority="20381">
      <formula>ISEVEN(ROW())</formula>
    </cfRule>
  </conditionalFormatting>
  <conditionalFormatting sqref="B169 D169 F169">
    <cfRule type="expression" dxfId="13584" priority="20376">
      <formula>ISEVEN(ROW())</formula>
    </cfRule>
  </conditionalFormatting>
  <conditionalFormatting sqref="B170 F170 D170">
    <cfRule type="expression" dxfId="13583" priority="20373">
      <formula>ISEVEN(ROW())</formula>
    </cfRule>
  </conditionalFormatting>
  <conditionalFormatting sqref="B170 D170 F170">
    <cfRule type="expression" dxfId="13582" priority="20372">
      <formula>ISEVEN(ROW())</formula>
    </cfRule>
  </conditionalFormatting>
  <conditionalFormatting sqref="F169">
    <cfRule type="expression" dxfId="13581" priority="20371">
      <formula>ISEVEN(ROW())</formula>
    </cfRule>
  </conditionalFormatting>
  <conditionalFormatting sqref="B169 D169">
    <cfRule type="expression" dxfId="13580" priority="20370">
      <formula>ISEVEN(ROW())</formula>
    </cfRule>
  </conditionalFormatting>
  <conditionalFormatting sqref="B169 D169 F169">
    <cfRule type="expression" dxfId="13579" priority="20365">
      <formula>ISEVEN(ROW())</formula>
    </cfRule>
  </conditionalFormatting>
  <conditionalFormatting sqref="B170 F170 D170">
    <cfRule type="expression" dxfId="13578" priority="20362">
      <formula>ISEVEN(ROW())</formula>
    </cfRule>
  </conditionalFormatting>
  <conditionalFormatting sqref="F170">
    <cfRule type="expression" dxfId="13577" priority="20361">
      <formula>ISEVEN(ROW())</formula>
    </cfRule>
  </conditionalFormatting>
  <conditionalFormatting sqref="B170 D170">
    <cfRule type="expression" dxfId="13576" priority="20360">
      <formula>ISEVEN(ROW())</formula>
    </cfRule>
  </conditionalFormatting>
  <conditionalFormatting sqref="B169 F169 D169">
    <cfRule type="expression" dxfId="13575" priority="20357">
      <formula>ISEVEN(ROW())</formula>
    </cfRule>
  </conditionalFormatting>
  <conditionalFormatting sqref="B170 D170 F170">
    <cfRule type="expression" dxfId="13574" priority="20356">
      <formula>ISEVEN(ROW())</formula>
    </cfRule>
  </conditionalFormatting>
  <conditionalFormatting sqref="F169">
    <cfRule type="expression" dxfId="13573" priority="20355">
      <formula>ISEVEN(ROW())</formula>
    </cfRule>
  </conditionalFormatting>
  <conditionalFormatting sqref="B169 D169">
    <cfRule type="expression" dxfId="13572" priority="20354">
      <formula>ISEVEN(ROW())</formula>
    </cfRule>
  </conditionalFormatting>
  <conditionalFormatting sqref="F170">
    <cfRule type="expression" dxfId="13571" priority="20349">
      <formula>ISEVEN(ROW())</formula>
    </cfRule>
  </conditionalFormatting>
  <conditionalFormatting sqref="B170 D170">
    <cfRule type="expression" dxfId="13570" priority="20348">
      <formula>ISEVEN(ROW())</formula>
    </cfRule>
  </conditionalFormatting>
  <conditionalFormatting sqref="B169 F169 D169">
    <cfRule type="expression" dxfId="13569" priority="20345">
      <formula>ISEVEN(ROW())</formula>
    </cfRule>
  </conditionalFormatting>
  <conditionalFormatting sqref="B170 D170 F170">
    <cfRule type="expression" dxfId="13568" priority="20344">
      <formula>ISEVEN(ROW())</formula>
    </cfRule>
  </conditionalFormatting>
  <conditionalFormatting sqref="F169">
    <cfRule type="expression" dxfId="13567" priority="20343">
      <formula>ISEVEN(ROW())</formula>
    </cfRule>
  </conditionalFormatting>
  <conditionalFormatting sqref="B169 D169">
    <cfRule type="expression" dxfId="13566" priority="20342">
      <formula>ISEVEN(ROW())</formula>
    </cfRule>
  </conditionalFormatting>
  <conditionalFormatting sqref="B169 D169 F169">
    <cfRule type="expression" dxfId="13565" priority="20337">
      <formula>ISEVEN(ROW())</formula>
    </cfRule>
  </conditionalFormatting>
  <conditionalFormatting sqref="B170 F170 D170">
    <cfRule type="expression" dxfId="13564" priority="20334">
      <formula>ISEVEN(ROW())</formula>
    </cfRule>
  </conditionalFormatting>
  <conditionalFormatting sqref="F170">
    <cfRule type="expression" dxfId="13563" priority="20333">
      <formula>ISEVEN(ROW())</formula>
    </cfRule>
  </conditionalFormatting>
  <conditionalFormatting sqref="B170 D170">
    <cfRule type="expression" dxfId="13562" priority="20332">
      <formula>ISEVEN(ROW())</formula>
    </cfRule>
  </conditionalFormatting>
  <conditionalFormatting sqref="B169 F169 D169">
    <cfRule type="expression" dxfId="13561" priority="20329">
      <formula>ISEVEN(ROW())</formula>
    </cfRule>
  </conditionalFormatting>
  <conditionalFormatting sqref="B169 D169 F169">
    <cfRule type="expression" dxfId="13560" priority="20328">
      <formula>ISEVEN(ROW())</formula>
    </cfRule>
  </conditionalFormatting>
  <conditionalFormatting sqref="B170 F170 D170">
    <cfRule type="expression" dxfId="13559" priority="20325">
      <formula>ISEVEN(ROW())</formula>
    </cfRule>
  </conditionalFormatting>
  <conditionalFormatting sqref="F170">
    <cfRule type="expression" dxfId="13558" priority="20324">
      <formula>ISEVEN(ROW())</formula>
    </cfRule>
  </conditionalFormatting>
  <conditionalFormatting sqref="B170 D170">
    <cfRule type="expression" dxfId="13557" priority="20323">
      <formula>ISEVEN(ROW())</formula>
    </cfRule>
  </conditionalFormatting>
  <conditionalFormatting sqref="B169 F169 D169">
    <cfRule type="expression" dxfId="13556" priority="20320">
      <formula>ISEVEN(ROW())</formula>
    </cfRule>
  </conditionalFormatting>
  <conditionalFormatting sqref="B170 D170 F170">
    <cfRule type="expression" dxfId="13555" priority="20319">
      <formula>ISEVEN(ROW())</formula>
    </cfRule>
  </conditionalFormatting>
  <conditionalFormatting sqref="F169">
    <cfRule type="expression" dxfId="13554" priority="20318">
      <formula>ISEVEN(ROW())</formula>
    </cfRule>
  </conditionalFormatting>
  <conditionalFormatting sqref="B169 D169">
    <cfRule type="expression" dxfId="13553" priority="20317">
      <formula>ISEVEN(ROW())</formula>
    </cfRule>
  </conditionalFormatting>
  <conditionalFormatting sqref="B169 D169 F169">
    <cfRule type="expression" dxfId="13552" priority="20312">
      <formula>ISEVEN(ROW())</formula>
    </cfRule>
  </conditionalFormatting>
  <conditionalFormatting sqref="B170 F170 D170">
    <cfRule type="expression" dxfId="13551" priority="20309">
      <formula>ISEVEN(ROW())</formula>
    </cfRule>
  </conditionalFormatting>
  <conditionalFormatting sqref="B170 D170 F170">
    <cfRule type="expression" dxfId="13550" priority="20308">
      <formula>ISEVEN(ROW())</formula>
    </cfRule>
  </conditionalFormatting>
  <conditionalFormatting sqref="F169">
    <cfRule type="expression" dxfId="13549" priority="20307">
      <formula>ISEVEN(ROW())</formula>
    </cfRule>
  </conditionalFormatting>
  <conditionalFormatting sqref="B169 D169">
    <cfRule type="expression" dxfId="13548" priority="20306">
      <formula>ISEVEN(ROW())</formula>
    </cfRule>
  </conditionalFormatting>
  <conditionalFormatting sqref="B169 D169 F169">
    <cfRule type="expression" dxfId="13547" priority="20301">
      <formula>ISEVEN(ROW())</formula>
    </cfRule>
  </conditionalFormatting>
  <conditionalFormatting sqref="B170 F170 D170">
    <cfRule type="expression" dxfId="13546" priority="20298">
      <formula>ISEVEN(ROW())</formula>
    </cfRule>
  </conditionalFormatting>
  <conditionalFormatting sqref="F170">
    <cfRule type="expression" dxfId="13545" priority="20297">
      <formula>ISEVEN(ROW())</formula>
    </cfRule>
  </conditionalFormatting>
  <conditionalFormatting sqref="B170 D170">
    <cfRule type="expression" dxfId="13544" priority="20296">
      <formula>ISEVEN(ROW())</formula>
    </cfRule>
  </conditionalFormatting>
  <conditionalFormatting sqref="B169 F169 D169">
    <cfRule type="expression" dxfId="13543" priority="20293">
      <formula>ISEVEN(ROW())</formula>
    </cfRule>
  </conditionalFormatting>
  <conditionalFormatting sqref="B170 D170 F170">
    <cfRule type="expression" dxfId="13542" priority="20292">
      <formula>ISEVEN(ROW())</formula>
    </cfRule>
  </conditionalFormatting>
  <conditionalFormatting sqref="F169">
    <cfRule type="expression" dxfId="13541" priority="20291">
      <formula>ISEVEN(ROW())</formula>
    </cfRule>
  </conditionalFormatting>
  <conditionalFormatting sqref="B169 D169">
    <cfRule type="expression" dxfId="13540" priority="20290">
      <formula>ISEVEN(ROW())</formula>
    </cfRule>
  </conditionalFormatting>
  <conditionalFormatting sqref="F170">
    <cfRule type="expression" dxfId="13539" priority="20285">
      <formula>ISEVEN(ROW())</formula>
    </cfRule>
  </conditionalFormatting>
  <conditionalFormatting sqref="B170 D170">
    <cfRule type="expression" dxfId="13538" priority="20284">
      <formula>ISEVEN(ROW())</formula>
    </cfRule>
  </conditionalFormatting>
  <conditionalFormatting sqref="B169 F169 D169">
    <cfRule type="expression" dxfId="13537" priority="20281">
      <formula>ISEVEN(ROW())</formula>
    </cfRule>
  </conditionalFormatting>
  <conditionalFormatting sqref="B170 D170 F170">
    <cfRule type="expression" dxfId="13536" priority="20280">
      <formula>ISEVEN(ROW())</formula>
    </cfRule>
  </conditionalFormatting>
  <conditionalFormatting sqref="F169">
    <cfRule type="expression" dxfId="13535" priority="20279">
      <formula>ISEVEN(ROW())</formula>
    </cfRule>
  </conditionalFormatting>
  <conditionalFormatting sqref="B169 D169">
    <cfRule type="expression" dxfId="13534" priority="20278">
      <formula>ISEVEN(ROW())</formula>
    </cfRule>
  </conditionalFormatting>
  <conditionalFormatting sqref="F170">
    <cfRule type="expression" dxfId="13533" priority="20273">
      <formula>ISEVEN(ROW())</formula>
    </cfRule>
  </conditionalFormatting>
  <conditionalFormatting sqref="D170">
    <cfRule type="expression" dxfId="13532" priority="20272">
      <formula>ISEVEN(ROW())</formula>
    </cfRule>
  </conditionalFormatting>
  <conditionalFormatting sqref="B170">
    <cfRule type="expression" dxfId="13531" priority="20271">
      <formula>ISEVEN(ROW())</formula>
    </cfRule>
  </conditionalFormatting>
  <conditionalFormatting sqref="B169 D169 F169">
    <cfRule type="expression" dxfId="13530" priority="20270">
      <formula>ISEVEN(ROW())</formula>
    </cfRule>
  </conditionalFormatting>
  <conditionalFormatting sqref="B170 F170 D170">
    <cfRule type="expression" dxfId="13529" priority="20267">
      <formula>ISEVEN(ROW())</formula>
    </cfRule>
  </conditionalFormatting>
  <conditionalFormatting sqref="F170">
    <cfRule type="expression" dxfId="13528" priority="20266">
      <formula>ISEVEN(ROW())</formula>
    </cfRule>
  </conditionalFormatting>
  <conditionalFormatting sqref="B170 D170">
    <cfRule type="expression" dxfId="13527" priority="20265">
      <formula>ISEVEN(ROW())</formula>
    </cfRule>
  </conditionalFormatting>
  <conditionalFormatting sqref="B169 F169 D169">
    <cfRule type="expression" dxfId="13526" priority="20262">
      <formula>ISEVEN(ROW())</formula>
    </cfRule>
  </conditionalFormatting>
  <conditionalFormatting sqref="B169 D169 F169">
    <cfRule type="expression" dxfId="13525" priority="20261">
      <formula>ISEVEN(ROW())</formula>
    </cfRule>
  </conditionalFormatting>
  <conditionalFormatting sqref="B170 F170 D170">
    <cfRule type="expression" dxfId="13524" priority="20258">
      <formula>ISEVEN(ROW())</formula>
    </cfRule>
  </conditionalFormatting>
  <conditionalFormatting sqref="F170">
    <cfRule type="expression" dxfId="13523" priority="20257">
      <formula>ISEVEN(ROW())</formula>
    </cfRule>
  </conditionalFormatting>
  <conditionalFormatting sqref="B170 D170">
    <cfRule type="expression" dxfId="13522" priority="20256">
      <formula>ISEVEN(ROW())</formula>
    </cfRule>
  </conditionalFormatting>
  <conditionalFormatting sqref="B169 F169 D169">
    <cfRule type="expression" dxfId="13521" priority="20253">
      <formula>ISEVEN(ROW())</formula>
    </cfRule>
  </conditionalFormatting>
  <conditionalFormatting sqref="F169">
    <cfRule type="expression" dxfId="13520" priority="20252">
      <formula>ISEVEN(ROW())</formula>
    </cfRule>
  </conditionalFormatting>
  <conditionalFormatting sqref="B169 D169">
    <cfRule type="expression" dxfId="13519" priority="20251">
      <formula>ISEVEN(ROW())</formula>
    </cfRule>
  </conditionalFormatting>
  <conditionalFormatting sqref="B169 D169 F169">
    <cfRule type="expression" dxfId="13518" priority="20248">
      <formula>ISEVEN(ROW())</formula>
    </cfRule>
  </conditionalFormatting>
  <conditionalFormatting sqref="F169">
    <cfRule type="expression" dxfId="13517" priority="20245">
      <formula>ISEVEN(ROW())</formula>
    </cfRule>
  </conditionalFormatting>
  <conditionalFormatting sqref="B169 D169">
    <cfRule type="expression" dxfId="13516" priority="20244">
      <formula>ISEVEN(ROW())</formula>
    </cfRule>
  </conditionalFormatting>
  <conditionalFormatting sqref="B169 D169 F169">
    <cfRule type="expression" dxfId="13515" priority="20241">
      <formula>ISEVEN(ROW())</formula>
    </cfRule>
  </conditionalFormatting>
  <conditionalFormatting sqref="F170">
    <cfRule type="expression" dxfId="13514" priority="20238">
      <formula>ISEVEN(ROW())</formula>
    </cfRule>
  </conditionalFormatting>
  <conditionalFormatting sqref="B170 D170">
    <cfRule type="expression" dxfId="13513" priority="20237">
      <formula>ISEVEN(ROW())</formula>
    </cfRule>
  </conditionalFormatting>
  <conditionalFormatting sqref="B169 F169 D169">
    <cfRule type="expression" dxfId="13512" priority="20234">
      <formula>ISEVEN(ROW())</formula>
    </cfRule>
  </conditionalFormatting>
  <conditionalFormatting sqref="B170 D170 F170">
    <cfRule type="expression" dxfId="13511" priority="20233">
      <formula>ISEVEN(ROW())</formula>
    </cfRule>
  </conditionalFormatting>
  <conditionalFormatting sqref="F169">
    <cfRule type="expression" dxfId="13510" priority="20232">
      <formula>ISEVEN(ROW())</formula>
    </cfRule>
  </conditionalFormatting>
  <conditionalFormatting sqref="B169 D169">
    <cfRule type="expression" dxfId="13509" priority="20231">
      <formula>ISEVEN(ROW())</formula>
    </cfRule>
  </conditionalFormatting>
  <conditionalFormatting sqref="F170">
    <cfRule type="expression" dxfId="13508" priority="20226">
      <formula>ISEVEN(ROW())</formula>
    </cfRule>
  </conditionalFormatting>
  <conditionalFormatting sqref="B170 D170">
    <cfRule type="expression" dxfId="13507" priority="20225">
      <formula>ISEVEN(ROW())</formula>
    </cfRule>
  </conditionalFormatting>
  <conditionalFormatting sqref="B169 F169 D169">
    <cfRule type="expression" dxfId="13506" priority="20222">
      <formula>ISEVEN(ROW())</formula>
    </cfRule>
  </conditionalFormatting>
  <conditionalFormatting sqref="B170 D170 F170">
    <cfRule type="expression" dxfId="13505" priority="20221">
      <formula>ISEVEN(ROW())</formula>
    </cfRule>
  </conditionalFormatting>
  <conditionalFormatting sqref="F169">
    <cfRule type="expression" dxfId="13504" priority="20220">
      <formula>ISEVEN(ROW())</formula>
    </cfRule>
  </conditionalFormatting>
  <conditionalFormatting sqref="B169 D169">
    <cfRule type="expression" dxfId="13503" priority="20219">
      <formula>ISEVEN(ROW())</formula>
    </cfRule>
  </conditionalFormatting>
  <conditionalFormatting sqref="E170">
    <cfRule type="expression" dxfId="13502" priority="20214">
      <formula>ISEVEN(ROW())</formula>
    </cfRule>
  </conditionalFormatting>
  <conditionalFormatting sqref="E169">
    <cfRule type="expression" dxfId="13501" priority="20213">
      <formula>ISEVEN(ROW())</formula>
    </cfRule>
  </conditionalFormatting>
  <conditionalFormatting sqref="E169">
    <cfRule type="expression" dxfId="13500" priority="20212">
      <formula>ISEVEN(ROW())</formula>
    </cfRule>
  </conditionalFormatting>
  <conditionalFormatting sqref="E170">
    <cfRule type="expression" dxfId="13499" priority="20211">
      <formula>ISEVEN(ROW())</formula>
    </cfRule>
  </conditionalFormatting>
  <conditionalFormatting sqref="E170">
    <cfRule type="expression" dxfId="13498" priority="20210">
      <formula>ISEVEN(ROW())</formula>
    </cfRule>
  </conditionalFormatting>
  <conditionalFormatting sqref="E169">
    <cfRule type="expression" dxfId="13497" priority="20209">
      <formula>ISEVEN(ROW())</formula>
    </cfRule>
  </conditionalFormatting>
  <conditionalFormatting sqref="E169">
    <cfRule type="expression" dxfId="13496" priority="20208">
      <formula>ISEVEN(ROW())</formula>
    </cfRule>
  </conditionalFormatting>
  <conditionalFormatting sqref="E170">
    <cfRule type="expression" dxfId="13495" priority="20207">
      <formula>ISEVEN(ROW())</formula>
    </cfRule>
  </conditionalFormatting>
  <conditionalFormatting sqref="E170">
    <cfRule type="expression" dxfId="13494" priority="20206">
      <formula>ISEVEN(ROW())</formula>
    </cfRule>
  </conditionalFormatting>
  <conditionalFormatting sqref="E169">
    <cfRule type="expression" dxfId="13493" priority="20205">
      <formula>ISEVEN(ROW())</formula>
    </cfRule>
  </conditionalFormatting>
  <conditionalFormatting sqref="E170">
    <cfRule type="expression" dxfId="13492" priority="20204">
      <formula>ISEVEN(ROW())</formula>
    </cfRule>
  </conditionalFormatting>
  <conditionalFormatting sqref="E169">
    <cfRule type="expression" dxfId="13491" priority="20203">
      <formula>ISEVEN(ROW())</formula>
    </cfRule>
  </conditionalFormatting>
  <conditionalFormatting sqref="E170">
    <cfRule type="expression" dxfId="13490" priority="20202">
      <formula>ISEVEN(ROW())</formula>
    </cfRule>
  </conditionalFormatting>
  <conditionalFormatting sqref="E169">
    <cfRule type="expression" dxfId="13489" priority="20201">
      <formula>ISEVEN(ROW())</formula>
    </cfRule>
  </conditionalFormatting>
  <conditionalFormatting sqref="E170">
    <cfRule type="expression" dxfId="13488" priority="20200">
      <formula>ISEVEN(ROW())</formula>
    </cfRule>
  </conditionalFormatting>
  <conditionalFormatting sqref="E169">
    <cfRule type="expression" dxfId="13487" priority="20199">
      <formula>ISEVEN(ROW())</formula>
    </cfRule>
  </conditionalFormatting>
  <conditionalFormatting sqref="E169">
    <cfRule type="expression" dxfId="13486" priority="20198">
      <formula>ISEVEN(ROW())</formula>
    </cfRule>
  </conditionalFormatting>
  <conditionalFormatting sqref="E170">
    <cfRule type="expression" dxfId="13485" priority="20197">
      <formula>ISEVEN(ROW())</formula>
    </cfRule>
  </conditionalFormatting>
  <conditionalFormatting sqref="E170">
    <cfRule type="expression" dxfId="13484" priority="20196">
      <formula>ISEVEN(ROW())</formula>
    </cfRule>
  </conditionalFormatting>
  <conditionalFormatting sqref="E169">
    <cfRule type="expression" dxfId="13483" priority="20195">
      <formula>ISEVEN(ROW())</formula>
    </cfRule>
  </conditionalFormatting>
  <conditionalFormatting sqref="E169">
    <cfRule type="expression" dxfId="13482" priority="20194">
      <formula>ISEVEN(ROW())</formula>
    </cfRule>
  </conditionalFormatting>
  <conditionalFormatting sqref="E170">
    <cfRule type="expression" dxfId="13481" priority="20193">
      <formula>ISEVEN(ROW())</formula>
    </cfRule>
  </conditionalFormatting>
  <conditionalFormatting sqref="E170">
    <cfRule type="expression" dxfId="13480" priority="20192">
      <formula>ISEVEN(ROW())</formula>
    </cfRule>
  </conditionalFormatting>
  <conditionalFormatting sqref="E169">
    <cfRule type="expression" dxfId="13479" priority="20191">
      <formula>ISEVEN(ROW())</formula>
    </cfRule>
  </conditionalFormatting>
  <conditionalFormatting sqref="E170">
    <cfRule type="expression" dxfId="13478" priority="20190">
      <formula>ISEVEN(ROW())</formula>
    </cfRule>
  </conditionalFormatting>
  <conditionalFormatting sqref="E169">
    <cfRule type="expression" dxfId="13477" priority="20189">
      <formula>ISEVEN(ROW())</formula>
    </cfRule>
  </conditionalFormatting>
  <conditionalFormatting sqref="E169">
    <cfRule type="expression" dxfId="13476" priority="20188">
      <formula>ISEVEN(ROW())</formula>
    </cfRule>
  </conditionalFormatting>
  <conditionalFormatting sqref="E170">
    <cfRule type="expression" dxfId="13475" priority="20187">
      <formula>ISEVEN(ROW())</formula>
    </cfRule>
  </conditionalFormatting>
  <conditionalFormatting sqref="E170">
    <cfRule type="expression" dxfId="13474" priority="20186">
      <formula>ISEVEN(ROW())</formula>
    </cfRule>
  </conditionalFormatting>
  <conditionalFormatting sqref="E169">
    <cfRule type="expression" dxfId="13473" priority="20185">
      <formula>ISEVEN(ROW())</formula>
    </cfRule>
  </conditionalFormatting>
  <conditionalFormatting sqref="E169">
    <cfRule type="expression" dxfId="13472" priority="20184">
      <formula>ISEVEN(ROW())</formula>
    </cfRule>
  </conditionalFormatting>
  <conditionalFormatting sqref="E170">
    <cfRule type="expression" dxfId="13471" priority="20183">
      <formula>ISEVEN(ROW())</formula>
    </cfRule>
  </conditionalFormatting>
  <conditionalFormatting sqref="E170">
    <cfRule type="expression" dxfId="13470" priority="20182">
      <formula>ISEVEN(ROW())</formula>
    </cfRule>
  </conditionalFormatting>
  <conditionalFormatting sqref="E169">
    <cfRule type="expression" dxfId="13469" priority="20181">
      <formula>ISEVEN(ROW())</formula>
    </cfRule>
  </conditionalFormatting>
  <conditionalFormatting sqref="E170">
    <cfRule type="expression" dxfId="13468" priority="20180">
      <formula>ISEVEN(ROW())</formula>
    </cfRule>
  </conditionalFormatting>
  <conditionalFormatting sqref="E169">
    <cfRule type="expression" dxfId="13467" priority="20179">
      <formula>ISEVEN(ROW())</formula>
    </cfRule>
  </conditionalFormatting>
  <conditionalFormatting sqref="E170">
    <cfRule type="expression" dxfId="13466" priority="20178">
      <formula>ISEVEN(ROW())</formula>
    </cfRule>
  </conditionalFormatting>
  <conditionalFormatting sqref="E169">
    <cfRule type="expression" dxfId="13465" priority="20177">
      <formula>ISEVEN(ROW())</formula>
    </cfRule>
  </conditionalFormatting>
  <conditionalFormatting sqref="E170">
    <cfRule type="expression" dxfId="13464" priority="20176">
      <formula>ISEVEN(ROW())</formula>
    </cfRule>
  </conditionalFormatting>
  <conditionalFormatting sqref="E169">
    <cfRule type="expression" dxfId="13463" priority="20175">
      <formula>ISEVEN(ROW())</formula>
    </cfRule>
  </conditionalFormatting>
  <conditionalFormatting sqref="E170">
    <cfRule type="expression" dxfId="13462" priority="20174">
      <formula>ISEVEN(ROW())</formula>
    </cfRule>
  </conditionalFormatting>
  <conditionalFormatting sqref="E169">
    <cfRule type="expression" dxfId="13461" priority="20173">
      <formula>ISEVEN(ROW())</formula>
    </cfRule>
  </conditionalFormatting>
  <conditionalFormatting sqref="E170">
    <cfRule type="expression" dxfId="13460" priority="20172">
      <formula>ISEVEN(ROW())</formula>
    </cfRule>
  </conditionalFormatting>
  <conditionalFormatting sqref="E170">
    <cfRule type="expression" dxfId="13459" priority="20171">
      <formula>ISEVEN(ROW())</formula>
    </cfRule>
  </conditionalFormatting>
  <conditionalFormatting sqref="E169">
    <cfRule type="expression" dxfId="13458" priority="20170">
      <formula>ISEVEN(ROW())</formula>
    </cfRule>
  </conditionalFormatting>
  <conditionalFormatting sqref="E169">
    <cfRule type="expression" dxfId="13457" priority="20169">
      <formula>ISEVEN(ROW())</formula>
    </cfRule>
  </conditionalFormatting>
  <conditionalFormatting sqref="E170">
    <cfRule type="expression" dxfId="13456" priority="20168">
      <formula>ISEVEN(ROW())</formula>
    </cfRule>
  </conditionalFormatting>
  <conditionalFormatting sqref="E170">
    <cfRule type="expression" dxfId="13455" priority="20167">
      <formula>ISEVEN(ROW())</formula>
    </cfRule>
  </conditionalFormatting>
  <conditionalFormatting sqref="E169">
    <cfRule type="expression" dxfId="13454" priority="20166">
      <formula>ISEVEN(ROW())</formula>
    </cfRule>
  </conditionalFormatting>
  <conditionalFormatting sqref="E169">
    <cfRule type="expression" dxfId="13453" priority="20165">
      <formula>ISEVEN(ROW())</formula>
    </cfRule>
  </conditionalFormatting>
  <conditionalFormatting sqref="E169">
    <cfRule type="expression" dxfId="13452" priority="20164">
      <formula>ISEVEN(ROW())</formula>
    </cfRule>
  </conditionalFormatting>
  <conditionalFormatting sqref="E169">
    <cfRule type="expression" dxfId="13451" priority="20163">
      <formula>ISEVEN(ROW())</formula>
    </cfRule>
  </conditionalFormatting>
  <conditionalFormatting sqref="E169">
    <cfRule type="expression" dxfId="13450" priority="20162">
      <formula>ISEVEN(ROW())</formula>
    </cfRule>
  </conditionalFormatting>
  <conditionalFormatting sqref="E170">
    <cfRule type="expression" dxfId="13449" priority="20161">
      <formula>ISEVEN(ROW())</formula>
    </cfRule>
  </conditionalFormatting>
  <conditionalFormatting sqref="E169">
    <cfRule type="expression" dxfId="13448" priority="20160">
      <formula>ISEVEN(ROW())</formula>
    </cfRule>
  </conditionalFormatting>
  <conditionalFormatting sqref="E170">
    <cfRule type="expression" dxfId="13447" priority="20159">
      <formula>ISEVEN(ROW())</formula>
    </cfRule>
  </conditionalFormatting>
  <conditionalFormatting sqref="E169">
    <cfRule type="expression" dxfId="13446" priority="20158">
      <formula>ISEVEN(ROW())</formula>
    </cfRule>
  </conditionalFormatting>
  <conditionalFormatting sqref="E170">
    <cfRule type="expression" dxfId="13445" priority="20157">
      <formula>ISEVEN(ROW())</formula>
    </cfRule>
  </conditionalFormatting>
  <conditionalFormatting sqref="E169">
    <cfRule type="expression" dxfId="13444" priority="20156">
      <formula>ISEVEN(ROW())</formula>
    </cfRule>
  </conditionalFormatting>
  <conditionalFormatting sqref="E170">
    <cfRule type="expression" dxfId="13443" priority="20155">
      <formula>ISEVEN(ROW())</formula>
    </cfRule>
  </conditionalFormatting>
  <conditionalFormatting sqref="E169">
    <cfRule type="expression" dxfId="13442" priority="20154">
      <formula>ISEVEN(ROW())</formula>
    </cfRule>
  </conditionalFormatting>
  <conditionalFormatting sqref="B168 F168 D168">
    <cfRule type="expression" dxfId="13441" priority="20153">
      <formula>ISEVEN(ROW())</formula>
    </cfRule>
  </conditionalFormatting>
  <conditionalFormatting sqref="F168">
    <cfRule type="expression" dxfId="13440" priority="20152">
      <formula>ISEVEN(ROW())</formula>
    </cfRule>
  </conditionalFormatting>
  <conditionalFormatting sqref="B168 D168">
    <cfRule type="expression" dxfId="13439" priority="20151">
      <formula>ISEVEN(ROW())</formula>
    </cfRule>
  </conditionalFormatting>
  <conditionalFormatting sqref="B168 D168 F168">
    <cfRule type="expression" dxfId="13438" priority="20148">
      <formula>ISEVEN(ROW())</formula>
    </cfRule>
  </conditionalFormatting>
  <conditionalFormatting sqref="B168 F168 D168">
    <cfRule type="expression" dxfId="13437" priority="20145">
      <formula>ISEVEN(ROW())</formula>
    </cfRule>
  </conditionalFormatting>
  <conditionalFormatting sqref="F168">
    <cfRule type="expression" dxfId="13436" priority="20144">
      <formula>ISEVEN(ROW())</formula>
    </cfRule>
  </conditionalFormatting>
  <conditionalFormatting sqref="B168 D168">
    <cfRule type="expression" dxfId="13435" priority="20143">
      <formula>ISEVEN(ROW())</formula>
    </cfRule>
  </conditionalFormatting>
  <conditionalFormatting sqref="B168 D168 F168">
    <cfRule type="expression" dxfId="13434" priority="20140">
      <formula>ISEVEN(ROW())</formula>
    </cfRule>
  </conditionalFormatting>
  <conditionalFormatting sqref="B168 F168 D168">
    <cfRule type="expression" dxfId="13433" priority="20137">
      <formula>ISEVEN(ROW())</formula>
    </cfRule>
  </conditionalFormatting>
  <conditionalFormatting sqref="F168">
    <cfRule type="expression" dxfId="13432" priority="20136">
      <formula>ISEVEN(ROW())</formula>
    </cfRule>
  </conditionalFormatting>
  <conditionalFormatting sqref="B168 D168">
    <cfRule type="expression" dxfId="13431" priority="20135">
      <formula>ISEVEN(ROW())</formula>
    </cfRule>
  </conditionalFormatting>
  <conditionalFormatting sqref="B168 D168 F168">
    <cfRule type="expression" dxfId="13430" priority="20132">
      <formula>ISEVEN(ROW())</formula>
    </cfRule>
  </conditionalFormatting>
  <conditionalFormatting sqref="B168 F168 D168">
    <cfRule type="expression" dxfId="13429" priority="20129">
      <formula>ISEVEN(ROW())</formula>
    </cfRule>
  </conditionalFormatting>
  <conditionalFormatting sqref="B168 D168 F168">
    <cfRule type="expression" dxfId="13428" priority="20128">
      <formula>ISEVEN(ROW())</formula>
    </cfRule>
  </conditionalFormatting>
  <conditionalFormatting sqref="B168 F168 D168">
    <cfRule type="expression" dxfId="13427" priority="20125">
      <formula>ISEVEN(ROW())</formula>
    </cfRule>
  </conditionalFormatting>
  <conditionalFormatting sqref="F168">
    <cfRule type="expression" dxfId="13426" priority="20124">
      <formula>ISEVEN(ROW())</formula>
    </cfRule>
  </conditionalFormatting>
  <conditionalFormatting sqref="B168 D168">
    <cfRule type="expression" dxfId="13425" priority="20123">
      <formula>ISEVEN(ROW())</formula>
    </cfRule>
  </conditionalFormatting>
  <conditionalFormatting sqref="B168 D168 F168">
    <cfRule type="expression" dxfId="13424" priority="20120">
      <formula>ISEVEN(ROW())</formula>
    </cfRule>
  </conditionalFormatting>
  <conditionalFormatting sqref="F168">
    <cfRule type="expression" dxfId="13423" priority="20117">
      <formula>ISEVEN(ROW())</formula>
    </cfRule>
  </conditionalFormatting>
  <conditionalFormatting sqref="B168 D168">
    <cfRule type="expression" dxfId="13422" priority="20116">
      <formula>ISEVEN(ROW())</formula>
    </cfRule>
  </conditionalFormatting>
  <conditionalFormatting sqref="B168 D168 F168">
    <cfRule type="expression" dxfId="13421" priority="20113">
      <formula>ISEVEN(ROW())</formula>
    </cfRule>
  </conditionalFormatting>
  <conditionalFormatting sqref="B168 F168 D168">
    <cfRule type="expression" dxfId="13420" priority="20110">
      <formula>ISEVEN(ROW())</formula>
    </cfRule>
  </conditionalFormatting>
  <conditionalFormatting sqref="F168">
    <cfRule type="expression" dxfId="13419" priority="20109">
      <formula>ISEVEN(ROW())</formula>
    </cfRule>
  </conditionalFormatting>
  <conditionalFormatting sqref="B168 D168">
    <cfRule type="expression" dxfId="13418" priority="20108">
      <formula>ISEVEN(ROW())</formula>
    </cfRule>
  </conditionalFormatting>
  <conditionalFormatting sqref="B168 F168 D168">
    <cfRule type="expression" dxfId="13417" priority="20105">
      <formula>ISEVEN(ROW())</formula>
    </cfRule>
  </conditionalFormatting>
  <conditionalFormatting sqref="F168">
    <cfRule type="expression" dxfId="13416" priority="20104">
      <formula>ISEVEN(ROW())</formula>
    </cfRule>
  </conditionalFormatting>
  <conditionalFormatting sqref="B168 D168">
    <cfRule type="expression" dxfId="13415" priority="20103">
      <formula>ISEVEN(ROW())</formula>
    </cfRule>
  </conditionalFormatting>
  <conditionalFormatting sqref="B168 D168 F168">
    <cfRule type="expression" dxfId="13414" priority="20100">
      <formula>ISEVEN(ROW())</formula>
    </cfRule>
  </conditionalFormatting>
  <conditionalFormatting sqref="B168 F168 D168">
    <cfRule type="expression" dxfId="13413" priority="20097">
      <formula>ISEVEN(ROW())</formula>
    </cfRule>
  </conditionalFormatting>
  <conditionalFormatting sqref="B168 D168 F168">
    <cfRule type="expression" dxfId="13412" priority="20096">
      <formula>ISEVEN(ROW())</formula>
    </cfRule>
  </conditionalFormatting>
  <conditionalFormatting sqref="B168 F168 D168">
    <cfRule type="expression" dxfId="13411" priority="20093">
      <formula>ISEVEN(ROW())</formula>
    </cfRule>
  </conditionalFormatting>
  <conditionalFormatting sqref="E168">
    <cfRule type="expression" dxfId="13410" priority="20092">
      <formula>ISEVEN(ROW())</formula>
    </cfRule>
  </conditionalFormatting>
  <conditionalFormatting sqref="E168">
    <cfRule type="expression" dxfId="13409" priority="20091">
      <formula>ISEVEN(ROW())</formula>
    </cfRule>
  </conditionalFormatting>
  <conditionalFormatting sqref="E168">
    <cfRule type="expression" dxfId="13408" priority="20090">
      <formula>ISEVEN(ROW())</formula>
    </cfRule>
  </conditionalFormatting>
  <conditionalFormatting sqref="E168">
    <cfRule type="expression" dxfId="13407" priority="20089">
      <formula>ISEVEN(ROW())</formula>
    </cfRule>
  </conditionalFormatting>
  <conditionalFormatting sqref="E168">
    <cfRule type="expression" dxfId="13406" priority="20088">
      <formula>ISEVEN(ROW())</formula>
    </cfRule>
  </conditionalFormatting>
  <conditionalFormatting sqref="E168">
    <cfRule type="expression" dxfId="13405" priority="20087">
      <formula>ISEVEN(ROW())</formula>
    </cfRule>
  </conditionalFormatting>
  <conditionalFormatting sqref="E168">
    <cfRule type="expression" dxfId="13404" priority="20086">
      <formula>ISEVEN(ROW())</formula>
    </cfRule>
  </conditionalFormatting>
  <conditionalFormatting sqref="E168">
    <cfRule type="expression" dxfId="13403" priority="20085">
      <formula>ISEVEN(ROW())</formula>
    </cfRule>
  </conditionalFormatting>
  <conditionalFormatting sqref="E168">
    <cfRule type="expression" dxfId="13402" priority="20084">
      <formula>ISEVEN(ROW())</formula>
    </cfRule>
  </conditionalFormatting>
  <conditionalFormatting sqref="E168">
    <cfRule type="expression" dxfId="13401" priority="20083">
      <formula>ISEVEN(ROW())</formula>
    </cfRule>
  </conditionalFormatting>
  <conditionalFormatting sqref="E168">
    <cfRule type="expression" dxfId="13400" priority="20082">
      <formula>ISEVEN(ROW())</formula>
    </cfRule>
  </conditionalFormatting>
  <conditionalFormatting sqref="E168">
    <cfRule type="expression" dxfId="13399" priority="20081">
      <formula>ISEVEN(ROW())</formula>
    </cfRule>
  </conditionalFormatting>
  <conditionalFormatting sqref="E168">
    <cfRule type="expression" dxfId="13398" priority="20080">
      <formula>ISEVEN(ROW())</formula>
    </cfRule>
  </conditionalFormatting>
  <conditionalFormatting sqref="E168">
    <cfRule type="expression" dxfId="13397" priority="20079">
      <formula>ISEVEN(ROW())</formula>
    </cfRule>
  </conditionalFormatting>
  <conditionalFormatting sqref="E168">
    <cfRule type="expression" dxfId="13396" priority="20078">
      <formula>ISEVEN(ROW())</formula>
    </cfRule>
  </conditionalFormatting>
  <conditionalFormatting sqref="E168">
    <cfRule type="expression" dxfId="13395" priority="20077">
      <formula>ISEVEN(ROW())</formula>
    </cfRule>
  </conditionalFormatting>
  <conditionalFormatting sqref="E168">
    <cfRule type="expression" dxfId="13394" priority="20076">
      <formula>ISEVEN(ROW())</formula>
    </cfRule>
  </conditionalFormatting>
  <conditionalFormatting sqref="E168">
    <cfRule type="expression" dxfId="13393" priority="20075">
      <formula>ISEVEN(ROW())</formula>
    </cfRule>
  </conditionalFormatting>
  <conditionalFormatting sqref="E168">
    <cfRule type="expression" dxfId="13392" priority="20074">
      <formula>ISEVEN(ROW())</formula>
    </cfRule>
  </conditionalFormatting>
  <conditionalFormatting sqref="E168">
    <cfRule type="expression" dxfId="13391" priority="20073">
      <formula>ISEVEN(ROW())</formula>
    </cfRule>
  </conditionalFormatting>
  <conditionalFormatting sqref="E168">
    <cfRule type="expression" dxfId="13390" priority="20072">
      <formula>ISEVEN(ROW())</formula>
    </cfRule>
  </conditionalFormatting>
  <conditionalFormatting sqref="E168">
    <cfRule type="expression" dxfId="13389" priority="20071">
      <formula>ISEVEN(ROW())</formula>
    </cfRule>
  </conditionalFormatting>
  <conditionalFormatting sqref="E168">
    <cfRule type="expression" dxfId="13388" priority="20070">
      <formula>ISEVEN(ROW())</formula>
    </cfRule>
  </conditionalFormatting>
  <conditionalFormatting sqref="E168">
    <cfRule type="expression" dxfId="13387" priority="20069">
      <formula>ISEVEN(ROW())</formula>
    </cfRule>
  </conditionalFormatting>
  <conditionalFormatting sqref="B168 F168 D168">
    <cfRule type="expression" dxfId="13386" priority="20068">
      <formula>ISEVEN(ROW())</formula>
    </cfRule>
  </conditionalFormatting>
  <conditionalFormatting sqref="F168">
    <cfRule type="expression" dxfId="13385" priority="20067">
      <formula>ISEVEN(ROW())</formula>
    </cfRule>
  </conditionalFormatting>
  <conditionalFormatting sqref="B168 D168">
    <cfRule type="expression" dxfId="13384" priority="20066">
      <formula>ISEVEN(ROW())</formula>
    </cfRule>
  </conditionalFormatting>
  <conditionalFormatting sqref="B168 F168 D168">
    <cfRule type="expression" dxfId="13383" priority="20063">
      <formula>ISEVEN(ROW())</formula>
    </cfRule>
  </conditionalFormatting>
  <conditionalFormatting sqref="F168">
    <cfRule type="expression" dxfId="13382" priority="20062">
      <formula>ISEVEN(ROW())</formula>
    </cfRule>
  </conditionalFormatting>
  <conditionalFormatting sqref="B168 D168">
    <cfRule type="expression" dxfId="13381" priority="20061">
      <formula>ISEVEN(ROW())</formula>
    </cfRule>
  </conditionalFormatting>
  <conditionalFormatting sqref="B168 D168 F168">
    <cfRule type="expression" dxfId="13380" priority="20058">
      <formula>ISEVEN(ROW())</formula>
    </cfRule>
  </conditionalFormatting>
  <conditionalFormatting sqref="B168 F168 D168">
    <cfRule type="expression" dxfId="13379" priority="20055">
      <formula>ISEVEN(ROW())</formula>
    </cfRule>
  </conditionalFormatting>
  <conditionalFormatting sqref="B168 D168 F168">
    <cfRule type="expression" dxfId="13378" priority="20054">
      <formula>ISEVEN(ROW())</formula>
    </cfRule>
  </conditionalFormatting>
  <conditionalFormatting sqref="B168 F168 D168">
    <cfRule type="expression" dxfId="13377" priority="20051">
      <formula>ISEVEN(ROW())</formula>
    </cfRule>
  </conditionalFormatting>
  <conditionalFormatting sqref="F168">
    <cfRule type="expression" dxfId="13376" priority="20050">
      <formula>ISEVEN(ROW())</formula>
    </cfRule>
  </conditionalFormatting>
  <conditionalFormatting sqref="B168 D168">
    <cfRule type="expression" dxfId="13375" priority="20049">
      <formula>ISEVEN(ROW())</formula>
    </cfRule>
  </conditionalFormatting>
  <conditionalFormatting sqref="B168 D168 F168">
    <cfRule type="expression" dxfId="13374" priority="20046">
      <formula>ISEVEN(ROW())</formula>
    </cfRule>
  </conditionalFormatting>
  <conditionalFormatting sqref="F168">
    <cfRule type="expression" dxfId="13373" priority="20043">
      <formula>ISEVEN(ROW())</formula>
    </cfRule>
  </conditionalFormatting>
  <conditionalFormatting sqref="B168 D168">
    <cfRule type="expression" dxfId="13372" priority="20042">
      <formula>ISEVEN(ROW())</formula>
    </cfRule>
  </conditionalFormatting>
  <conditionalFormatting sqref="B168 D168 F168">
    <cfRule type="expression" dxfId="13371" priority="20039">
      <formula>ISEVEN(ROW())</formula>
    </cfRule>
  </conditionalFormatting>
  <conditionalFormatting sqref="B168 F168 D168">
    <cfRule type="expression" dxfId="13370" priority="20036">
      <formula>ISEVEN(ROW())</formula>
    </cfRule>
  </conditionalFormatting>
  <conditionalFormatting sqref="F168">
    <cfRule type="expression" dxfId="13369" priority="20035">
      <formula>ISEVEN(ROW())</formula>
    </cfRule>
  </conditionalFormatting>
  <conditionalFormatting sqref="B168 D168">
    <cfRule type="expression" dxfId="13368" priority="20034">
      <formula>ISEVEN(ROW())</formula>
    </cfRule>
  </conditionalFormatting>
  <conditionalFormatting sqref="B168 F168 D168">
    <cfRule type="expression" dxfId="13367" priority="20031">
      <formula>ISEVEN(ROW())</formula>
    </cfRule>
  </conditionalFormatting>
  <conditionalFormatting sqref="F168">
    <cfRule type="expression" dxfId="13366" priority="20030">
      <formula>ISEVEN(ROW())</formula>
    </cfRule>
  </conditionalFormatting>
  <conditionalFormatting sqref="B168 D168">
    <cfRule type="expression" dxfId="13365" priority="20029">
      <formula>ISEVEN(ROW())</formula>
    </cfRule>
  </conditionalFormatting>
  <conditionalFormatting sqref="B168 D168 F168">
    <cfRule type="expression" dxfId="13364" priority="20026">
      <formula>ISEVEN(ROW())</formula>
    </cfRule>
  </conditionalFormatting>
  <conditionalFormatting sqref="B168 F168 D168">
    <cfRule type="expression" dxfId="13363" priority="20023">
      <formula>ISEVEN(ROW())</formula>
    </cfRule>
  </conditionalFormatting>
  <conditionalFormatting sqref="B168 D168 F168">
    <cfRule type="expression" dxfId="13362" priority="20022">
      <formula>ISEVEN(ROW())</formula>
    </cfRule>
  </conditionalFormatting>
  <conditionalFormatting sqref="B168 F168 D168">
    <cfRule type="expression" dxfId="13361" priority="20019">
      <formula>ISEVEN(ROW())</formula>
    </cfRule>
  </conditionalFormatting>
  <conditionalFormatting sqref="F168">
    <cfRule type="expression" dxfId="13360" priority="20018">
      <formula>ISEVEN(ROW())</formula>
    </cfRule>
  </conditionalFormatting>
  <conditionalFormatting sqref="B168 D168">
    <cfRule type="expression" dxfId="13359" priority="20017">
      <formula>ISEVEN(ROW())</formula>
    </cfRule>
  </conditionalFormatting>
  <conditionalFormatting sqref="B168 D168 F168">
    <cfRule type="expression" dxfId="13358" priority="20014">
      <formula>ISEVEN(ROW())</formula>
    </cfRule>
  </conditionalFormatting>
  <conditionalFormatting sqref="F168">
    <cfRule type="expression" dxfId="13357" priority="20011">
      <formula>ISEVEN(ROW())</formula>
    </cfRule>
  </conditionalFormatting>
  <conditionalFormatting sqref="B168 D168">
    <cfRule type="expression" dxfId="13356" priority="20010">
      <formula>ISEVEN(ROW())</formula>
    </cfRule>
  </conditionalFormatting>
  <conditionalFormatting sqref="B168 D168 F168">
    <cfRule type="expression" dxfId="13355" priority="20007">
      <formula>ISEVEN(ROW())</formula>
    </cfRule>
  </conditionalFormatting>
  <conditionalFormatting sqref="B168 F168 D168">
    <cfRule type="expression" dxfId="13354" priority="20004">
      <formula>ISEVEN(ROW())</formula>
    </cfRule>
  </conditionalFormatting>
  <conditionalFormatting sqref="F168">
    <cfRule type="expression" dxfId="13353" priority="20003">
      <formula>ISEVEN(ROW())</formula>
    </cfRule>
  </conditionalFormatting>
  <conditionalFormatting sqref="B168 D168">
    <cfRule type="expression" dxfId="13352" priority="20002">
      <formula>ISEVEN(ROW())</formula>
    </cfRule>
  </conditionalFormatting>
  <conditionalFormatting sqref="B168 F168 D168">
    <cfRule type="expression" dxfId="13351" priority="19999">
      <formula>ISEVEN(ROW())</formula>
    </cfRule>
  </conditionalFormatting>
  <conditionalFormatting sqref="F168">
    <cfRule type="expression" dxfId="13350" priority="19998">
      <formula>ISEVEN(ROW())</formula>
    </cfRule>
  </conditionalFormatting>
  <conditionalFormatting sqref="B168 D168">
    <cfRule type="expression" dxfId="13349" priority="19997">
      <formula>ISEVEN(ROW())</formula>
    </cfRule>
  </conditionalFormatting>
  <conditionalFormatting sqref="B168 D168 F168">
    <cfRule type="expression" dxfId="13348" priority="19994">
      <formula>ISEVEN(ROW())</formula>
    </cfRule>
  </conditionalFormatting>
  <conditionalFormatting sqref="B168 F168 D168">
    <cfRule type="expression" dxfId="13347" priority="19991">
      <formula>ISEVEN(ROW())</formula>
    </cfRule>
  </conditionalFormatting>
  <conditionalFormatting sqref="B168 D168 F168">
    <cfRule type="expression" dxfId="13346" priority="19990">
      <formula>ISEVEN(ROW())</formula>
    </cfRule>
  </conditionalFormatting>
  <conditionalFormatting sqref="B168 F168 D168">
    <cfRule type="expression" dxfId="13345" priority="19987">
      <formula>ISEVEN(ROW())</formula>
    </cfRule>
  </conditionalFormatting>
  <conditionalFormatting sqref="E168">
    <cfRule type="expression" dxfId="13344" priority="19986">
      <formula>ISEVEN(ROW())</formula>
    </cfRule>
  </conditionalFormatting>
  <conditionalFormatting sqref="E168">
    <cfRule type="expression" dxfId="13343" priority="19985">
      <formula>ISEVEN(ROW())</formula>
    </cfRule>
  </conditionalFormatting>
  <conditionalFormatting sqref="E168">
    <cfRule type="expression" dxfId="13342" priority="19984">
      <formula>ISEVEN(ROW())</formula>
    </cfRule>
  </conditionalFormatting>
  <conditionalFormatting sqref="E168">
    <cfRule type="expression" dxfId="13341" priority="19983">
      <formula>ISEVEN(ROW())</formula>
    </cfRule>
  </conditionalFormatting>
  <conditionalFormatting sqref="E168">
    <cfRule type="expression" dxfId="13340" priority="19982">
      <formula>ISEVEN(ROW())</formula>
    </cfRule>
  </conditionalFormatting>
  <conditionalFormatting sqref="E168">
    <cfRule type="expression" dxfId="13339" priority="19981">
      <formula>ISEVEN(ROW())</formula>
    </cfRule>
  </conditionalFormatting>
  <conditionalFormatting sqref="E168">
    <cfRule type="expression" dxfId="13338" priority="19980">
      <formula>ISEVEN(ROW())</formula>
    </cfRule>
  </conditionalFormatting>
  <conditionalFormatting sqref="E168">
    <cfRule type="expression" dxfId="13337" priority="19979">
      <formula>ISEVEN(ROW())</formula>
    </cfRule>
  </conditionalFormatting>
  <conditionalFormatting sqref="E168">
    <cfRule type="expression" dxfId="13336" priority="19978">
      <formula>ISEVEN(ROW())</formula>
    </cfRule>
  </conditionalFormatting>
  <conditionalFormatting sqref="E168">
    <cfRule type="expression" dxfId="13335" priority="19977">
      <formula>ISEVEN(ROW())</formula>
    </cfRule>
  </conditionalFormatting>
  <conditionalFormatting sqref="E168">
    <cfRule type="expression" dxfId="13334" priority="19976">
      <formula>ISEVEN(ROW())</formula>
    </cfRule>
  </conditionalFormatting>
  <conditionalFormatting sqref="E168">
    <cfRule type="expression" dxfId="13333" priority="19975">
      <formula>ISEVEN(ROW())</formula>
    </cfRule>
  </conditionalFormatting>
  <conditionalFormatting sqref="E168">
    <cfRule type="expression" dxfId="13332" priority="19974">
      <formula>ISEVEN(ROW())</formula>
    </cfRule>
  </conditionalFormatting>
  <conditionalFormatting sqref="E168">
    <cfRule type="expression" dxfId="13331" priority="19973">
      <formula>ISEVEN(ROW())</formula>
    </cfRule>
  </conditionalFormatting>
  <conditionalFormatting sqref="E168">
    <cfRule type="expression" dxfId="13330" priority="19972">
      <formula>ISEVEN(ROW())</formula>
    </cfRule>
  </conditionalFormatting>
  <conditionalFormatting sqref="E168">
    <cfRule type="expression" dxfId="13329" priority="19971">
      <formula>ISEVEN(ROW())</formula>
    </cfRule>
  </conditionalFormatting>
  <conditionalFormatting sqref="E168">
    <cfRule type="expression" dxfId="13328" priority="19970">
      <formula>ISEVEN(ROW())</formula>
    </cfRule>
  </conditionalFormatting>
  <conditionalFormatting sqref="E168">
    <cfRule type="expression" dxfId="13327" priority="19969">
      <formula>ISEVEN(ROW())</formula>
    </cfRule>
  </conditionalFormatting>
  <conditionalFormatting sqref="E168">
    <cfRule type="expression" dxfId="13326" priority="19968">
      <formula>ISEVEN(ROW())</formula>
    </cfRule>
  </conditionalFormatting>
  <conditionalFormatting sqref="E168">
    <cfRule type="expression" dxfId="13325" priority="19967">
      <formula>ISEVEN(ROW())</formula>
    </cfRule>
  </conditionalFormatting>
  <conditionalFormatting sqref="E168">
    <cfRule type="expression" dxfId="13324" priority="19966">
      <formula>ISEVEN(ROW())</formula>
    </cfRule>
  </conditionalFormatting>
  <conditionalFormatting sqref="E168">
    <cfRule type="expression" dxfId="13323" priority="19965">
      <formula>ISEVEN(ROW())</formula>
    </cfRule>
  </conditionalFormatting>
  <conditionalFormatting sqref="E168">
    <cfRule type="expression" dxfId="13322" priority="19964">
      <formula>ISEVEN(ROW())</formula>
    </cfRule>
  </conditionalFormatting>
  <conditionalFormatting sqref="E168">
    <cfRule type="expression" dxfId="13321" priority="19963">
      <formula>ISEVEN(ROW())</formula>
    </cfRule>
  </conditionalFormatting>
  <conditionalFormatting sqref="E168">
    <cfRule type="expression" dxfId="13320" priority="19962">
      <formula>ISEVEN(ROW())</formula>
    </cfRule>
  </conditionalFormatting>
  <conditionalFormatting sqref="E168">
    <cfRule type="expression" dxfId="13319" priority="19961">
      <formula>ISEVEN(ROW())</formula>
    </cfRule>
  </conditionalFormatting>
  <conditionalFormatting sqref="E168">
    <cfRule type="expression" dxfId="13318" priority="19960">
      <formula>ISEVEN(ROW())</formula>
    </cfRule>
  </conditionalFormatting>
  <conditionalFormatting sqref="E168">
    <cfRule type="expression" dxfId="13317" priority="19959">
      <formula>ISEVEN(ROW())</formula>
    </cfRule>
  </conditionalFormatting>
  <conditionalFormatting sqref="E168">
    <cfRule type="expression" dxfId="13316" priority="19958">
      <formula>ISEVEN(ROW())</formula>
    </cfRule>
  </conditionalFormatting>
  <conditionalFormatting sqref="E168">
    <cfRule type="expression" dxfId="13315" priority="19957">
      <formula>ISEVEN(ROW())</formula>
    </cfRule>
  </conditionalFormatting>
  <conditionalFormatting sqref="E168">
    <cfRule type="expression" dxfId="13314" priority="19956">
      <formula>ISEVEN(ROW())</formula>
    </cfRule>
  </conditionalFormatting>
  <conditionalFormatting sqref="E168">
    <cfRule type="expression" dxfId="13313" priority="19955">
      <formula>ISEVEN(ROW())</formula>
    </cfRule>
  </conditionalFormatting>
  <conditionalFormatting sqref="G181:G182">
    <cfRule type="expression" dxfId="13312" priority="19953">
      <formula>ISEVEN(ROW())</formula>
    </cfRule>
  </conditionalFormatting>
  <conditionalFormatting sqref="D181:E182">
    <cfRule type="expression" dxfId="13311" priority="19951">
      <formula>ISEVEN(ROW())</formula>
    </cfRule>
  </conditionalFormatting>
  <conditionalFormatting sqref="B181:B182">
    <cfRule type="expression" dxfId="13310" priority="19950">
      <formula>ISEVEN(ROW())</formula>
    </cfRule>
  </conditionalFormatting>
  <conditionalFormatting sqref="C181:C182">
    <cfRule type="expression" dxfId="13309" priority="19949">
      <formula>ISEVEN(ROW())</formula>
    </cfRule>
  </conditionalFormatting>
  <conditionalFormatting sqref="F170:F172">
    <cfRule type="expression" dxfId="13308" priority="19948">
      <formula>ISEVEN(ROW())</formula>
    </cfRule>
  </conditionalFormatting>
  <conditionalFormatting sqref="G181:G184 D170:E172 D181:E182">
    <cfRule type="expression" dxfId="13307" priority="19947">
      <formula>ISEVEN(ROW())</formula>
    </cfRule>
  </conditionalFormatting>
  <conditionalFormatting sqref="B170:B172">
    <cfRule type="expression" dxfId="13306" priority="19946">
      <formula>ISEVEN(ROW())</formula>
    </cfRule>
  </conditionalFormatting>
  <conditionalFormatting sqref="F170:F172 F181:F184">
    <cfRule type="expression" dxfId="13305" priority="19944">
      <formula>ISEVEN(ROW())</formula>
    </cfRule>
  </conditionalFormatting>
  <conditionalFormatting sqref="F171">
    <cfRule type="expression" dxfId="13304" priority="19937">
      <formula>ISEVEN(ROW())</formula>
    </cfRule>
  </conditionalFormatting>
  <conditionalFormatting sqref="B171 D171:E171">
    <cfRule type="expression" dxfId="13303" priority="19936">
      <formula>ISEVEN(ROW())</formula>
    </cfRule>
  </conditionalFormatting>
  <conditionalFormatting sqref="B171 D171:F171">
    <cfRule type="expression" dxfId="13302" priority="19933">
      <formula>ISEVEN(ROW())</formula>
    </cfRule>
  </conditionalFormatting>
  <conditionalFormatting sqref="F171">
    <cfRule type="expression" dxfId="13301" priority="19930">
      <formula>ISEVEN(ROW())</formula>
    </cfRule>
  </conditionalFormatting>
  <conditionalFormatting sqref="B171 D171:E171">
    <cfRule type="expression" dxfId="13300" priority="19929">
      <formula>ISEVEN(ROW())</formula>
    </cfRule>
  </conditionalFormatting>
  <conditionalFormatting sqref="B171 D171:F171">
    <cfRule type="expression" dxfId="13299" priority="19926">
      <formula>ISEVEN(ROW())</formula>
    </cfRule>
  </conditionalFormatting>
  <conditionalFormatting sqref="G182">
    <cfRule type="expression" dxfId="13298" priority="19917">
      <formula>ISEVEN(ROW())</formula>
    </cfRule>
  </conditionalFormatting>
  <conditionalFormatting sqref="D182:E182">
    <cfRule type="expression" dxfId="13297" priority="19916">
      <formula>ISEVEN(ROW())</formula>
    </cfRule>
  </conditionalFormatting>
  <conditionalFormatting sqref="B182">
    <cfRule type="expression" dxfId="13296" priority="19915">
      <formula>ISEVEN(ROW())</formula>
    </cfRule>
  </conditionalFormatting>
  <conditionalFormatting sqref="C182">
    <cfRule type="expression" dxfId="13295" priority="19914">
      <formula>ISEVEN(ROW())</formula>
    </cfRule>
  </conditionalFormatting>
  <conditionalFormatting sqref="F182">
    <cfRule type="expression" dxfId="13294" priority="19913">
      <formula>ISEVEN(ROW())</formula>
    </cfRule>
  </conditionalFormatting>
  <conditionalFormatting sqref="G183">
    <cfRule type="expression" dxfId="13293" priority="19900">
      <formula>ISEVEN(ROW())</formula>
    </cfRule>
  </conditionalFormatting>
  <conditionalFormatting sqref="D183:E183">
    <cfRule type="expression" dxfId="13292" priority="19899">
      <formula>ISEVEN(ROW())</formula>
    </cfRule>
  </conditionalFormatting>
  <conditionalFormatting sqref="B183">
    <cfRule type="expression" dxfId="13291" priority="19898">
      <formula>ISEVEN(ROW())</formula>
    </cfRule>
  </conditionalFormatting>
  <conditionalFormatting sqref="C183">
    <cfRule type="expression" dxfId="13290" priority="19897">
      <formula>ISEVEN(ROW())</formula>
    </cfRule>
  </conditionalFormatting>
  <conditionalFormatting sqref="F183">
    <cfRule type="expression" dxfId="13289" priority="19896">
      <formula>ISEVEN(ROW())</formula>
    </cfRule>
  </conditionalFormatting>
  <conditionalFormatting sqref="B79:D79 F79:G79">
    <cfRule type="expression" dxfId="13288" priority="19895">
      <formula>ISEVEN(ROW())</formula>
    </cfRule>
  </conditionalFormatting>
  <conditionalFormatting sqref="E79">
    <cfRule type="expression" dxfId="13287" priority="19894">
      <formula>ISEVEN(ROW())</formula>
    </cfRule>
  </conditionalFormatting>
  <conditionalFormatting sqref="B84:G84">
    <cfRule type="expression" dxfId="13286" priority="19893">
      <formula>ISEVEN(ROW())</formula>
    </cfRule>
  </conditionalFormatting>
  <conditionalFormatting sqref="B89:D89 F89:G89">
    <cfRule type="expression" dxfId="13285" priority="19892">
      <formula>ISEVEN(ROW())</formula>
    </cfRule>
  </conditionalFormatting>
  <conditionalFormatting sqref="E89">
    <cfRule type="expression" dxfId="13284" priority="19891">
      <formula>ISEVEN(ROW())</formula>
    </cfRule>
  </conditionalFormatting>
  <conditionalFormatting sqref="F100:F102">
    <cfRule type="expression" dxfId="13283" priority="19880">
      <formula>ISEVEN(ROW())</formula>
    </cfRule>
  </conditionalFormatting>
  <conditionalFormatting sqref="B100:E102 G100:G102">
    <cfRule type="expression" dxfId="13282" priority="19879">
      <formula>ISEVEN(ROW())</formula>
    </cfRule>
  </conditionalFormatting>
  <conditionalFormatting sqref="F102">
    <cfRule type="expression" dxfId="13281" priority="19878">
      <formula>ISEVEN(ROW())</formula>
    </cfRule>
  </conditionalFormatting>
  <conditionalFormatting sqref="B102:E102 G102">
    <cfRule type="expression" dxfId="13280" priority="19877">
      <formula>ISEVEN(ROW())</formula>
    </cfRule>
  </conditionalFormatting>
  <conditionalFormatting sqref="F101">
    <cfRule type="expression" dxfId="13279" priority="19876">
      <formula>ISEVEN(ROW())</formula>
    </cfRule>
  </conditionalFormatting>
  <conditionalFormatting sqref="B101:E101 G101">
    <cfRule type="expression" dxfId="13278" priority="19875">
      <formula>ISEVEN(ROW())</formula>
    </cfRule>
  </conditionalFormatting>
  <conditionalFormatting sqref="F102">
    <cfRule type="expression" dxfId="13277" priority="19874">
      <formula>ISEVEN(ROW())</formula>
    </cfRule>
  </conditionalFormatting>
  <conditionalFormatting sqref="B102:E102 G102">
    <cfRule type="expression" dxfId="13276" priority="19873">
      <formula>ISEVEN(ROW())</formula>
    </cfRule>
  </conditionalFormatting>
  <conditionalFormatting sqref="F102">
    <cfRule type="expression" dxfId="13275" priority="19872">
      <formula>ISEVEN(ROW())</formula>
    </cfRule>
  </conditionalFormatting>
  <conditionalFormatting sqref="B102:E102 G102">
    <cfRule type="expression" dxfId="13274" priority="19871">
      <formula>ISEVEN(ROW())</formula>
    </cfRule>
  </conditionalFormatting>
  <conditionalFormatting sqref="B185:D185 F185:G185">
    <cfRule type="expression" dxfId="13273" priority="19861">
      <formula>ISEVEN(ROW())</formula>
    </cfRule>
  </conditionalFormatting>
  <conditionalFormatting sqref="E185">
    <cfRule type="expression" dxfId="13272" priority="19860">
      <formula>ISEVEN(ROW())</formula>
    </cfRule>
  </conditionalFormatting>
  <conditionalFormatting sqref="F185">
    <cfRule type="expression" dxfId="13271" priority="19859">
      <formula>ISEVEN(ROW())</formula>
    </cfRule>
  </conditionalFormatting>
  <conditionalFormatting sqref="B185:E185 G185">
    <cfRule type="expression" dxfId="13270" priority="19858">
      <formula>ISEVEN(ROW())</formula>
    </cfRule>
  </conditionalFormatting>
  <conditionalFormatting sqref="B185:G185">
    <cfRule type="expression" dxfId="13269" priority="19857">
      <formula>ISEVEN(ROW())</formula>
    </cfRule>
  </conditionalFormatting>
  <conditionalFormatting sqref="F185">
    <cfRule type="expression" dxfId="13268" priority="19856">
      <formula>ISEVEN(ROW())</formula>
    </cfRule>
  </conditionalFormatting>
  <conditionalFormatting sqref="B185:E185">
    <cfRule type="expression" dxfId="13267" priority="19855">
      <formula>ISEVEN(ROW())</formula>
    </cfRule>
  </conditionalFormatting>
  <conditionalFormatting sqref="G185">
    <cfRule type="expression" dxfId="13266" priority="19854">
      <formula>ISEVEN(ROW())</formula>
    </cfRule>
  </conditionalFormatting>
  <conditionalFormatting sqref="G185 B185:E185">
    <cfRule type="expression" dxfId="13265" priority="19853">
      <formula>ISEVEN(ROW())</formula>
    </cfRule>
  </conditionalFormatting>
  <conditionalFormatting sqref="G109">
    <cfRule type="expression" dxfId="13264" priority="19852">
      <formula>ISEVEN(ROW())</formula>
    </cfRule>
  </conditionalFormatting>
  <conditionalFormatting sqref="B109">
    <cfRule type="expression" dxfId="13263" priority="19851">
      <formula>ISEVEN(ROW())</formula>
    </cfRule>
  </conditionalFormatting>
  <conditionalFormatting sqref="C109">
    <cfRule type="expression" dxfId="13262" priority="19850">
      <formula>ISEVEN(ROW())</formula>
    </cfRule>
  </conditionalFormatting>
  <conditionalFormatting sqref="F103:F108">
    <cfRule type="expression" dxfId="13261" priority="19849">
      <formula>ISEVEN(ROW())</formula>
    </cfRule>
  </conditionalFormatting>
  <conditionalFormatting sqref="D103:E108 G103:G109">
    <cfRule type="expression" dxfId="13260" priority="19848">
      <formula>ISEVEN(ROW())</formula>
    </cfRule>
  </conditionalFormatting>
  <conditionalFormatting sqref="B103:C106 B107:B108">
    <cfRule type="expression" dxfId="13259" priority="19847">
      <formula>ISEVEN(ROW())</formula>
    </cfRule>
  </conditionalFormatting>
  <conditionalFormatting sqref="C107">
    <cfRule type="expression" dxfId="13258" priority="19846">
      <formula>ISEVEN(ROW())</formula>
    </cfRule>
  </conditionalFormatting>
  <conditionalFormatting sqref="F107:F109">
    <cfRule type="expression" dxfId="13257" priority="19845">
      <formula>ISEVEN(ROW())</formula>
    </cfRule>
  </conditionalFormatting>
  <conditionalFormatting sqref="D107:E109">
    <cfRule type="expression" dxfId="13256" priority="19844">
      <formula>ISEVEN(ROW())</formula>
    </cfRule>
  </conditionalFormatting>
  <conditionalFormatting sqref="B107:C109">
    <cfRule type="expression" dxfId="13255" priority="19843">
      <formula>ISEVEN(ROW())</formula>
    </cfRule>
  </conditionalFormatting>
  <conditionalFormatting sqref="C109">
    <cfRule type="expression" dxfId="13254" priority="19842">
      <formula>ISEVEN(ROW())</formula>
    </cfRule>
  </conditionalFormatting>
  <conditionalFormatting sqref="F106">
    <cfRule type="expression" dxfId="13253" priority="19841">
      <formula>ISEVEN(ROW())</formula>
    </cfRule>
  </conditionalFormatting>
  <conditionalFormatting sqref="D106:E106">
    <cfRule type="expression" dxfId="13252" priority="19840">
      <formula>ISEVEN(ROW())</formula>
    </cfRule>
  </conditionalFormatting>
  <conditionalFormatting sqref="B106:C106">
    <cfRule type="expression" dxfId="13251" priority="19839">
      <formula>ISEVEN(ROW())</formula>
    </cfRule>
  </conditionalFormatting>
  <conditionalFormatting sqref="F103">
    <cfRule type="expression" dxfId="13250" priority="19838">
      <formula>ISEVEN(ROW())</formula>
    </cfRule>
  </conditionalFormatting>
  <conditionalFormatting sqref="B103:E103">
    <cfRule type="expression" dxfId="13249" priority="19837">
      <formula>ISEVEN(ROW())</formula>
    </cfRule>
  </conditionalFormatting>
  <conditionalFormatting sqref="G103">
    <cfRule type="expression" dxfId="13248" priority="19836">
      <formula>ISEVEN(ROW())</formula>
    </cfRule>
  </conditionalFormatting>
  <conditionalFormatting sqref="G103">
    <cfRule type="expression" dxfId="13247" priority="19835">
      <formula>ISEVEN(ROW())</formula>
    </cfRule>
  </conditionalFormatting>
  <conditionalFormatting sqref="B103 D103:F103">
    <cfRule type="expression" dxfId="13246" priority="19834">
      <formula>ISEVEN(ROW())</formula>
    </cfRule>
  </conditionalFormatting>
  <conditionalFormatting sqref="G103">
    <cfRule type="expression" dxfId="13245" priority="19833">
      <formula>ISEVEN(ROW())</formula>
    </cfRule>
  </conditionalFormatting>
  <conditionalFormatting sqref="C103">
    <cfRule type="expression" dxfId="13244" priority="19832">
      <formula>ISEVEN(ROW())</formula>
    </cfRule>
  </conditionalFormatting>
  <conditionalFormatting sqref="F103">
    <cfRule type="expression" dxfId="13243" priority="19831">
      <formula>ISEVEN(ROW())</formula>
    </cfRule>
  </conditionalFormatting>
  <conditionalFormatting sqref="B103:E103">
    <cfRule type="expression" dxfId="13242" priority="19830">
      <formula>ISEVEN(ROW())</formula>
    </cfRule>
  </conditionalFormatting>
  <conditionalFormatting sqref="G103">
    <cfRule type="expression" dxfId="13241" priority="19829">
      <formula>ISEVEN(ROW())</formula>
    </cfRule>
  </conditionalFormatting>
  <conditionalFormatting sqref="G103">
    <cfRule type="expression" dxfId="13240" priority="19828">
      <formula>ISEVEN(ROW())</formula>
    </cfRule>
  </conditionalFormatting>
  <conditionalFormatting sqref="B103 D103:F103">
    <cfRule type="expression" dxfId="13239" priority="19827">
      <formula>ISEVEN(ROW())</formula>
    </cfRule>
  </conditionalFormatting>
  <conditionalFormatting sqref="G103">
    <cfRule type="expression" dxfId="13238" priority="19826">
      <formula>ISEVEN(ROW())</formula>
    </cfRule>
  </conditionalFormatting>
  <conditionalFormatting sqref="C103">
    <cfRule type="expression" dxfId="13237" priority="19825">
      <formula>ISEVEN(ROW())</formula>
    </cfRule>
  </conditionalFormatting>
  <conditionalFormatting sqref="C108">
    <cfRule type="expression" dxfId="13236" priority="19824">
      <formula>ISEVEN(ROW())</formula>
    </cfRule>
  </conditionalFormatting>
  <conditionalFormatting sqref="F107">
    <cfRule type="expression" dxfId="13235" priority="19823">
      <formula>ISEVEN(ROW())</formula>
    </cfRule>
  </conditionalFormatting>
  <conditionalFormatting sqref="D107:E107">
    <cfRule type="expression" dxfId="13234" priority="19822">
      <formula>ISEVEN(ROW())</formula>
    </cfRule>
  </conditionalFormatting>
  <conditionalFormatting sqref="B107:C107">
    <cfRule type="expression" dxfId="13233" priority="19821">
      <formula>ISEVEN(ROW())</formula>
    </cfRule>
  </conditionalFormatting>
  <conditionalFormatting sqref="D109:E109">
    <cfRule type="expression" dxfId="13232" priority="19820">
      <formula>ISEVEN(ROW())</formula>
    </cfRule>
  </conditionalFormatting>
  <conditionalFormatting sqref="C106">
    <cfRule type="expression" dxfId="13231" priority="19819">
      <formula>ISEVEN(ROW())</formula>
    </cfRule>
  </conditionalFormatting>
  <conditionalFormatting sqref="C108">
    <cfRule type="expression" dxfId="13230" priority="19818">
      <formula>ISEVEN(ROW())</formula>
    </cfRule>
  </conditionalFormatting>
  <conditionalFormatting sqref="F105">
    <cfRule type="expression" dxfId="13229" priority="19817">
      <formula>ISEVEN(ROW())</formula>
    </cfRule>
  </conditionalFormatting>
  <conditionalFormatting sqref="D105:E105">
    <cfRule type="expression" dxfId="13228" priority="19816">
      <formula>ISEVEN(ROW())</formula>
    </cfRule>
  </conditionalFormatting>
  <conditionalFormatting sqref="B105:C105">
    <cfRule type="expression" dxfId="13227" priority="19815">
      <formula>ISEVEN(ROW())</formula>
    </cfRule>
  </conditionalFormatting>
  <conditionalFormatting sqref="C107">
    <cfRule type="expression" dxfId="13226" priority="19814">
      <formula>ISEVEN(ROW())</formula>
    </cfRule>
  </conditionalFormatting>
  <conditionalFormatting sqref="C109">
    <cfRule type="expression" dxfId="13225" priority="19813">
      <formula>ISEVEN(ROW())</formula>
    </cfRule>
  </conditionalFormatting>
  <conditionalFormatting sqref="F106">
    <cfRule type="expression" dxfId="13224" priority="19812">
      <formula>ISEVEN(ROW())</formula>
    </cfRule>
  </conditionalFormatting>
  <conditionalFormatting sqref="D106:E106">
    <cfRule type="expression" dxfId="13223" priority="19811">
      <formula>ISEVEN(ROW())</formula>
    </cfRule>
  </conditionalFormatting>
  <conditionalFormatting sqref="B106:C106">
    <cfRule type="expression" dxfId="13222" priority="19810">
      <formula>ISEVEN(ROW())</formula>
    </cfRule>
  </conditionalFormatting>
  <conditionalFormatting sqref="D171:E171">
    <cfRule type="expression" dxfId="13221" priority="19767">
      <formula>ISEVEN(ROW())</formula>
    </cfRule>
  </conditionalFormatting>
  <conditionalFormatting sqref="D170:E172">
    <cfRule type="expression" dxfId="13220" priority="19766">
      <formula>ISEVEN(ROW())</formula>
    </cfRule>
  </conditionalFormatting>
  <conditionalFormatting sqref="B170:B172">
    <cfRule type="expression" dxfId="13219" priority="19765">
      <formula>ISEVEN(ROW())</formula>
    </cfRule>
  </conditionalFormatting>
  <conditionalFormatting sqref="D171:E171">
    <cfRule type="expression" dxfId="13218" priority="19763">
      <formula>ISEVEN(ROW())</formula>
    </cfRule>
  </conditionalFormatting>
  <conditionalFormatting sqref="B171">
    <cfRule type="expression" dxfId="13217" priority="19762">
      <formula>ISEVEN(ROW())</formula>
    </cfRule>
  </conditionalFormatting>
  <conditionalFormatting sqref="D172:E172">
    <cfRule type="expression" dxfId="13216" priority="19761">
      <formula>ISEVEN(ROW())</formula>
    </cfRule>
  </conditionalFormatting>
  <conditionalFormatting sqref="D171:E171">
    <cfRule type="expression" dxfId="13215" priority="19754">
      <formula>ISEVEN(ROW())</formula>
    </cfRule>
  </conditionalFormatting>
  <conditionalFormatting sqref="G127">
    <cfRule type="expression" dxfId="13214" priority="19729">
      <formula>ISEVEN(ROW())</formula>
    </cfRule>
  </conditionalFormatting>
  <conditionalFormatting sqref="G127">
    <cfRule type="expression" dxfId="13213" priority="19728">
      <formula>ISEVEN(ROW())</formula>
    </cfRule>
  </conditionalFormatting>
  <conditionalFormatting sqref="G126">
    <cfRule type="expression" dxfId="13212" priority="19727">
      <formula>ISEVEN(ROW())</formula>
    </cfRule>
  </conditionalFormatting>
  <conditionalFormatting sqref="G126">
    <cfRule type="expression" dxfId="13211" priority="19722">
      <formula>ISEVEN(ROW())</formula>
    </cfRule>
  </conditionalFormatting>
  <conditionalFormatting sqref="G126">
    <cfRule type="expression" dxfId="13210" priority="19721">
      <formula>ISEVEN(ROW())</formula>
    </cfRule>
  </conditionalFormatting>
  <conditionalFormatting sqref="G127">
    <cfRule type="expression" dxfId="13209" priority="19719">
      <formula>ISEVEN(ROW())</formula>
    </cfRule>
  </conditionalFormatting>
  <conditionalFormatting sqref="G126">
    <cfRule type="expression" dxfId="13208" priority="19707">
      <formula>ISEVEN(ROW())</formula>
    </cfRule>
  </conditionalFormatting>
  <conditionalFormatting sqref="G127">
    <cfRule type="expression" dxfId="13207" priority="19706">
      <formula>ISEVEN(ROW())</formula>
    </cfRule>
  </conditionalFormatting>
  <conditionalFormatting sqref="G127">
    <cfRule type="expression" dxfId="13206" priority="19701">
      <formula>ISEVEN(ROW())</formula>
    </cfRule>
  </conditionalFormatting>
  <conditionalFormatting sqref="G127">
    <cfRule type="expression" dxfId="13205" priority="19700">
      <formula>ISEVEN(ROW())</formula>
    </cfRule>
  </conditionalFormatting>
  <conditionalFormatting sqref="G126">
    <cfRule type="expression" dxfId="13204" priority="19699">
      <formula>ISEVEN(ROW())</formula>
    </cfRule>
  </conditionalFormatting>
  <conditionalFormatting sqref="G126">
    <cfRule type="expression" dxfId="13203" priority="19689">
      <formula>ISEVEN(ROW())</formula>
    </cfRule>
  </conditionalFormatting>
  <conditionalFormatting sqref="G126">
    <cfRule type="expression" dxfId="13202" priority="19688">
      <formula>ISEVEN(ROW())</formula>
    </cfRule>
  </conditionalFormatting>
  <conditionalFormatting sqref="G127">
    <cfRule type="expression" dxfId="13201" priority="19686">
      <formula>ISEVEN(ROW())</formula>
    </cfRule>
  </conditionalFormatting>
  <conditionalFormatting sqref="G126">
    <cfRule type="expression" dxfId="13200" priority="19678">
      <formula>ISEVEN(ROW())</formula>
    </cfRule>
  </conditionalFormatting>
  <conditionalFormatting sqref="G127">
    <cfRule type="expression" dxfId="13199" priority="19677">
      <formula>ISEVEN(ROW())</formula>
    </cfRule>
  </conditionalFormatting>
  <conditionalFormatting sqref="G127">
    <cfRule type="expression" dxfId="13198" priority="19666">
      <formula>ISEVEN(ROW())</formula>
    </cfRule>
  </conditionalFormatting>
  <conditionalFormatting sqref="G127">
    <cfRule type="expression" dxfId="13197" priority="19665">
      <formula>ISEVEN(ROW())</formula>
    </cfRule>
  </conditionalFormatting>
  <conditionalFormatting sqref="G126">
    <cfRule type="expression" dxfId="13196" priority="19664">
      <formula>ISEVEN(ROW())</formula>
    </cfRule>
  </conditionalFormatting>
  <conditionalFormatting sqref="G126">
    <cfRule type="expression" dxfId="13195" priority="19659">
      <formula>ISEVEN(ROW())</formula>
    </cfRule>
  </conditionalFormatting>
  <conditionalFormatting sqref="G126">
    <cfRule type="expression" dxfId="13194" priority="19658">
      <formula>ISEVEN(ROW())</formula>
    </cfRule>
  </conditionalFormatting>
  <conditionalFormatting sqref="G127">
    <cfRule type="expression" dxfId="13193" priority="19656">
      <formula>ISEVEN(ROW())</formula>
    </cfRule>
  </conditionalFormatting>
  <conditionalFormatting sqref="G127">
    <cfRule type="expression" dxfId="13192" priority="19646">
      <formula>ISEVEN(ROW())</formula>
    </cfRule>
  </conditionalFormatting>
  <conditionalFormatting sqref="G127">
    <cfRule type="expression" dxfId="13191" priority="19645">
      <formula>ISEVEN(ROW())</formula>
    </cfRule>
  </conditionalFormatting>
  <conditionalFormatting sqref="G126">
    <cfRule type="expression" dxfId="13190" priority="19644">
      <formula>ISEVEN(ROW())</formula>
    </cfRule>
  </conditionalFormatting>
  <conditionalFormatting sqref="G126">
    <cfRule type="expression" dxfId="13189" priority="19635">
      <formula>ISEVEN(ROW())</formula>
    </cfRule>
  </conditionalFormatting>
  <conditionalFormatting sqref="G126">
    <cfRule type="expression" dxfId="13188" priority="19634">
      <formula>ISEVEN(ROW())</formula>
    </cfRule>
  </conditionalFormatting>
  <conditionalFormatting sqref="G127">
    <cfRule type="expression" dxfId="13187" priority="19632">
      <formula>ISEVEN(ROW())</formula>
    </cfRule>
  </conditionalFormatting>
  <conditionalFormatting sqref="G126">
    <cfRule type="expression" dxfId="13186" priority="19621">
      <formula>ISEVEN(ROW())</formula>
    </cfRule>
  </conditionalFormatting>
  <conditionalFormatting sqref="G127">
    <cfRule type="expression" dxfId="13185" priority="19620">
      <formula>ISEVEN(ROW())</formula>
    </cfRule>
  </conditionalFormatting>
  <conditionalFormatting sqref="G127">
    <cfRule type="expression" dxfId="13184" priority="19610">
      <formula>ISEVEN(ROW())</formula>
    </cfRule>
  </conditionalFormatting>
  <conditionalFormatting sqref="G127">
    <cfRule type="expression" dxfId="13183" priority="19609">
      <formula>ISEVEN(ROW())</formula>
    </cfRule>
  </conditionalFormatting>
  <conditionalFormatting sqref="G126">
    <cfRule type="expression" dxfId="13182" priority="19608">
      <formula>ISEVEN(ROW())</formula>
    </cfRule>
  </conditionalFormatting>
  <conditionalFormatting sqref="G126">
    <cfRule type="expression" dxfId="13181" priority="19599">
      <formula>ISEVEN(ROW())</formula>
    </cfRule>
  </conditionalFormatting>
  <conditionalFormatting sqref="G126">
    <cfRule type="expression" dxfId="13180" priority="19598">
      <formula>ISEVEN(ROW())</formula>
    </cfRule>
  </conditionalFormatting>
  <conditionalFormatting sqref="G127">
    <cfRule type="expression" dxfId="13179" priority="19596">
      <formula>ISEVEN(ROW())</formula>
    </cfRule>
  </conditionalFormatting>
  <conditionalFormatting sqref="G127">
    <cfRule type="expression" dxfId="13178" priority="19588">
      <formula>ISEVEN(ROW())</formula>
    </cfRule>
  </conditionalFormatting>
  <conditionalFormatting sqref="G126">
    <cfRule type="expression" dxfId="13177" priority="19584">
      <formula>ISEVEN(ROW())</formula>
    </cfRule>
  </conditionalFormatting>
  <conditionalFormatting sqref="G127">
    <cfRule type="expression" dxfId="13176" priority="19574">
      <formula>ISEVEN(ROW())</formula>
    </cfRule>
  </conditionalFormatting>
  <conditionalFormatting sqref="G127">
    <cfRule type="expression" dxfId="13175" priority="19573">
      <formula>ISEVEN(ROW())</formula>
    </cfRule>
  </conditionalFormatting>
  <conditionalFormatting sqref="G126">
    <cfRule type="expression" dxfId="13174" priority="19572">
      <formula>ISEVEN(ROW())</formula>
    </cfRule>
  </conditionalFormatting>
  <conditionalFormatting sqref="G126">
    <cfRule type="expression" dxfId="13173" priority="19563">
      <formula>ISEVEN(ROW())</formula>
    </cfRule>
  </conditionalFormatting>
  <conditionalFormatting sqref="G126">
    <cfRule type="expression" dxfId="13172" priority="19562">
      <formula>ISEVEN(ROW())</formula>
    </cfRule>
  </conditionalFormatting>
  <conditionalFormatting sqref="G127">
    <cfRule type="expression" dxfId="13171" priority="19560">
      <formula>ISEVEN(ROW())</formula>
    </cfRule>
  </conditionalFormatting>
  <conditionalFormatting sqref="C127">
    <cfRule type="expression" dxfId="13170" priority="19551">
      <formula>ISEVEN(ROW())</formula>
    </cfRule>
  </conditionalFormatting>
  <conditionalFormatting sqref="C126">
    <cfRule type="expression" dxfId="13169" priority="19550">
      <formula>ISEVEN(ROW())</formula>
    </cfRule>
  </conditionalFormatting>
  <conditionalFormatting sqref="C126">
    <cfRule type="expression" dxfId="13168" priority="19546">
      <formula>ISEVEN(ROW())</formula>
    </cfRule>
  </conditionalFormatting>
  <conditionalFormatting sqref="C127">
    <cfRule type="expression" dxfId="13167" priority="19544">
      <formula>ISEVEN(ROW())</formula>
    </cfRule>
  </conditionalFormatting>
  <conditionalFormatting sqref="C126">
    <cfRule type="expression" dxfId="13166" priority="19534">
      <formula>ISEVEN(ROW())</formula>
    </cfRule>
  </conditionalFormatting>
  <conditionalFormatting sqref="C127">
    <cfRule type="expression" dxfId="13165" priority="19533">
      <formula>ISEVEN(ROW())</formula>
    </cfRule>
  </conditionalFormatting>
  <conditionalFormatting sqref="C127">
    <cfRule type="expression" dxfId="13164" priority="19529">
      <formula>ISEVEN(ROW())</formula>
    </cfRule>
  </conditionalFormatting>
  <conditionalFormatting sqref="C126">
    <cfRule type="expression" dxfId="13163" priority="19528">
      <formula>ISEVEN(ROW())</formula>
    </cfRule>
  </conditionalFormatting>
  <conditionalFormatting sqref="C126">
    <cfRule type="expression" dxfId="13162" priority="19520">
      <formula>ISEVEN(ROW())</formula>
    </cfRule>
  </conditionalFormatting>
  <conditionalFormatting sqref="C127">
    <cfRule type="expression" dxfId="13161" priority="19518">
      <formula>ISEVEN(ROW())</formula>
    </cfRule>
  </conditionalFormatting>
  <conditionalFormatting sqref="C126">
    <cfRule type="expression" dxfId="13160" priority="19512">
      <formula>ISEVEN(ROW())</formula>
    </cfRule>
  </conditionalFormatting>
  <conditionalFormatting sqref="C127">
    <cfRule type="expression" dxfId="13159" priority="19511">
      <formula>ISEVEN(ROW())</formula>
    </cfRule>
  </conditionalFormatting>
  <conditionalFormatting sqref="C127">
    <cfRule type="expression" dxfId="13158" priority="19502">
      <formula>ISEVEN(ROW())</formula>
    </cfRule>
  </conditionalFormatting>
  <conditionalFormatting sqref="C126">
    <cfRule type="expression" dxfId="13157" priority="19501">
      <formula>ISEVEN(ROW())</formula>
    </cfRule>
  </conditionalFormatting>
  <conditionalFormatting sqref="C126">
    <cfRule type="expression" dxfId="13156" priority="19497">
      <formula>ISEVEN(ROW())</formula>
    </cfRule>
  </conditionalFormatting>
  <conditionalFormatting sqref="C127">
    <cfRule type="expression" dxfId="13155" priority="19495">
      <formula>ISEVEN(ROW())</formula>
    </cfRule>
  </conditionalFormatting>
  <conditionalFormatting sqref="C127">
    <cfRule type="expression" dxfId="13154" priority="19487">
      <formula>ISEVEN(ROW())</formula>
    </cfRule>
  </conditionalFormatting>
  <conditionalFormatting sqref="C126">
    <cfRule type="expression" dxfId="13153" priority="19486">
      <formula>ISEVEN(ROW())</formula>
    </cfRule>
  </conditionalFormatting>
  <conditionalFormatting sqref="C126">
    <cfRule type="expression" dxfId="13152" priority="19479">
      <formula>ISEVEN(ROW())</formula>
    </cfRule>
  </conditionalFormatting>
  <conditionalFormatting sqref="C127">
    <cfRule type="expression" dxfId="13151" priority="19477">
      <formula>ISEVEN(ROW())</formula>
    </cfRule>
  </conditionalFormatting>
  <conditionalFormatting sqref="C126">
    <cfRule type="expression" dxfId="13150" priority="19469">
      <formula>ISEVEN(ROW())</formula>
    </cfRule>
  </conditionalFormatting>
  <conditionalFormatting sqref="C127">
    <cfRule type="expression" dxfId="13149" priority="19468">
      <formula>ISEVEN(ROW())</formula>
    </cfRule>
  </conditionalFormatting>
  <conditionalFormatting sqref="C127">
    <cfRule type="expression" dxfId="13148" priority="19460">
      <formula>ISEVEN(ROW())</formula>
    </cfRule>
  </conditionalFormatting>
  <conditionalFormatting sqref="C126">
    <cfRule type="expression" dxfId="13147" priority="19459">
      <formula>ISEVEN(ROW())</formula>
    </cfRule>
  </conditionalFormatting>
  <conditionalFormatting sqref="C126">
    <cfRule type="expression" dxfId="13146" priority="19452">
      <formula>ISEVEN(ROW())</formula>
    </cfRule>
  </conditionalFormatting>
  <conditionalFormatting sqref="C127">
    <cfRule type="expression" dxfId="13145" priority="19450">
      <formula>ISEVEN(ROW())</formula>
    </cfRule>
  </conditionalFormatting>
  <conditionalFormatting sqref="C127">
    <cfRule type="expression" dxfId="13144" priority="19444">
      <formula>ISEVEN(ROW())</formula>
    </cfRule>
  </conditionalFormatting>
  <conditionalFormatting sqref="C126">
    <cfRule type="expression" dxfId="13143" priority="19441">
      <formula>ISEVEN(ROW())</formula>
    </cfRule>
  </conditionalFormatting>
  <conditionalFormatting sqref="C127">
    <cfRule type="expression" dxfId="13142" priority="19433">
      <formula>ISEVEN(ROW())</formula>
    </cfRule>
  </conditionalFormatting>
  <conditionalFormatting sqref="C126">
    <cfRule type="expression" dxfId="13141" priority="19432">
      <formula>ISEVEN(ROW())</formula>
    </cfRule>
  </conditionalFormatting>
  <conditionalFormatting sqref="C126">
    <cfRule type="expression" dxfId="13140" priority="19425">
      <formula>ISEVEN(ROW())</formula>
    </cfRule>
  </conditionalFormatting>
  <conditionalFormatting sqref="C127">
    <cfRule type="expression" dxfId="13139" priority="19423">
      <formula>ISEVEN(ROW())</formula>
    </cfRule>
  </conditionalFormatting>
  <conditionalFormatting sqref="C129">
    <cfRule type="expression" dxfId="13138" priority="19422">
      <formula>ISEVEN(ROW())</formula>
    </cfRule>
  </conditionalFormatting>
  <conditionalFormatting sqref="C128">
    <cfRule type="expression" dxfId="13137" priority="19421">
      <formula>ISEVEN(ROW())</formula>
    </cfRule>
  </conditionalFormatting>
  <conditionalFormatting sqref="C130">
    <cfRule type="expression" dxfId="13136" priority="19420">
      <formula>ISEVEN(ROW())</formula>
    </cfRule>
  </conditionalFormatting>
  <conditionalFormatting sqref="C131">
    <cfRule type="expression" dxfId="13135" priority="19419">
      <formula>ISEVEN(ROW())</formula>
    </cfRule>
  </conditionalFormatting>
  <conditionalFormatting sqref="C131">
    <cfRule type="expression" dxfId="13134" priority="19418">
      <formula>ISEVEN(ROW())</formula>
    </cfRule>
  </conditionalFormatting>
  <conditionalFormatting sqref="C133">
    <cfRule type="expression" dxfId="13133" priority="19417">
      <formula>ISEVEN(ROW())</formula>
    </cfRule>
  </conditionalFormatting>
  <conditionalFormatting sqref="C132">
    <cfRule type="expression" dxfId="13132" priority="19416">
      <formula>ISEVEN(ROW())</formula>
    </cfRule>
  </conditionalFormatting>
  <conditionalFormatting sqref="C134">
    <cfRule type="expression" dxfId="13131" priority="19415">
      <formula>ISEVEN(ROW())</formula>
    </cfRule>
  </conditionalFormatting>
  <conditionalFormatting sqref="C136">
    <cfRule type="expression" dxfId="13130" priority="19414">
      <formula>ISEVEN(ROW())</formula>
    </cfRule>
  </conditionalFormatting>
  <conditionalFormatting sqref="C135">
    <cfRule type="expression" dxfId="13129" priority="19413">
      <formula>ISEVEN(ROW())</formula>
    </cfRule>
  </conditionalFormatting>
  <conditionalFormatting sqref="C132">
    <cfRule type="expression" dxfId="13128" priority="19412">
      <formula>ISEVEN(ROW())</formula>
    </cfRule>
  </conditionalFormatting>
  <conditionalFormatting sqref="C131">
    <cfRule type="expression" dxfId="13127" priority="19411">
      <formula>ISEVEN(ROW())</formula>
    </cfRule>
  </conditionalFormatting>
  <conditionalFormatting sqref="C133">
    <cfRule type="expression" dxfId="13126" priority="19410">
      <formula>ISEVEN(ROW())</formula>
    </cfRule>
  </conditionalFormatting>
  <conditionalFormatting sqref="C135">
    <cfRule type="expression" dxfId="13125" priority="19409">
      <formula>ISEVEN(ROW())</formula>
    </cfRule>
  </conditionalFormatting>
  <conditionalFormatting sqref="C134">
    <cfRule type="expression" dxfId="13124" priority="19408">
      <formula>ISEVEN(ROW())</formula>
    </cfRule>
  </conditionalFormatting>
  <conditionalFormatting sqref="C136">
    <cfRule type="expression" dxfId="13123" priority="19407">
      <formula>ISEVEN(ROW())</formula>
    </cfRule>
  </conditionalFormatting>
  <conditionalFormatting sqref="C128">
    <cfRule type="expression" dxfId="13122" priority="19406">
      <formula>ISEVEN(ROW())</formula>
    </cfRule>
  </conditionalFormatting>
  <conditionalFormatting sqref="C128">
    <cfRule type="expression" dxfId="13121" priority="19405">
      <formula>ISEVEN(ROW())</formula>
    </cfRule>
  </conditionalFormatting>
  <conditionalFormatting sqref="C130">
    <cfRule type="expression" dxfId="13120" priority="19404">
      <formula>ISEVEN(ROW())</formula>
    </cfRule>
  </conditionalFormatting>
  <conditionalFormatting sqref="C129">
    <cfRule type="expression" dxfId="13119" priority="19403">
      <formula>ISEVEN(ROW())</formula>
    </cfRule>
  </conditionalFormatting>
  <conditionalFormatting sqref="C131">
    <cfRule type="expression" dxfId="13118" priority="19402">
      <formula>ISEVEN(ROW())</formula>
    </cfRule>
  </conditionalFormatting>
  <conditionalFormatting sqref="C132">
    <cfRule type="expression" dxfId="13117" priority="19401">
      <formula>ISEVEN(ROW())</formula>
    </cfRule>
  </conditionalFormatting>
  <conditionalFormatting sqref="C132">
    <cfRule type="expression" dxfId="13116" priority="19400">
      <formula>ISEVEN(ROW())</formula>
    </cfRule>
  </conditionalFormatting>
  <conditionalFormatting sqref="C134">
    <cfRule type="expression" dxfId="13115" priority="19399">
      <formula>ISEVEN(ROW())</formula>
    </cfRule>
  </conditionalFormatting>
  <conditionalFormatting sqref="C133">
    <cfRule type="expression" dxfId="13114" priority="19398">
      <formula>ISEVEN(ROW())</formula>
    </cfRule>
  </conditionalFormatting>
  <conditionalFormatting sqref="C135">
    <cfRule type="expression" dxfId="13113" priority="19397">
      <formula>ISEVEN(ROW())</formula>
    </cfRule>
  </conditionalFormatting>
  <conditionalFormatting sqref="C136">
    <cfRule type="expression" dxfId="13112" priority="19396">
      <formula>ISEVEN(ROW())</formula>
    </cfRule>
  </conditionalFormatting>
  <conditionalFormatting sqref="C133">
    <cfRule type="expression" dxfId="13111" priority="19395">
      <formula>ISEVEN(ROW())</formula>
    </cfRule>
  </conditionalFormatting>
  <conditionalFormatting sqref="C132">
    <cfRule type="expression" dxfId="13110" priority="19394">
      <formula>ISEVEN(ROW())</formula>
    </cfRule>
  </conditionalFormatting>
  <conditionalFormatting sqref="C134">
    <cfRule type="expression" dxfId="13109" priority="19393">
      <formula>ISEVEN(ROW())</formula>
    </cfRule>
  </conditionalFormatting>
  <conditionalFormatting sqref="C136">
    <cfRule type="expression" dxfId="13108" priority="19392">
      <formula>ISEVEN(ROW())</formula>
    </cfRule>
  </conditionalFormatting>
  <conditionalFormatting sqref="C135">
    <cfRule type="expression" dxfId="13107" priority="19391">
      <formula>ISEVEN(ROW())</formula>
    </cfRule>
  </conditionalFormatting>
  <conditionalFormatting sqref="C128">
    <cfRule type="expression" dxfId="13106" priority="19390">
      <formula>ISEVEN(ROW())</formula>
    </cfRule>
  </conditionalFormatting>
  <conditionalFormatting sqref="C129">
    <cfRule type="expression" dxfId="13105" priority="19389">
      <formula>ISEVEN(ROW())</formula>
    </cfRule>
  </conditionalFormatting>
  <conditionalFormatting sqref="C130">
    <cfRule type="expression" dxfId="13104" priority="19388">
      <formula>ISEVEN(ROW())</formula>
    </cfRule>
  </conditionalFormatting>
  <conditionalFormatting sqref="C130">
    <cfRule type="expression" dxfId="13103" priority="19387">
      <formula>ISEVEN(ROW())</formula>
    </cfRule>
  </conditionalFormatting>
  <conditionalFormatting sqref="C132">
    <cfRule type="expression" dxfId="13102" priority="19386">
      <formula>ISEVEN(ROW())</formula>
    </cfRule>
  </conditionalFormatting>
  <conditionalFormatting sqref="C131">
    <cfRule type="expression" dxfId="13101" priority="19385">
      <formula>ISEVEN(ROW())</formula>
    </cfRule>
  </conditionalFormatting>
  <conditionalFormatting sqref="C133">
    <cfRule type="expression" dxfId="13100" priority="19384">
      <formula>ISEVEN(ROW())</formula>
    </cfRule>
  </conditionalFormatting>
  <conditionalFormatting sqref="C135">
    <cfRule type="expression" dxfId="13099" priority="19383">
      <formula>ISEVEN(ROW())</formula>
    </cfRule>
  </conditionalFormatting>
  <conditionalFormatting sqref="C134">
    <cfRule type="expression" dxfId="13098" priority="19382">
      <formula>ISEVEN(ROW())</formula>
    </cfRule>
  </conditionalFormatting>
  <conditionalFormatting sqref="C136">
    <cfRule type="expression" dxfId="13097" priority="19381">
      <formula>ISEVEN(ROW())</formula>
    </cfRule>
  </conditionalFormatting>
  <conditionalFormatting sqref="C131">
    <cfRule type="expression" dxfId="13096" priority="19380">
      <formula>ISEVEN(ROW())</formula>
    </cfRule>
  </conditionalFormatting>
  <conditionalFormatting sqref="C130">
    <cfRule type="expression" dxfId="13095" priority="19379">
      <formula>ISEVEN(ROW())</formula>
    </cfRule>
  </conditionalFormatting>
  <conditionalFormatting sqref="C132">
    <cfRule type="expression" dxfId="13094" priority="19378">
      <formula>ISEVEN(ROW())</formula>
    </cfRule>
  </conditionalFormatting>
  <conditionalFormatting sqref="C134">
    <cfRule type="expression" dxfId="13093" priority="19377">
      <formula>ISEVEN(ROW())</formula>
    </cfRule>
  </conditionalFormatting>
  <conditionalFormatting sqref="C133">
    <cfRule type="expression" dxfId="13092" priority="19376">
      <formula>ISEVEN(ROW())</formula>
    </cfRule>
  </conditionalFormatting>
  <conditionalFormatting sqref="C135">
    <cfRule type="expression" dxfId="13091" priority="19375">
      <formula>ISEVEN(ROW())</formula>
    </cfRule>
  </conditionalFormatting>
  <conditionalFormatting sqref="C136">
    <cfRule type="expression" dxfId="13090" priority="19374">
      <formula>ISEVEN(ROW())</formula>
    </cfRule>
  </conditionalFormatting>
  <conditionalFormatting sqref="C129">
    <cfRule type="expression" dxfId="13089" priority="19373">
      <formula>ISEVEN(ROW())</formula>
    </cfRule>
  </conditionalFormatting>
  <conditionalFormatting sqref="C128">
    <cfRule type="expression" dxfId="13088" priority="19372">
      <formula>ISEVEN(ROW())</formula>
    </cfRule>
  </conditionalFormatting>
  <conditionalFormatting sqref="C130">
    <cfRule type="expression" dxfId="13087" priority="19371">
      <formula>ISEVEN(ROW())</formula>
    </cfRule>
  </conditionalFormatting>
  <conditionalFormatting sqref="C131">
    <cfRule type="expression" dxfId="13086" priority="19370">
      <formula>ISEVEN(ROW())</formula>
    </cfRule>
  </conditionalFormatting>
  <conditionalFormatting sqref="C131">
    <cfRule type="expression" dxfId="13085" priority="19369">
      <formula>ISEVEN(ROW())</formula>
    </cfRule>
  </conditionalFormatting>
  <conditionalFormatting sqref="C133">
    <cfRule type="expression" dxfId="13084" priority="19368">
      <formula>ISEVEN(ROW())</formula>
    </cfRule>
  </conditionalFormatting>
  <conditionalFormatting sqref="C132">
    <cfRule type="expression" dxfId="13083" priority="19367">
      <formula>ISEVEN(ROW())</formula>
    </cfRule>
  </conditionalFormatting>
  <conditionalFormatting sqref="C134">
    <cfRule type="expression" dxfId="13082" priority="19366">
      <formula>ISEVEN(ROW())</formula>
    </cfRule>
  </conditionalFormatting>
  <conditionalFormatting sqref="C136">
    <cfRule type="expression" dxfId="13081" priority="19365">
      <formula>ISEVEN(ROW())</formula>
    </cfRule>
  </conditionalFormatting>
  <conditionalFormatting sqref="C135">
    <cfRule type="expression" dxfId="13080" priority="19364">
      <formula>ISEVEN(ROW())</formula>
    </cfRule>
  </conditionalFormatting>
  <conditionalFormatting sqref="C132">
    <cfRule type="expression" dxfId="13079" priority="19363">
      <formula>ISEVEN(ROW())</formula>
    </cfRule>
  </conditionalFormatting>
  <conditionalFormatting sqref="C131">
    <cfRule type="expression" dxfId="13078" priority="19362">
      <formula>ISEVEN(ROW())</formula>
    </cfRule>
  </conditionalFormatting>
  <conditionalFormatting sqref="C133">
    <cfRule type="expression" dxfId="13077" priority="19361">
      <formula>ISEVEN(ROW())</formula>
    </cfRule>
  </conditionalFormatting>
  <conditionalFormatting sqref="C135">
    <cfRule type="expression" dxfId="13076" priority="19360">
      <formula>ISEVEN(ROW())</formula>
    </cfRule>
  </conditionalFormatting>
  <conditionalFormatting sqref="C134">
    <cfRule type="expression" dxfId="13075" priority="19359">
      <formula>ISEVEN(ROW())</formula>
    </cfRule>
  </conditionalFormatting>
  <conditionalFormatting sqref="C136">
    <cfRule type="expression" dxfId="13074" priority="19358">
      <formula>ISEVEN(ROW())</formula>
    </cfRule>
  </conditionalFormatting>
  <conditionalFormatting sqref="C128">
    <cfRule type="expression" dxfId="13073" priority="19357">
      <formula>ISEVEN(ROW())</formula>
    </cfRule>
  </conditionalFormatting>
  <conditionalFormatting sqref="C130">
    <cfRule type="expression" dxfId="13072" priority="19356">
      <formula>ISEVEN(ROW())</formula>
    </cfRule>
  </conditionalFormatting>
  <conditionalFormatting sqref="C129">
    <cfRule type="expression" dxfId="13071" priority="19355">
      <formula>ISEVEN(ROW())</formula>
    </cfRule>
  </conditionalFormatting>
  <conditionalFormatting sqref="C131">
    <cfRule type="expression" dxfId="13070" priority="19354">
      <formula>ISEVEN(ROW())</formula>
    </cfRule>
  </conditionalFormatting>
  <conditionalFormatting sqref="C133">
    <cfRule type="expression" dxfId="13069" priority="19353">
      <formula>ISEVEN(ROW())</formula>
    </cfRule>
  </conditionalFormatting>
  <conditionalFormatting sqref="C132">
    <cfRule type="expression" dxfId="13068" priority="19352">
      <formula>ISEVEN(ROW())</formula>
    </cfRule>
  </conditionalFormatting>
  <conditionalFormatting sqref="C134">
    <cfRule type="expression" dxfId="13067" priority="19351">
      <formula>ISEVEN(ROW())</formula>
    </cfRule>
  </conditionalFormatting>
  <conditionalFormatting sqref="C136">
    <cfRule type="expression" dxfId="13066" priority="19350">
      <formula>ISEVEN(ROW())</formula>
    </cfRule>
  </conditionalFormatting>
  <conditionalFormatting sqref="C135">
    <cfRule type="expression" dxfId="13065" priority="19349">
      <formula>ISEVEN(ROW())</formula>
    </cfRule>
  </conditionalFormatting>
  <conditionalFormatting sqref="C129">
    <cfRule type="expression" dxfId="13064" priority="19348">
      <formula>ISEVEN(ROW())</formula>
    </cfRule>
  </conditionalFormatting>
  <conditionalFormatting sqref="C128">
    <cfRule type="expression" dxfId="13063" priority="19347">
      <formula>ISEVEN(ROW())</formula>
    </cfRule>
  </conditionalFormatting>
  <conditionalFormatting sqref="C130">
    <cfRule type="expression" dxfId="13062" priority="19346">
      <formula>ISEVEN(ROW())</formula>
    </cfRule>
  </conditionalFormatting>
  <conditionalFormatting sqref="C132">
    <cfRule type="expression" dxfId="13061" priority="19345">
      <formula>ISEVEN(ROW())</formula>
    </cfRule>
  </conditionalFormatting>
  <conditionalFormatting sqref="C131">
    <cfRule type="expression" dxfId="13060" priority="19344">
      <formula>ISEVEN(ROW())</formula>
    </cfRule>
  </conditionalFormatting>
  <conditionalFormatting sqref="C133">
    <cfRule type="expression" dxfId="13059" priority="19343">
      <formula>ISEVEN(ROW())</formula>
    </cfRule>
  </conditionalFormatting>
  <conditionalFormatting sqref="C135">
    <cfRule type="expression" dxfId="13058" priority="19342">
      <formula>ISEVEN(ROW())</formula>
    </cfRule>
  </conditionalFormatting>
  <conditionalFormatting sqref="C134">
    <cfRule type="expression" dxfId="13057" priority="19341">
      <formula>ISEVEN(ROW())</formula>
    </cfRule>
  </conditionalFormatting>
  <conditionalFormatting sqref="C136">
    <cfRule type="expression" dxfId="13056" priority="19340">
      <formula>ISEVEN(ROW())</formula>
    </cfRule>
  </conditionalFormatting>
  <conditionalFormatting sqref="C128">
    <cfRule type="expression" dxfId="13055" priority="19339">
      <formula>ISEVEN(ROW())</formula>
    </cfRule>
  </conditionalFormatting>
  <conditionalFormatting sqref="C129">
    <cfRule type="expression" dxfId="13054" priority="19338">
      <formula>ISEVEN(ROW())</formula>
    </cfRule>
  </conditionalFormatting>
  <conditionalFormatting sqref="C131">
    <cfRule type="expression" dxfId="13053" priority="19337">
      <formula>ISEVEN(ROW())</formula>
    </cfRule>
  </conditionalFormatting>
  <conditionalFormatting sqref="C130">
    <cfRule type="expression" dxfId="13052" priority="19336">
      <formula>ISEVEN(ROW())</formula>
    </cfRule>
  </conditionalFormatting>
  <conditionalFormatting sqref="C132">
    <cfRule type="expression" dxfId="13051" priority="19335">
      <formula>ISEVEN(ROW())</formula>
    </cfRule>
  </conditionalFormatting>
  <conditionalFormatting sqref="C134">
    <cfRule type="expression" dxfId="13050" priority="19334">
      <formula>ISEVEN(ROW())</formula>
    </cfRule>
  </conditionalFormatting>
  <conditionalFormatting sqref="C133">
    <cfRule type="expression" dxfId="13049" priority="19333">
      <formula>ISEVEN(ROW())</formula>
    </cfRule>
  </conditionalFormatting>
  <conditionalFormatting sqref="C135">
    <cfRule type="expression" dxfId="13048" priority="19332">
      <formula>ISEVEN(ROW())</formula>
    </cfRule>
  </conditionalFormatting>
  <conditionalFormatting sqref="C136">
    <cfRule type="expression" dxfId="13047" priority="19331">
      <formula>ISEVEN(ROW())</formula>
    </cfRule>
  </conditionalFormatting>
  <conditionalFormatting sqref="C128">
    <cfRule type="expression" dxfId="13046" priority="19330">
      <formula>ISEVEN(ROW())</formula>
    </cfRule>
  </conditionalFormatting>
  <conditionalFormatting sqref="C130">
    <cfRule type="expression" dxfId="13045" priority="19329">
      <formula>ISEVEN(ROW())</formula>
    </cfRule>
  </conditionalFormatting>
  <conditionalFormatting sqref="C129">
    <cfRule type="expression" dxfId="13044" priority="19328">
      <formula>ISEVEN(ROW())</formula>
    </cfRule>
  </conditionalFormatting>
  <conditionalFormatting sqref="C131">
    <cfRule type="expression" dxfId="13043" priority="19327">
      <formula>ISEVEN(ROW())</formula>
    </cfRule>
  </conditionalFormatting>
  <conditionalFormatting sqref="C133">
    <cfRule type="expression" dxfId="13042" priority="19326">
      <formula>ISEVEN(ROW())</formula>
    </cfRule>
  </conditionalFormatting>
  <conditionalFormatting sqref="C132">
    <cfRule type="expression" dxfId="13041" priority="19325">
      <formula>ISEVEN(ROW())</formula>
    </cfRule>
  </conditionalFormatting>
  <conditionalFormatting sqref="C134">
    <cfRule type="expression" dxfId="13040" priority="19324">
      <formula>ISEVEN(ROW())</formula>
    </cfRule>
  </conditionalFormatting>
  <conditionalFormatting sqref="C136">
    <cfRule type="expression" dxfId="13039" priority="19323">
      <formula>ISEVEN(ROW())</formula>
    </cfRule>
  </conditionalFormatting>
  <conditionalFormatting sqref="C135">
    <cfRule type="expression" dxfId="13038" priority="19322">
      <formula>ISEVEN(ROW())</formula>
    </cfRule>
  </conditionalFormatting>
  <conditionalFormatting sqref="C129">
    <cfRule type="expression" dxfId="13037" priority="19321">
      <formula>ISEVEN(ROW())</formula>
    </cfRule>
  </conditionalFormatting>
  <conditionalFormatting sqref="C128">
    <cfRule type="expression" dxfId="13036" priority="19320">
      <formula>ISEVEN(ROW())</formula>
    </cfRule>
  </conditionalFormatting>
  <conditionalFormatting sqref="C130">
    <cfRule type="expression" dxfId="13035" priority="19319">
      <formula>ISEVEN(ROW())</formula>
    </cfRule>
  </conditionalFormatting>
  <conditionalFormatting sqref="C132">
    <cfRule type="expression" dxfId="13034" priority="19318">
      <formula>ISEVEN(ROW())</formula>
    </cfRule>
  </conditionalFormatting>
  <conditionalFormatting sqref="C131">
    <cfRule type="expression" dxfId="13033" priority="19317">
      <formula>ISEVEN(ROW())</formula>
    </cfRule>
  </conditionalFormatting>
  <conditionalFormatting sqref="C133">
    <cfRule type="expression" dxfId="13032" priority="19316">
      <formula>ISEVEN(ROW())</formula>
    </cfRule>
  </conditionalFormatting>
  <conditionalFormatting sqref="C135">
    <cfRule type="expression" dxfId="13031" priority="19315">
      <formula>ISEVEN(ROW())</formula>
    </cfRule>
  </conditionalFormatting>
  <conditionalFormatting sqref="C134">
    <cfRule type="expression" dxfId="13030" priority="19314">
      <formula>ISEVEN(ROW())</formula>
    </cfRule>
  </conditionalFormatting>
  <conditionalFormatting sqref="C136">
    <cfRule type="expression" dxfId="13029" priority="19313">
      <formula>ISEVEN(ROW())</formula>
    </cfRule>
  </conditionalFormatting>
  <conditionalFormatting sqref="C128">
    <cfRule type="expression" dxfId="13028" priority="19312">
      <formula>ISEVEN(ROW())</formula>
    </cfRule>
  </conditionalFormatting>
  <conditionalFormatting sqref="C129">
    <cfRule type="expression" dxfId="13027" priority="19311">
      <formula>ISEVEN(ROW())</formula>
    </cfRule>
  </conditionalFormatting>
  <conditionalFormatting sqref="C131">
    <cfRule type="expression" dxfId="13026" priority="19310">
      <formula>ISEVEN(ROW())</formula>
    </cfRule>
  </conditionalFormatting>
  <conditionalFormatting sqref="C130">
    <cfRule type="expression" dxfId="13025" priority="19309">
      <formula>ISEVEN(ROW())</formula>
    </cfRule>
  </conditionalFormatting>
  <conditionalFormatting sqref="C132">
    <cfRule type="expression" dxfId="13024" priority="19308">
      <formula>ISEVEN(ROW())</formula>
    </cfRule>
  </conditionalFormatting>
  <conditionalFormatting sqref="C136">
    <cfRule type="expression" dxfId="13023" priority="19307">
      <formula>ISEVEN(ROW())</formula>
    </cfRule>
  </conditionalFormatting>
  <conditionalFormatting sqref="C134">
    <cfRule type="expression" dxfId="13022" priority="19306">
      <formula>ISEVEN(ROW())</formula>
    </cfRule>
  </conditionalFormatting>
  <conditionalFormatting sqref="C133">
    <cfRule type="expression" dxfId="13021" priority="19305">
      <formula>ISEVEN(ROW())</formula>
    </cfRule>
  </conditionalFormatting>
  <conditionalFormatting sqref="C135">
    <cfRule type="expression" dxfId="13020" priority="19304">
      <formula>ISEVEN(ROW())</formula>
    </cfRule>
  </conditionalFormatting>
  <conditionalFormatting sqref="C128">
    <cfRule type="expression" dxfId="13019" priority="19303">
      <formula>ISEVEN(ROW())</formula>
    </cfRule>
  </conditionalFormatting>
  <conditionalFormatting sqref="C130">
    <cfRule type="expression" dxfId="13018" priority="19302">
      <formula>ISEVEN(ROW())</formula>
    </cfRule>
  </conditionalFormatting>
  <conditionalFormatting sqref="C129">
    <cfRule type="expression" dxfId="13017" priority="19301">
      <formula>ISEVEN(ROW())</formula>
    </cfRule>
  </conditionalFormatting>
  <conditionalFormatting sqref="C131">
    <cfRule type="expression" dxfId="13016" priority="19300">
      <formula>ISEVEN(ROW())</formula>
    </cfRule>
  </conditionalFormatting>
  <conditionalFormatting sqref="C133">
    <cfRule type="expression" dxfId="13015" priority="19299">
      <formula>ISEVEN(ROW())</formula>
    </cfRule>
  </conditionalFormatting>
  <conditionalFormatting sqref="C132">
    <cfRule type="expression" dxfId="13014" priority="19298">
      <formula>ISEVEN(ROW())</formula>
    </cfRule>
  </conditionalFormatting>
  <conditionalFormatting sqref="C134">
    <cfRule type="expression" dxfId="13013" priority="19297">
      <formula>ISEVEN(ROW())</formula>
    </cfRule>
  </conditionalFormatting>
  <conditionalFormatting sqref="C136">
    <cfRule type="expression" dxfId="13012" priority="19296">
      <formula>ISEVEN(ROW())</formula>
    </cfRule>
  </conditionalFormatting>
  <conditionalFormatting sqref="C135">
    <cfRule type="expression" dxfId="13011" priority="19295">
      <formula>ISEVEN(ROW())</formula>
    </cfRule>
  </conditionalFormatting>
  <conditionalFormatting sqref="C129">
    <cfRule type="expression" dxfId="13010" priority="19294">
      <formula>ISEVEN(ROW())</formula>
    </cfRule>
  </conditionalFormatting>
  <conditionalFormatting sqref="C128">
    <cfRule type="expression" dxfId="13009" priority="19293">
      <formula>ISEVEN(ROW())</formula>
    </cfRule>
  </conditionalFormatting>
  <conditionalFormatting sqref="C130">
    <cfRule type="expression" dxfId="13008" priority="19292">
      <formula>ISEVEN(ROW())</formula>
    </cfRule>
  </conditionalFormatting>
  <conditionalFormatting sqref="C132">
    <cfRule type="expression" dxfId="13007" priority="19291">
      <formula>ISEVEN(ROW())</formula>
    </cfRule>
  </conditionalFormatting>
  <conditionalFormatting sqref="C131">
    <cfRule type="expression" dxfId="13006" priority="19290">
      <formula>ISEVEN(ROW())</formula>
    </cfRule>
  </conditionalFormatting>
  <conditionalFormatting sqref="C133">
    <cfRule type="expression" dxfId="13005" priority="19289">
      <formula>ISEVEN(ROW())</formula>
    </cfRule>
  </conditionalFormatting>
  <conditionalFormatting sqref="C135">
    <cfRule type="expression" dxfId="13004" priority="19288">
      <formula>ISEVEN(ROW())</formula>
    </cfRule>
  </conditionalFormatting>
  <conditionalFormatting sqref="C134">
    <cfRule type="expression" dxfId="13003" priority="19287">
      <formula>ISEVEN(ROW())</formula>
    </cfRule>
  </conditionalFormatting>
  <conditionalFormatting sqref="C136">
    <cfRule type="expression" dxfId="13002" priority="19286">
      <formula>ISEVEN(ROW())</formula>
    </cfRule>
  </conditionalFormatting>
  <conditionalFormatting sqref="G129">
    <cfRule type="expression" dxfId="13001" priority="19285">
      <formula>ISEVEN(ROW())</formula>
    </cfRule>
  </conditionalFormatting>
  <conditionalFormatting sqref="G129">
    <cfRule type="expression" dxfId="13000" priority="19284">
      <formula>ISEVEN(ROW())</formula>
    </cfRule>
  </conditionalFormatting>
  <conditionalFormatting sqref="G128">
    <cfRule type="expression" dxfId="12999" priority="19283">
      <formula>ISEVEN(ROW())</formula>
    </cfRule>
  </conditionalFormatting>
  <conditionalFormatting sqref="G130">
    <cfRule type="expression" dxfId="12998" priority="19282">
      <formula>ISEVEN(ROW())</formula>
    </cfRule>
  </conditionalFormatting>
  <conditionalFormatting sqref="G131">
    <cfRule type="expression" dxfId="12997" priority="19281">
      <formula>ISEVEN(ROW())</formula>
    </cfRule>
  </conditionalFormatting>
  <conditionalFormatting sqref="G131">
    <cfRule type="expression" dxfId="12996" priority="19280">
      <formula>ISEVEN(ROW())</formula>
    </cfRule>
  </conditionalFormatting>
  <conditionalFormatting sqref="G133">
    <cfRule type="expression" dxfId="12995" priority="19279">
      <formula>ISEVEN(ROW())</formula>
    </cfRule>
  </conditionalFormatting>
  <conditionalFormatting sqref="G133">
    <cfRule type="expression" dxfId="12994" priority="19278">
      <formula>ISEVEN(ROW())</formula>
    </cfRule>
  </conditionalFormatting>
  <conditionalFormatting sqref="G132">
    <cfRule type="expression" dxfId="12993" priority="19277">
      <formula>ISEVEN(ROW())</formula>
    </cfRule>
  </conditionalFormatting>
  <conditionalFormatting sqref="G134">
    <cfRule type="expression" dxfId="12992" priority="19276">
      <formula>ISEVEN(ROW())</formula>
    </cfRule>
  </conditionalFormatting>
  <conditionalFormatting sqref="G136">
    <cfRule type="expression" dxfId="12991" priority="19275">
      <formula>ISEVEN(ROW())</formula>
    </cfRule>
  </conditionalFormatting>
  <conditionalFormatting sqref="G136">
    <cfRule type="expression" dxfId="12990" priority="19274">
      <formula>ISEVEN(ROW())</formula>
    </cfRule>
  </conditionalFormatting>
  <conditionalFormatting sqref="G135">
    <cfRule type="expression" dxfId="12989" priority="19273">
      <formula>ISEVEN(ROW())</formula>
    </cfRule>
  </conditionalFormatting>
  <conditionalFormatting sqref="G132">
    <cfRule type="expression" dxfId="12988" priority="19272">
      <formula>ISEVEN(ROW())</formula>
    </cfRule>
  </conditionalFormatting>
  <conditionalFormatting sqref="G132">
    <cfRule type="expression" dxfId="12987" priority="19271">
      <formula>ISEVEN(ROW())</formula>
    </cfRule>
  </conditionalFormatting>
  <conditionalFormatting sqref="G131">
    <cfRule type="expression" dxfId="12986" priority="19270">
      <formula>ISEVEN(ROW())</formula>
    </cfRule>
  </conditionalFormatting>
  <conditionalFormatting sqref="G133">
    <cfRule type="expression" dxfId="12985" priority="19269">
      <formula>ISEVEN(ROW())</formula>
    </cfRule>
  </conditionalFormatting>
  <conditionalFormatting sqref="G135">
    <cfRule type="expression" dxfId="12984" priority="19268">
      <formula>ISEVEN(ROW())</formula>
    </cfRule>
  </conditionalFormatting>
  <conditionalFormatting sqref="G135">
    <cfRule type="expression" dxfId="12983" priority="19267">
      <formula>ISEVEN(ROW())</formula>
    </cfRule>
  </conditionalFormatting>
  <conditionalFormatting sqref="G134">
    <cfRule type="expression" dxfId="12982" priority="19266">
      <formula>ISEVEN(ROW())</formula>
    </cfRule>
  </conditionalFormatting>
  <conditionalFormatting sqref="G136">
    <cfRule type="expression" dxfId="12981" priority="19265">
      <formula>ISEVEN(ROW())</formula>
    </cfRule>
  </conditionalFormatting>
  <conditionalFormatting sqref="G128">
    <cfRule type="expression" dxfId="12980" priority="19264">
      <formula>ISEVEN(ROW())</formula>
    </cfRule>
  </conditionalFormatting>
  <conditionalFormatting sqref="G128">
    <cfRule type="expression" dxfId="12979" priority="19263">
      <formula>ISEVEN(ROW())</formula>
    </cfRule>
  </conditionalFormatting>
  <conditionalFormatting sqref="G130">
    <cfRule type="expression" dxfId="12978" priority="19262">
      <formula>ISEVEN(ROW())</formula>
    </cfRule>
  </conditionalFormatting>
  <conditionalFormatting sqref="G130">
    <cfRule type="expression" dxfId="12977" priority="19261">
      <formula>ISEVEN(ROW())</formula>
    </cfRule>
  </conditionalFormatting>
  <conditionalFormatting sqref="G129">
    <cfRule type="expression" dxfId="12976" priority="19260">
      <formula>ISEVEN(ROW())</formula>
    </cfRule>
  </conditionalFormatting>
  <conditionalFormatting sqref="G131">
    <cfRule type="expression" dxfId="12975" priority="19259">
      <formula>ISEVEN(ROW())</formula>
    </cfRule>
  </conditionalFormatting>
  <conditionalFormatting sqref="G132">
    <cfRule type="expression" dxfId="12974" priority="19258">
      <formula>ISEVEN(ROW())</formula>
    </cfRule>
  </conditionalFormatting>
  <conditionalFormatting sqref="G132">
    <cfRule type="expression" dxfId="12973" priority="19257">
      <formula>ISEVEN(ROW())</formula>
    </cfRule>
  </conditionalFormatting>
  <conditionalFormatting sqref="G134">
    <cfRule type="expression" dxfId="12972" priority="19256">
      <formula>ISEVEN(ROW())</formula>
    </cfRule>
  </conditionalFormatting>
  <conditionalFormatting sqref="G134">
    <cfRule type="expression" dxfId="12971" priority="19255">
      <formula>ISEVEN(ROW())</formula>
    </cfRule>
  </conditionalFormatting>
  <conditionalFormatting sqref="G133">
    <cfRule type="expression" dxfId="12970" priority="19254">
      <formula>ISEVEN(ROW())</formula>
    </cfRule>
  </conditionalFormatting>
  <conditionalFormatting sqref="G135">
    <cfRule type="expression" dxfId="12969" priority="19253">
      <formula>ISEVEN(ROW())</formula>
    </cfRule>
  </conditionalFormatting>
  <conditionalFormatting sqref="G136">
    <cfRule type="expression" dxfId="12968" priority="19252">
      <formula>ISEVEN(ROW())</formula>
    </cfRule>
  </conditionalFormatting>
  <conditionalFormatting sqref="G133">
    <cfRule type="expression" dxfId="12967" priority="19251">
      <formula>ISEVEN(ROW())</formula>
    </cfRule>
  </conditionalFormatting>
  <conditionalFormatting sqref="G133">
    <cfRule type="expression" dxfId="12966" priority="19250">
      <formula>ISEVEN(ROW())</formula>
    </cfRule>
  </conditionalFormatting>
  <conditionalFormatting sqref="G132">
    <cfRule type="expression" dxfId="12965" priority="19249">
      <formula>ISEVEN(ROW())</formula>
    </cfRule>
  </conditionalFormatting>
  <conditionalFormatting sqref="G134">
    <cfRule type="expression" dxfId="12964" priority="19248">
      <formula>ISEVEN(ROW())</formula>
    </cfRule>
  </conditionalFormatting>
  <conditionalFormatting sqref="G136">
    <cfRule type="expression" dxfId="12963" priority="19247">
      <formula>ISEVEN(ROW())</formula>
    </cfRule>
  </conditionalFormatting>
  <conditionalFormatting sqref="G136">
    <cfRule type="expression" dxfId="12962" priority="19246">
      <formula>ISEVEN(ROW())</formula>
    </cfRule>
  </conditionalFormatting>
  <conditionalFormatting sqref="G135">
    <cfRule type="expression" dxfId="12961" priority="19245">
      <formula>ISEVEN(ROW())</formula>
    </cfRule>
  </conditionalFormatting>
  <conditionalFormatting sqref="G128">
    <cfRule type="expression" dxfId="12960" priority="19244">
      <formula>ISEVEN(ROW())</formula>
    </cfRule>
  </conditionalFormatting>
  <conditionalFormatting sqref="G128">
    <cfRule type="expression" dxfId="12959" priority="19243">
      <formula>ISEVEN(ROW())</formula>
    </cfRule>
  </conditionalFormatting>
  <conditionalFormatting sqref="G129">
    <cfRule type="expression" dxfId="12958" priority="19242">
      <formula>ISEVEN(ROW())</formula>
    </cfRule>
  </conditionalFormatting>
  <conditionalFormatting sqref="G130">
    <cfRule type="expression" dxfId="12957" priority="19241">
      <formula>ISEVEN(ROW())</formula>
    </cfRule>
  </conditionalFormatting>
  <conditionalFormatting sqref="G130">
    <cfRule type="expression" dxfId="12956" priority="19240">
      <formula>ISEVEN(ROW())</formula>
    </cfRule>
  </conditionalFormatting>
  <conditionalFormatting sqref="G132">
    <cfRule type="expression" dxfId="12955" priority="19239">
      <formula>ISEVEN(ROW())</formula>
    </cfRule>
  </conditionalFormatting>
  <conditionalFormatting sqref="G132">
    <cfRule type="expression" dxfId="12954" priority="19238">
      <formula>ISEVEN(ROW())</formula>
    </cfRule>
  </conditionalFormatting>
  <conditionalFormatting sqref="G131">
    <cfRule type="expression" dxfId="12953" priority="19237">
      <formula>ISEVEN(ROW())</formula>
    </cfRule>
  </conditionalFormatting>
  <conditionalFormatting sqref="G133">
    <cfRule type="expression" dxfId="12952" priority="19236">
      <formula>ISEVEN(ROW())</formula>
    </cfRule>
  </conditionalFormatting>
  <conditionalFormatting sqref="G135">
    <cfRule type="expression" dxfId="12951" priority="19235">
      <formula>ISEVEN(ROW())</formula>
    </cfRule>
  </conditionalFormatting>
  <conditionalFormatting sqref="G135">
    <cfRule type="expression" dxfId="12950" priority="19234">
      <formula>ISEVEN(ROW())</formula>
    </cfRule>
  </conditionalFormatting>
  <conditionalFormatting sqref="G134">
    <cfRule type="expression" dxfId="12949" priority="19233">
      <formula>ISEVEN(ROW())</formula>
    </cfRule>
  </conditionalFormatting>
  <conditionalFormatting sqref="G136">
    <cfRule type="expression" dxfId="12948" priority="19232">
      <formula>ISEVEN(ROW())</formula>
    </cfRule>
  </conditionalFormatting>
  <conditionalFormatting sqref="G131">
    <cfRule type="expression" dxfId="12947" priority="19231">
      <formula>ISEVEN(ROW())</formula>
    </cfRule>
  </conditionalFormatting>
  <conditionalFormatting sqref="G131">
    <cfRule type="expression" dxfId="12946" priority="19230">
      <formula>ISEVEN(ROW())</formula>
    </cfRule>
  </conditionalFormatting>
  <conditionalFormatting sqref="G130">
    <cfRule type="expression" dxfId="12945" priority="19229">
      <formula>ISEVEN(ROW())</formula>
    </cfRule>
  </conditionalFormatting>
  <conditionalFormatting sqref="G132">
    <cfRule type="expression" dxfId="12944" priority="19228">
      <formula>ISEVEN(ROW())</formula>
    </cfRule>
  </conditionalFormatting>
  <conditionalFormatting sqref="G134">
    <cfRule type="expression" dxfId="12943" priority="19227">
      <formula>ISEVEN(ROW())</formula>
    </cfRule>
  </conditionalFormatting>
  <conditionalFormatting sqref="G134">
    <cfRule type="expression" dxfId="12942" priority="19226">
      <formula>ISEVEN(ROW())</formula>
    </cfRule>
  </conditionalFormatting>
  <conditionalFormatting sqref="G133">
    <cfRule type="expression" dxfId="12941" priority="19225">
      <formula>ISEVEN(ROW())</formula>
    </cfRule>
  </conditionalFormatting>
  <conditionalFormatting sqref="G135">
    <cfRule type="expression" dxfId="12940" priority="19224">
      <formula>ISEVEN(ROW())</formula>
    </cfRule>
  </conditionalFormatting>
  <conditionalFormatting sqref="G136">
    <cfRule type="expression" dxfId="12939" priority="19223">
      <formula>ISEVEN(ROW())</formula>
    </cfRule>
  </conditionalFormatting>
  <conditionalFormatting sqref="G129">
    <cfRule type="expression" dxfId="12938" priority="19222">
      <formula>ISEVEN(ROW())</formula>
    </cfRule>
  </conditionalFormatting>
  <conditionalFormatting sqref="G129">
    <cfRule type="expression" dxfId="12937" priority="19221">
      <formula>ISEVEN(ROW())</formula>
    </cfRule>
  </conditionalFormatting>
  <conditionalFormatting sqref="G128">
    <cfRule type="expression" dxfId="12936" priority="19220">
      <formula>ISEVEN(ROW())</formula>
    </cfRule>
  </conditionalFormatting>
  <conditionalFormatting sqref="G130">
    <cfRule type="expression" dxfId="12935" priority="19219">
      <formula>ISEVEN(ROW())</formula>
    </cfRule>
  </conditionalFormatting>
  <conditionalFormatting sqref="G131">
    <cfRule type="expression" dxfId="12934" priority="19218">
      <formula>ISEVEN(ROW())</formula>
    </cfRule>
  </conditionalFormatting>
  <conditionalFormatting sqref="G131">
    <cfRule type="expression" dxfId="12933" priority="19217">
      <formula>ISEVEN(ROW())</formula>
    </cfRule>
  </conditionalFormatting>
  <conditionalFormatting sqref="G133">
    <cfRule type="expression" dxfId="12932" priority="19216">
      <formula>ISEVEN(ROW())</formula>
    </cfRule>
  </conditionalFormatting>
  <conditionalFormatting sqref="G133">
    <cfRule type="expression" dxfId="12931" priority="19215">
      <formula>ISEVEN(ROW())</formula>
    </cfRule>
  </conditionalFormatting>
  <conditionalFormatting sqref="G132">
    <cfRule type="expression" dxfId="12930" priority="19214">
      <formula>ISEVEN(ROW())</formula>
    </cfRule>
  </conditionalFormatting>
  <conditionalFormatting sqref="G134">
    <cfRule type="expression" dxfId="12929" priority="19213">
      <formula>ISEVEN(ROW())</formula>
    </cfRule>
  </conditionalFormatting>
  <conditionalFormatting sqref="G136">
    <cfRule type="expression" dxfId="12928" priority="19212">
      <formula>ISEVEN(ROW())</formula>
    </cfRule>
  </conditionalFormatting>
  <conditionalFormatting sqref="G136">
    <cfRule type="expression" dxfId="12927" priority="19211">
      <formula>ISEVEN(ROW())</formula>
    </cfRule>
  </conditionalFormatting>
  <conditionalFormatting sqref="G135">
    <cfRule type="expression" dxfId="12926" priority="19210">
      <formula>ISEVEN(ROW())</formula>
    </cfRule>
  </conditionalFormatting>
  <conditionalFormatting sqref="G132">
    <cfRule type="expression" dxfId="12925" priority="19209">
      <formula>ISEVEN(ROW())</formula>
    </cfRule>
  </conditionalFormatting>
  <conditionalFormatting sqref="G132">
    <cfRule type="expression" dxfId="12924" priority="19208">
      <formula>ISEVEN(ROW())</formula>
    </cfRule>
  </conditionalFormatting>
  <conditionalFormatting sqref="G131">
    <cfRule type="expression" dxfId="12923" priority="19207">
      <formula>ISEVEN(ROW())</formula>
    </cfRule>
  </conditionalFormatting>
  <conditionalFormatting sqref="G133">
    <cfRule type="expression" dxfId="12922" priority="19206">
      <formula>ISEVEN(ROW())</formula>
    </cfRule>
  </conditionalFormatting>
  <conditionalFormatting sqref="G135">
    <cfRule type="expression" dxfId="12921" priority="19205">
      <formula>ISEVEN(ROW())</formula>
    </cfRule>
  </conditionalFormatting>
  <conditionalFormatting sqref="G135">
    <cfRule type="expression" dxfId="12920" priority="19204">
      <formula>ISEVEN(ROW())</formula>
    </cfRule>
  </conditionalFormatting>
  <conditionalFormatting sqref="G134">
    <cfRule type="expression" dxfId="12919" priority="19203">
      <formula>ISEVEN(ROW())</formula>
    </cfRule>
  </conditionalFormatting>
  <conditionalFormatting sqref="G136">
    <cfRule type="expression" dxfId="12918" priority="19202">
      <formula>ISEVEN(ROW())</formula>
    </cfRule>
  </conditionalFormatting>
  <conditionalFormatting sqref="G128">
    <cfRule type="expression" dxfId="12917" priority="19201">
      <formula>ISEVEN(ROW())</formula>
    </cfRule>
  </conditionalFormatting>
  <conditionalFormatting sqref="G130">
    <cfRule type="expression" dxfId="12916" priority="19200">
      <formula>ISEVEN(ROW())</formula>
    </cfRule>
  </conditionalFormatting>
  <conditionalFormatting sqref="G130">
    <cfRule type="expression" dxfId="12915" priority="19199">
      <formula>ISEVEN(ROW())</formula>
    </cfRule>
  </conditionalFormatting>
  <conditionalFormatting sqref="G129">
    <cfRule type="expression" dxfId="12914" priority="19198">
      <formula>ISEVEN(ROW())</formula>
    </cfRule>
  </conditionalFormatting>
  <conditionalFormatting sqref="G131">
    <cfRule type="expression" dxfId="12913" priority="19197">
      <formula>ISEVEN(ROW())</formula>
    </cfRule>
  </conditionalFormatting>
  <conditionalFormatting sqref="G133">
    <cfRule type="expression" dxfId="12912" priority="19196">
      <formula>ISEVEN(ROW())</formula>
    </cfRule>
  </conditionalFormatting>
  <conditionalFormatting sqref="G133">
    <cfRule type="expression" dxfId="12911" priority="19195">
      <formula>ISEVEN(ROW())</formula>
    </cfRule>
  </conditionalFormatting>
  <conditionalFormatting sqref="G132">
    <cfRule type="expression" dxfId="12910" priority="19194">
      <formula>ISEVEN(ROW())</formula>
    </cfRule>
  </conditionalFormatting>
  <conditionalFormatting sqref="G134">
    <cfRule type="expression" dxfId="12909" priority="19193">
      <formula>ISEVEN(ROW())</formula>
    </cfRule>
  </conditionalFormatting>
  <conditionalFormatting sqref="G136">
    <cfRule type="expression" dxfId="12908" priority="19192">
      <formula>ISEVEN(ROW())</formula>
    </cfRule>
  </conditionalFormatting>
  <conditionalFormatting sqref="G136">
    <cfRule type="expression" dxfId="12907" priority="19191">
      <formula>ISEVEN(ROW())</formula>
    </cfRule>
  </conditionalFormatting>
  <conditionalFormatting sqref="G135">
    <cfRule type="expression" dxfId="12906" priority="19190">
      <formula>ISEVEN(ROW())</formula>
    </cfRule>
  </conditionalFormatting>
  <conditionalFormatting sqref="G129">
    <cfRule type="expression" dxfId="12905" priority="19189">
      <formula>ISEVEN(ROW())</formula>
    </cfRule>
  </conditionalFormatting>
  <conditionalFormatting sqref="G129">
    <cfRule type="expression" dxfId="12904" priority="19188">
      <formula>ISEVEN(ROW())</formula>
    </cfRule>
  </conditionalFormatting>
  <conditionalFormatting sqref="G128">
    <cfRule type="expression" dxfId="12903" priority="19187">
      <formula>ISEVEN(ROW())</formula>
    </cfRule>
  </conditionalFormatting>
  <conditionalFormatting sqref="G130">
    <cfRule type="expression" dxfId="12902" priority="19186">
      <formula>ISEVEN(ROW())</formula>
    </cfRule>
  </conditionalFormatting>
  <conditionalFormatting sqref="G132">
    <cfRule type="expression" dxfId="12901" priority="19185">
      <formula>ISEVEN(ROW())</formula>
    </cfRule>
  </conditionalFormatting>
  <conditionalFormatting sqref="G132">
    <cfRule type="expression" dxfId="12900" priority="19184">
      <formula>ISEVEN(ROW())</formula>
    </cfRule>
  </conditionalFormatting>
  <conditionalFormatting sqref="G131">
    <cfRule type="expression" dxfId="12899" priority="19183">
      <formula>ISEVEN(ROW())</formula>
    </cfRule>
  </conditionalFormatting>
  <conditionalFormatting sqref="G133">
    <cfRule type="expression" dxfId="12898" priority="19182">
      <formula>ISEVEN(ROW())</formula>
    </cfRule>
  </conditionalFormatting>
  <conditionalFormatting sqref="G135">
    <cfRule type="expression" dxfId="12897" priority="19181">
      <formula>ISEVEN(ROW())</formula>
    </cfRule>
  </conditionalFormatting>
  <conditionalFormatting sqref="G135">
    <cfRule type="expression" dxfId="12896" priority="19180">
      <formula>ISEVEN(ROW())</formula>
    </cfRule>
  </conditionalFormatting>
  <conditionalFormatting sqref="G134">
    <cfRule type="expression" dxfId="12895" priority="19179">
      <formula>ISEVEN(ROW())</formula>
    </cfRule>
  </conditionalFormatting>
  <conditionalFormatting sqref="G136">
    <cfRule type="expression" dxfId="12894" priority="19178">
      <formula>ISEVEN(ROW())</formula>
    </cfRule>
  </conditionalFormatting>
  <conditionalFormatting sqref="G128">
    <cfRule type="expression" dxfId="12893" priority="19177">
      <formula>ISEVEN(ROW())</formula>
    </cfRule>
  </conditionalFormatting>
  <conditionalFormatting sqref="G128">
    <cfRule type="expression" dxfId="12892" priority="19176">
      <formula>ISEVEN(ROW())</formula>
    </cfRule>
  </conditionalFormatting>
  <conditionalFormatting sqref="G129">
    <cfRule type="expression" dxfId="12891" priority="19175">
      <formula>ISEVEN(ROW())</formula>
    </cfRule>
  </conditionalFormatting>
  <conditionalFormatting sqref="G131">
    <cfRule type="expression" dxfId="12890" priority="19174">
      <formula>ISEVEN(ROW())</formula>
    </cfRule>
  </conditionalFormatting>
  <conditionalFormatting sqref="G131">
    <cfRule type="expression" dxfId="12889" priority="19173">
      <formula>ISEVEN(ROW())</formula>
    </cfRule>
  </conditionalFormatting>
  <conditionalFormatting sqref="G130">
    <cfRule type="expression" dxfId="12888" priority="19172">
      <formula>ISEVEN(ROW())</formula>
    </cfRule>
  </conditionalFormatting>
  <conditionalFormatting sqref="G132">
    <cfRule type="expression" dxfId="12887" priority="19171">
      <formula>ISEVEN(ROW())</formula>
    </cfRule>
  </conditionalFormatting>
  <conditionalFormatting sqref="G134">
    <cfRule type="expression" dxfId="12886" priority="19170">
      <formula>ISEVEN(ROW())</formula>
    </cfRule>
  </conditionalFormatting>
  <conditionalFormatting sqref="G134">
    <cfRule type="expression" dxfId="12885" priority="19169">
      <formula>ISEVEN(ROW())</formula>
    </cfRule>
  </conditionalFormatting>
  <conditionalFormatting sqref="G133">
    <cfRule type="expression" dxfId="12884" priority="19168">
      <formula>ISEVEN(ROW())</formula>
    </cfRule>
  </conditionalFormatting>
  <conditionalFormatting sqref="G135">
    <cfRule type="expression" dxfId="12883" priority="19167">
      <formula>ISEVEN(ROW())</formula>
    </cfRule>
  </conditionalFormatting>
  <conditionalFormatting sqref="G136">
    <cfRule type="expression" dxfId="12882" priority="19166">
      <formula>ISEVEN(ROW())</formula>
    </cfRule>
  </conditionalFormatting>
  <conditionalFormatting sqref="G128">
    <cfRule type="expression" dxfId="12881" priority="19165">
      <formula>ISEVEN(ROW())</formula>
    </cfRule>
  </conditionalFormatting>
  <conditionalFormatting sqref="G130">
    <cfRule type="expression" dxfId="12880" priority="19164">
      <formula>ISEVEN(ROW())</formula>
    </cfRule>
  </conditionalFormatting>
  <conditionalFormatting sqref="G130">
    <cfRule type="expression" dxfId="12879" priority="19163">
      <formula>ISEVEN(ROW())</formula>
    </cfRule>
  </conditionalFormatting>
  <conditionalFormatting sqref="G129">
    <cfRule type="expression" dxfId="12878" priority="19162">
      <formula>ISEVEN(ROW())</formula>
    </cfRule>
  </conditionalFormatting>
  <conditionalFormatting sqref="G131">
    <cfRule type="expression" dxfId="12877" priority="19161">
      <formula>ISEVEN(ROW())</formula>
    </cfRule>
  </conditionalFormatting>
  <conditionalFormatting sqref="G133">
    <cfRule type="expression" dxfId="12876" priority="19160">
      <formula>ISEVEN(ROW())</formula>
    </cfRule>
  </conditionalFormatting>
  <conditionalFormatting sqref="G133">
    <cfRule type="expression" dxfId="12875" priority="19159">
      <formula>ISEVEN(ROW())</formula>
    </cfRule>
  </conditionalFormatting>
  <conditionalFormatting sqref="G132">
    <cfRule type="expression" dxfId="12874" priority="19158">
      <formula>ISEVEN(ROW())</formula>
    </cfRule>
  </conditionalFormatting>
  <conditionalFormatting sqref="G134">
    <cfRule type="expression" dxfId="12873" priority="19157">
      <formula>ISEVEN(ROW())</formula>
    </cfRule>
  </conditionalFormatting>
  <conditionalFormatting sqref="G136">
    <cfRule type="expression" dxfId="12872" priority="19156">
      <formula>ISEVEN(ROW())</formula>
    </cfRule>
  </conditionalFormatting>
  <conditionalFormatting sqref="G136">
    <cfRule type="expression" dxfId="12871" priority="19155">
      <formula>ISEVEN(ROW())</formula>
    </cfRule>
  </conditionalFormatting>
  <conditionalFormatting sqref="G135">
    <cfRule type="expression" dxfId="12870" priority="19154">
      <formula>ISEVEN(ROW())</formula>
    </cfRule>
  </conditionalFormatting>
  <conditionalFormatting sqref="G129">
    <cfRule type="expression" dxfId="12869" priority="19153">
      <formula>ISEVEN(ROW())</formula>
    </cfRule>
  </conditionalFormatting>
  <conditionalFormatting sqref="G129">
    <cfRule type="expression" dxfId="12868" priority="19152">
      <formula>ISEVEN(ROW())</formula>
    </cfRule>
  </conditionalFormatting>
  <conditionalFormatting sqref="G128">
    <cfRule type="expression" dxfId="12867" priority="19151">
      <formula>ISEVEN(ROW())</formula>
    </cfRule>
  </conditionalFormatting>
  <conditionalFormatting sqref="G130">
    <cfRule type="expression" dxfId="12866" priority="19150">
      <formula>ISEVEN(ROW())</formula>
    </cfRule>
  </conditionalFormatting>
  <conditionalFormatting sqref="G132">
    <cfRule type="expression" dxfId="12865" priority="19149">
      <formula>ISEVEN(ROW())</formula>
    </cfRule>
  </conditionalFormatting>
  <conditionalFormatting sqref="G132">
    <cfRule type="expression" dxfId="12864" priority="19148">
      <formula>ISEVEN(ROW())</formula>
    </cfRule>
  </conditionalFormatting>
  <conditionalFormatting sqref="G131">
    <cfRule type="expression" dxfId="12863" priority="19147">
      <formula>ISEVEN(ROW())</formula>
    </cfRule>
  </conditionalFormatting>
  <conditionalFormatting sqref="G133">
    <cfRule type="expression" dxfId="12862" priority="19146">
      <formula>ISEVEN(ROW())</formula>
    </cfRule>
  </conditionalFormatting>
  <conditionalFormatting sqref="G135">
    <cfRule type="expression" dxfId="12861" priority="19145">
      <formula>ISEVEN(ROW())</formula>
    </cfRule>
  </conditionalFormatting>
  <conditionalFormatting sqref="G135">
    <cfRule type="expression" dxfId="12860" priority="19144">
      <formula>ISEVEN(ROW())</formula>
    </cfRule>
  </conditionalFormatting>
  <conditionalFormatting sqref="G134">
    <cfRule type="expression" dxfId="12859" priority="19143">
      <formula>ISEVEN(ROW())</formula>
    </cfRule>
  </conditionalFormatting>
  <conditionalFormatting sqref="G136">
    <cfRule type="expression" dxfId="12858" priority="19142">
      <formula>ISEVEN(ROW())</formula>
    </cfRule>
  </conditionalFormatting>
  <conditionalFormatting sqref="G128">
    <cfRule type="expression" dxfId="12857" priority="19141">
      <formula>ISEVEN(ROW())</formula>
    </cfRule>
  </conditionalFormatting>
  <conditionalFormatting sqref="G128">
    <cfRule type="expression" dxfId="12856" priority="19140">
      <formula>ISEVEN(ROW())</formula>
    </cfRule>
  </conditionalFormatting>
  <conditionalFormatting sqref="G129">
    <cfRule type="expression" dxfId="12855" priority="19139">
      <formula>ISEVEN(ROW())</formula>
    </cfRule>
  </conditionalFormatting>
  <conditionalFormatting sqref="G131">
    <cfRule type="expression" dxfId="12854" priority="19138">
      <formula>ISEVEN(ROW())</formula>
    </cfRule>
  </conditionalFormatting>
  <conditionalFormatting sqref="G131">
    <cfRule type="expression" dxfId="12853" priority="19137">
      <formula>ISEVEN(ROW())</formula>
    </cfRule>
  </conditionalFormatting>
  <conditionalFormatting sqref="G130">
    <cfRule type="expression" dxfId="12852" priority="19136">
      <formula>ISEVEN(ROW())</formula>
    </cfRule>
  </conditionalFormatting>
  <conditionalFormatting sqref="G132">
    <cfRule type="expression" dxfId="12851" priority="19135">
      <formula>ISEVEN(ROW())</formula>
    </cfRule>
  </conditionalFormatting>
  <conditionalFormatting sqref="G136">
    <cfRule type="expression" dxfId="12850" priority="19134">
      <formula>ISEVEN(ROW())</formula>
    </cfRule>
  </conditionalFormatting>
  <conditionalFormatting sqref="G134">
    <cfRule type="expression" dxfId="12849" priority="19133">
      <formula>ISEVEN(ROW())</formula>
    </cfRule>
  </conditionalFormatting>
  <conditionalFormatting sqref="G134">
    <cfRule type="expression" dxfId="12848" priority="19132">
      <formula>ISEVEN(ROW())</formula>
    </cfRule>
  </conditionalFormatting>
  <conditionalFormatting sqref="G133">
    <cfRule type="expression" dxfId="12847" priority="19131">
      <formula>ISEVEN(ROW())</formula>
    </cfRule>
  </conditionalFormatting>
  <conditionalFormatting sqref="G135">
    <cfRule type="expression" dxfId="12846" priority="19130">
      <formula>ISEVEN(ROW())</formula>
    </cfRule>
  </conditionalFormatting>
  <conditionalFormatting sqref="G128">
    <cfRule type="expression" dxfId="12845" priority="19129">
      <formula>ISEVEN(ROW())</formula>
    </cfRule>
  </conditionalFormatting>
  <conditionalFormatting sqref="G130">
    <cfRule type="expression" dxfId="12844" priority="19128">
      <formula>ISEVEN(ROW())</formula>
    </cfRule>
  </conditionalFormatting>
  <conditionalFormatting sqref="G130">
    <cfRule type="expression" dxfId="12843" priority="19127">
      <formula>ISEVEN(ROW())</formula>
    </cfRule>
  </conditionalFormatting>
  <conditionalFormatting sqref="G129">
    <cfRule type="expression" dxfId="12842" priority="19126">
      <formula>ISEVEN(ROW())</formula>
    </cfRule>
  </conditionalFormatting>
  <conditionalFormatting sqref="G131">
    <cfRule type="expression" dxfId="12841" priority="19125">
      <formula>ISEVEN(ROW())</formula>
    </cfRule>
  </conditionalFormatting>
  <conditionalFormatting sqref="G133">
    <cfRule type="expression" dxfId="12840" priority="19124">
      <formula>ISEVEN(ROW())</formula>
    </cfRule>
  </conditionalFormatting>
  <conditionalFormatting sqref="G133">
    <cfRule type="expression" dxfId="12839" priority="19123">
      <formula>ISEVEN(ROW())</formula>
    </cfRule>
  </conditionalFormatting>
  <conditionalFormatting sqref="G132">
    <cfRule type="expression" dxfId="12838" priority="19122">
      <formula>ISEVEN(ROW())</formula>
    </cfRule>
  </conditionalFormatting>
  <conditionalFormatting sqref="G134">
    <cfRule type="expression" dxfId="12837" priority="19121">
      <formula>ISEVEN(ROW())</formula>
    </cfRule>
  </conditionalFormatting>
  <conditionalFormatting sqref="G136">
    <cfRule type="expression" dxfId="12836" priority="19120">
      <formula>ISEVEN(ROW())</formula>
    </cfRule>
  </conditionalFormatting>
  <conditionalFormatting sqref="G136">
    <cfRule type="expression" dxfId="12835" priority="19119">
      <formula>ISEVEN(ROW())</formula>
    </cfRule>
  </conditionalFormatting>
  <conditionalFormatting sqref="G135">
    <cfRule type="expression" dxfId="12834" priority="19118">
      <formula>ISEVEN(ROW())</formula>
    </cfRule>
  </conditionalFormatting>
  <conditionalFormatting sqref="G129">
    <cfRule type="expression" dxfId="12833" priority="19117">
      <formula>ISEVEN(ROW())</formula>
    </cfRule>
  </conditionalFormatting>
  <conditionalFormatting sqref="G129">
    <cfRule type="expression" dxfId="12832" priority="19116">
      <formula>ISEVEN(ROW())</formula>
    </cfRule>
  </conditionalFormatting>
  <conditionalFormatting sqref="G128">
    <cfRule type="expression" dxfId="12831" priority="19115">
      <formula>ISEVEN(ROW())</formula>
    </cfRule>
  </conditionalFormatting>
  <conditionalFormatting sqref="G130">
    <cfRule type="expression" dxfId="12830" priority="19114">
      <formula>ISEVEN(ROW())</formula>
    </cfRule>
  </conditionalFormatting>
  <conditionalFormatting sqref="G132">
    <cfRule type="expression" dxfId="12829" priority="19113">
      <formula>ISEVEN(ROW())</formula>
    </cfRule>
  </conditionalFormatting>
  <conditionalFormatting sqref="G132">
    <cfRule type="expression" dxfId="12828" priority="19112">
      <formula>ISEVEN(ROW())</formula>
    </cfRule>
  </conditionalFormatting>
  <conditionalFormatting sqref="G131">
    <cfRule type="expression" dxfId="12827" priority="19111">
      <formula>ISEVEN(ROW())</formula>
    </cfRule>
  </conditionalFormatting>
  <conditionalFormatting sqref="G133">
    <cfRule type="expression" dxfId="12826" priority="19110">
      <formula>ISEVEN(ROW())</formula>
    </cfRule>
  </conditionalFormatting>
  <conditionalFormatting sqref="G135">
    <cfRule type="expression" dxfId="12825" priority="19109">
      <formula>ISEVEN(ROW())</formula>
    </cfRule>
  </conditionalFormatting>
  <conditionalFormatting sqref="G135">
    <cfRule type="expression" dxfId="12824" priority="19108">
      <formula>ISEVEN(ROW())</formula>
    </cfRule>
  </conditionalFormatting>
  <conditionalFormatting sqref="G134">
    <cfRule type="expression" dxfId="12823" priority="19107">
      <formula>ISEVEN(ROW())</formula>
    </cfRule>
  </conditionalFormatting>
  <conditionalFormatting sqref="G136">
    <cfRule type="expression" dxfId="12822" priority="19106">
      <formula>ISEVEN(ROW())</formula>
    </cfRule>
  </conditionalFormatting>
  <conditionalFormatting sqref="G143">
    <cfRule type="expression" dxfId="12821" priority="19102">
      <formula>ISEVEN(ROW())</formula>
    </cfRule>
  </conditionalFormatting>
  <conditionalFormatting sqref="G143">
    <cfRule type="expression" dxfId="12820" priority="19098">
      <formula>ISEVEN(ROW())</formula>
    </cfRule>
  </conditionalFormatting>
  <conditionalFormatting sqref="G143">
    <cfRule type="expression" dxfId="12819" priority="19096">
      <formula>ISEVEN(ROW())</formula>
    </cfRule>
  </conditionalFormatting>
  <conditionalFormatting sqref="G143">
    <cfRule type="expression" dxfId="12818" priority="19095">
      <formula>ISEVEN(ROW())</formula>
    </cfRule>
  </conditionalFormatting>
  <conditionalFormatting sqref="G143">
    <cfRule type="expression" dxfId="12817" priority="19090">
      <formula>ISEVEN(ROW())</formula>
    </cfRule>
  </conditionalFormatting>
  <conditionalFormatting sqref="G143">
    <cfRule type="expression" dxfId="12816" priority="19086">
      <formula>ISEVEN(ROW())</formula>
    </cfRule>
  </conditionalFormatting>
  <conditionalFormatting sqref="G143">
    <cfRule type="expression" dxfId="12815" priority="19084">
      <formula>ISEVEN(ROW())</formula>
    </cfRule>
  </conditionalFormatting>
  <conditionalFormatting sqref="G143">
    <cfRule type="expression" dxfId="12814" priority="19083">
      <formula>ISEVEN(ROW())</formula>
    </cfRule>
  </conditionalFormatting>
  <conditionalFormatting sqref="G143">
    <cfRule type="expression" dxfId="12813" priority="19078">
      <formula>ISEVEN(ROW())</formula>
    </cfRule>
  </conditionalFormatting>
  <conditionalFormatting sqref="G143">
    <cfRule type="expression" dxfId="12812" priority="19074">
      <formula>ISEVEN(ROW())</formula>
    </cfRule>
  </conditionalFormatting>
  <conditionalFormatting sqref="G143">
    <cfRule type="expression" dxfId="12811" priority="19070">
      <formula>ISEVEN(ROW())</formula>
    </cfRule>
  </conditionalFormatting>
  <conditionalFormatting sqref="G143">
    <cfRule type="expression" dxfId="12810" priority="19066">
      <formula>ISEVEN(ROW())</formula>
    </cfRule>
  </conditionalFormatting>
  <conditionalFormatting sqref="G143">
    <cfRule type="expression" dxfId="12809" priority="19064">
      <formula>ISEVEN(ROW())</formula>
    </cfRule>
  </conditionalFormatting>
  <conditionalFormatting sqref="G143">
    <cfRule type="expression" dxfId="12808" priority="19063">
      <formula>ISEVEN(ROW())</formula>
    </cfRule>
  </conditionalFormatting>
  <conditionalFormatting sqref="G143">
    <cfRule type="expression" dxfId="12807" priority="19058">
      <formula>ISEVEN(ROW())</formula>
    </cfRule>
  </conditionalFormatting>
  <conditionalFormatting sqref="G143">
    <cfRule type="expression" dxfId="12806" priority="19054">
      <formula>ISEVEN(ROW())</formula>
    </cfRule>
  </conditionalFormatting>
  <conditionalFormatting sqref="G143">
    <cfRule type="expression" dxfId="12805" priority="19052">
      <formula>ISEVEN(ROW())</formula>
    </cfRule>
  </conditionalFormatting>
  <conditionalFormatting sqref="G143">
    <cfRule type="expression" dxfId="12804" priority="19051">
      <formula>ISEVEN(ROW())</formula>
    </cfRule>
  </conditionalFormatting>
  <conditionalFormatting sqref="G143">
    <cfRule type="expression" dxfId="12803" priority="19046">
      <formula>ISEVEN(ROW())</formula>
    </cfRule>
  </conditionalFormatting>
  <conditionalFormatting sqref="G143">
    <cfRule type="expression" dxfId="12802" priority="19042">
      <formula>ISEVEN(ROW())</formula>
    </cfRule>
  </conditionalFormatting>
  <conditionalFormatting sqref="G143">
    <cfRule type="expression" dxfId="12801" priority="19038">
      <formula>ISEVEN(ROW())</formula>
    </cfRule>
  </conditionalFormatting>
  <conditionalFormatting sqref="G143">
    <cfRule type="expression" dxfId="12800" priority="19034">
      <formula>ISEVEN(ROW())</formula>
    </cfRule>
  </conditionalFormatting>
  <conditionalFormatting sqref="G143">
    <cfRule type="expression" dxfId="12799" priority="19033">
      <formula>ISEVEN(ROW())</formula>
    </cfRule>
  </conditionalFormatting>
  <conditionalFormatting sqref="G143">
    <cfRule type="expression" dxfId="12798" priority="19028">
      <formula>ISEVEN(ROW())</formula>
    </cfRule>
  </conditionalFormatting>
  <conditionalFormatting sqref="G143">
    <cfRule type="expression" dxfId="12797" priority="19027">
      <formula>ISEVEN(ROW())</formula>
    </cfRule>
  </conditionalFormatting>
  <conditionalFormatting sqref="G143">
    <cfRule type="expression" dxfId="12796" priority="19026">
      <formula>ISEVEN(ROW())</formula>
    </cfRule>
  </conditionalFormatting>
  <conditionalFormatting sqref="G143">
    <cfRule type="expression" dxfId="12795" priority="19022">
      <formula>ISEVEN(ROW())</formula>
    </cfRule>
  </conditionalFormatting>
  <conditionalFormatting sqref="G145">
    <cfRule type="expression" dxfId="12794" priority="19021">
      <formula>ISEVEN(ROW())</formula>
    </cfRule>
  </conditionalFormatting>
  <conditionalFormatting sqref="G145">
    <cfRule type="expression" dxfId="12793" priority="19020">
      <formula>ISEVEN(ROW())</formula>
    </cfRule>
  </conditionalFormatting>
  <conditionalFormatting sqref="G144">
    <cfRule type="expression" dxfId="12792" priority="19019">
      <formula>ISEVEN(ROW())</formula>
    </cfRule>
  </conditionalFormatting>
  <conditionalFormatting sqref="G146">
    <cfRule type="expression" dxfId="12791" priority="19018">
      <formula>ISEVEN(ROW())</formula>
    </cfRule>
  </conditionalFormatting>
  <conditionalFormatting sqref="G144">
    <cfRule type="expression" dxfId="12790" priority="19017">
      <formula>ISEVEN(ROW())</formula>
    </cfRule>
  </conditionalFormatting>
  <conditionalFormatting sqref="G144">
    <cfRule type="expression" dxfId="12789" priority="19016">
      <formula>ISEVEN(ROW())</formula>
    </cfRule>
  </conditionalFormatting>
  <conditionalFormatting sqref="G145">
    <cfRule type="expression" dxfId="12788" priority="19015">
      <formula>ISEVEN(ROW())</formula>
    </cfRule>
  </conditionalFormatting>
  <conditionalFormatting sqref="G146">
    <cfRule type="expression" dxfId="12787" priority="19014">
      <formula>ISEVEN(ROW())</formula>
    </cfRule>
  </conditionalFormatting>
  <conditionalFormatting sqref="G144">
    <cfRule type="expression" dxfId="12786" priority="19013">
      <formula>ISEVEN(ROW())</formula>
    </cfRule>
  </conditionalFormatting>
  <conditionalFormatting sqref="G146">
    <cfRule type="expression" dxfId="12785" priority="19012">
      <formula>ISEVEN(ROW())</formula>
    </cfRule>
  </conditionalFormatting>
  <conditionalFormatting sqref="G146">
    <cfRule type="expression" dxfId="12784" priority="19011">
      <formula>ISEVEN(ROW())</formula>
    </cfRule>
  </conditionalFormatting>
  <conditionalFormatting sqref="G145">
    <cfRule type="expression" dxfId="12783" priority="19010">
      <formula>ISEVEN(ROW())</formula>
    </cfRule>
  </conditionalFormatting>
  <conditionalFormatting sqref="G145">
    <cfRule type="expression" dxfId="12782" priority="19009">
      <formula>ISEVEN(ROW())</formula>
    </cfRule>
  </conditionalFormatting>
  <conditionalFormatting sqref="G145">
    <cfRule type="expression" dxfId="12781" priority="19008">
      <formula>ISEVEN(ROW())</formula>
    </cfRule>
  </conditionalFormatting>
  <conditionalFormatting sqref="G144">
    <cfRule type="expression" dxfId="12780" priority="19007">
      <formula>ISEVEN(ROW())</formula>
    </cfRule>
  </conditionalFormatting>
  <conditionalFormatting sqref="G146">
    <cfRule type="expression" dxfId="12779" priority="19006">
      <formula>ISEVEN(ROW())</formula>
    </cfRule>
  </conditionalFormatting>
  <conditionalFormatting sqref="G144">
    <cfRule type="expression" dxfId="12778" priority="19005">
      <formula>ISEVEN(ROW())</formula>
    </cfRule>
  </conditionalFormatting>
  <conditionalFormatting sqref="G144">
    <cfRule type="expression" dxfId="12777" priority="19004">
      <formula>ISEVEN(ROW())</formula>
    </cfRule>
  </conditionalFormatting>
  <conditionalFormatting sqref="G145">
    <cfRule type="expression" dxfId="12776" priority="19003">
      <formula>ISEVEN(ROW())</formula>
    </cfRule>
  </conditionalFormatting>
  <conditionalFormatting sqref="G146">
    <cfRule type="expression" dxfId="12775" priority="19002">
      <formula>ISEVEN(ROW())</formula>
    </cfRule>
  </conditionalFormatting>
  <conditionalFormatting sqref="G144">
    <cfRule type="expression" dxfId="12774" priority="19001">
      <formula>ISEVEN(ROW())</formula>
    </cfRule>
  </conditionalFormatting>
  <conditionalFormatting sqref="G146">
    <cfRule type="expression" dxfId="12773" priority="19000">
      <formula>ISEVEN(ROW())</formula>
    </cfRule>
  </conditionalFormatting>
  <conditionalFormatting sqref="G146">
    <cfRule type="expression" dxfId="12772" priority="18999">
      <formula>ISEVEN(ROW())</formula>
    </cfRule>
  </conditionalFormatting>
  <conditionalFormatting sqref="G145">
    <cfRule type="expression" dxfId="12771" priority="18998">
      <formula>ISEVEN(ROW())</formula>
    </cfRule>
  </conditionalFormatting>
  <conditionalFormatting sqref="G145">
    <cfRule type="expression" dxfId="12770" priority="18997">
      <formula>ISEVEN(ROW())</formula>
    </cfRule>
  </conditionalFormatting>
  <conditionalFormatting sqref="G145">
    <cfRule type="expression" dxfId="12769" priority="18996">
      <formula>ISEVEN(ROW())</formula>
    </cfRule>
  </conditionalFormatting>
  <conditionalFormatting sqref="G144">
    <cfRule type="expression" dxfId="12768" priority="18995">
      <formula>ISEVEN(ROW())</formula>
    </cfRule>
  </conditionalFormatting>
  <conditionalFormatting sqref="G146">
    <cfRule type="expression" dxfId="12767" priority="18994">
      <formula>ISEVEN(ROW())</formula>
    </cfRule>
  </conditionalFormatting>
  <conditionalFormatting sqref="G144">
    <cfRule type="expression" dxfId="12766" priority="18993">
      <formula>ISEVEN(ROW())</formula>
    </cfRule>
  </conditionalFormatting>
  <conditionalFormatting sqref="G144">
    <cfRule type="expression" dxfId="12765" priority="18992">
      <formula>ISEVEN(ROW())</formula>
    </cfRule>
  </conditionalFormatting>
  <conditionalFormatting sqref="G145">
    <cfRule type="expression" dxfId="12764" priority="18991">
      <formula>ISEVEN(ROW())</formula>
    </cfRule>
  </conditionalFormatting>
  <conditionalFormatting sqref="G146">
    <cfRule type="expression" dxfId="12763" priority="18990">
      <formula>ISEVEN(ROW())</formula>
    </cfRule>
  </conditionalFormatting>
  <conditionalFormatting sqref="G145">
    <cfRule type="expression" dxfId="12762" priority="18989">
      <formula>ISEVEN(ROW())</formula>
    </cfRule>
  </conditionalFormatting>
  <conditionalFormatting sqref="G145">
    <cfRule type="expression" dxfId="12761" priority="18988">
      <formula>ISEVEN(ROW())</formula>
    </cfRule>
  </conditionalFormatting>
  <conditionalFormatting sqref="G144">
    <cfRule type="expression" dxfId="12760" priority="18987">
      <formula>ISEVEN(ROW())</formula>
    </cfRule>
  </conditionalFormatting>
  <conditionalFormatting sqref="G146">
    <cfRule type="expression" dxfId="12759" priority="18986">
      <formula>ISEVEN(ROW())</formula>
    </cfRule>
  </conditionalFormatting>
  <conditionalFormatting sqref="G144">
    <cfRule type="expression" dxfId="12758" priority="18985">
      <formula>ISEVEN(ROW())</formula>
    </cfRule>
  </conditionalFormatting>
  <conditionalFormatting sqref="G144">
    <cfRule type="expression" dxfId="12757" priority="18984">
      <formula>ISEVEN(ROW())</formula>
    </cfRule>
  </conditionalFormatting>
  <conditionalFormatting sqref="G145">
    <cfRule type="expression" dxfId="12756" priority="18983">
      <formula>ISEVEN(ROW())</formula>
    </cfRule>
  </conditionalFormatting>
  <conditionalFormatting sqref="G146">
    <cfRule type="expression" dxfId="12755" priority="18982">
      <formula>ISEVEN(ROW())</formula>
    </cfRule>
  </conditionalFormatting>
  <conditionalFormatting sqref="G144">
    <cfRule type="expression" dxfId="12754" priority="18981">
      <formula>ISEVEN(ROW())</formula>
    </cfRule>
  </conditionalFormatting>
  <conditionalFormatting sqref="G146">
    <cfRule type="expression" dxfId="12753" priority="18980">
      <formula>ISEVEN(ROW())</formula>
    </cfRule>
  </conditionalFormatting>
  <conditionalFormatting sqref="G146">
    <cfRule type="expression" dxfId="12752" priority="18979">
      <formula>ISEVEN(ROW())</formula>
    </cfRule>
  </conditionalFormatting>
  <conditionalFormatting sqref="G145">
    <cfRule type="expression" dxfId="12751" priority="18978">
      <formula>ISEVEN(ROW())</formula>
    </cfRule>
  </conditionalFormatting>
  <conditionalFormatting sqref="G145">
    <cfRule type="expression" dxfId="12750" priority="18977">
      <formula>ISEVEN(ROW())</formula>
    </cfRule>
  </conditionalFormatting>
  <conditionalFormatting sqref="G145">
    <cfRule type="expression" dxfId="12749" priority="18976">
      <formula>ISEVEN(ROW())</formula>
    </cfRule>
  </conditionalFormatting>
  <conditionalFormatting sqref="G144">
    <cfRule type="expression" dxfId="12748" priority="18975">
      <formula>ISEVEN(ROW())</formula>
    </cfRule>
  </conditionalFormatting>
  <conditionalFormatting sqref="G146">
    <cfRule type="expression" dxfId="12747" priority="18974">
      <formula>ISEVEN(ROW())</formula>
    </cfRule>
  </conditionalFormatting>
  <conditionalFormatting sqref="G144">
    <cfRule type="expression" dxfId="12746" priority="18973">
      <formula>ISEVEN(ROW())</formula>
    </cfRule>
  </conditionalFormatting>
  <conditionalFormatting sqref="G144">
    <cfRule type="expression" dxfId="12745" priority="18972">
      <formula>ISEVEN(ROW())</formula>
    </cfRule>
  </conditionalFormatting>
  <conditionalFormatting sqref="G145">
    <cfRule type="expression" dxfId="12744" priority="18971">
      <formula>ISEVEN(ROW())</formula>
    </cfRule>
  </conditionalFormatting>
  <conditionalFormatting sqref="G146">
    <cfRule type="expression" dxfId="12743" priority="18970">
      <formula>ISEVEN(ROW())</formula>
    </cfRule>
  </conditionalFormatting>
  <conditionalFormatting sqref="G144">
    <cfRule type="expression" dxfId="12742" priority="18969">
      <formula>ISEVEN(ROW())</formula>
    </cfRule>
  </conditionalFormatting>
  <conditionalFormatting sqref="G146">
    <cfRule type="expression" dxfId="12741" priority="18968">
      <formula>ISEVEN(ROW())</formula>
    </cfRule>
  </conditionalFormatting>
  <conditionalFormatting sqref="G146">
    <cfRule type="expression" dxfId="12740" priority="18967">
      <formula>ISEVEN(ROW())</formula>
    </cfRule>
  </conditionalFormatting>
  <conditionalFormatting sqref="G145">
    <cfRule type="expression" dxfId="12739" priority="18966">
      <formula>ISEVEN(ROW())</formula>
    </cfRule>
  </conditionalFormatting>
  <conditionalFormatting sqref="G145">
    <cfRule type="expression" dxfId="12738" priority="18965">
      <formula>ISEVEN(ROW())</formula>
    </cfRule>
  </conditionalFormatting>
  <conditionalFormatting sqref="G145">
    <cfRule type="expression" dxfId="12737" priority="18964">
      <formula>ISEVEN(ROW())</formula>
    </cfRule>
  </conditionalFormatting>
  <conditionalFormatting sqref="G144">
    <cfRule type="expression" dxfId="12736" priority="18963">
      <formula>ISEVEN(ROW())</formula>
    </cfRule>
  </conditionalFormatting>
  <conditionalFormatting sqref="G146">
    <cfRule type="expression" dxfId="12735" priority="18962">
      <formula>ISEVEN(ROW())</formula>
    </cfRule>
  </conditionalFormatting>
  <conditionalFormatting sqref="G144">
    <cfRule type="expression" dxfId="12734" priority="18961">
      <formula>ISEVEN(ROW())</formula>
    </cfRule>
  </conditionalFormatting>
  <conditionalFormatting sqref="G144">
    <cfRule type="expression" dxfId="12733" priority="18960">
      <formula>ISEVEN(ROW())</formula>
    </cfRule>
  </conditionalFormatting>
  <conditionalFormatting sqref="G145">
    <cfRule type="expression" dxfId="12732" priority="18959">
      <formula>ISEVEN(ROW())</formula>
    </cfRule>
  </conditionalFormatting>
  <conditionalFormatting sqref="G146">
    <cfRule type="expression" dxfId="12731" priority="18958">
      <formula>ISEVEN(ROW())</formula>
    </cfRule>
  </conditionalFormatting>
  <conditionalFormatting sqref="G145">
    <cfRule type="expression" dxfId="12730" priority="18957">
      <formula>ISEVEN(ROW())</formula>
    </cfRule>
  </conditionalFormatting>
  <conditionalFormatting sqref="G145">
    <cfRule type="expression" dxfId="12729" priority="18956">
      <formula>ISEVEN(ROW())</formula>
    </cfRule>
  </conditionalFormatting>
  <conditionalFormatting sqref="G144">
    <cfRule type="expression" dxfId="12728" priority="18955">
      <formula>ISEVEN(ROW())</formula>
    </cfRule>
  </conditionalFormatting>
  <conditionalFormatting sqref="G146">
    <cfRule type="expression" dxfId="12727" priority="18954">
      <formula>ISEVEN(ROW())</formula>
    </cfRule>
  </conditionalFormatting>
  <conditionalFormatting sqref="G144">
    <cfRule type="expression" dxfId="12726" priority="18953">
      <formula>ISEVEN(ROW())</formula>
    </cfRule>
  </conditionalFormatting>
  <conditionalFormatting sqref="G144">
    <cfRule type="expression" dxfId="12725" priority="18952">
      <formula>ISEVEN(ROW())</formula>
    </cfRule>
  </conditionalFormatting>
  <conditionalFormatting sqref="G144">
    <cfRule type="expression" dxfId="12724" priority="18951">
      <formula>ISEVEN(ROW())</formula>
    </cfRule>
  </conditionalFormatting>
  <conditionalFormatting sqref="G146">
    <cfRule type="expression" dxfId="12723" priority="18950">
      <formula>ISEVEN(ROW())</formula>
    </cfRule>
  </conditionalFormatting>
  <conditionalFormatting sqref="G146">
    <cfRule type="expression" dxfId="12722" priority="18949">
      <formula>ISEVEN(ROW())</formula>
    </cfRule>
  </conditionalFormatting>
  <conditionalFormatting sqref="G145">
    <cfRule type="expression" dxfId="12721" priority="18948">
      <formula>ISEVEN(ROW())</formula>
    </cfRule>
  </conditionalFormatting>
  <conditionalFormatting sqref="G144">
    <cfRule type="expression" dxfId="12720" priority="18947">
      <formula>ISEVEN(ROW())</formula>
    </cfRule>
  </conditionalFormatting>
  <conditionalFormatting sqref="G144">
    <cfRule type="expression" dxfId="12719" priority="18946">
      <formula>ISEVEN(ROW())</formula>
    </cfRule>
  </conditionalFormatting>
  <conditionalFormatting sqref="G145">
    <cfRule type="expression" dxfId="12718" priority="18945">
      <formula>ISEVEN(ROW())</formula>
    </cfRule>
  </conditionalFormatting>
  <conditionalFormatting sqref="G146">
    <cfRule type="expression" dxfId="12717" priority="18944">
      <formula>ISEVEN(ROW())</formula>
    </cfRule>
  </conditionalFormatting>
  <conditionalFormatting sqref="G146">
    <cfRule type="expression" dxfId="12716" priority="18943">
      <formula>ISEVEN(ROW())</formula>
    </cfRule>
  </conditionalFormatting>
  <conditionalFormatting sqref="G146">
    <cfRule type="expression" dxfId="12715" priority="18942">
      <formula>ISEVEN(ROW())</formula>
    </cfRule>
  </conditionalFormatting>
  <conditionalFormatting sqref="G145">
    <cfRule type="expression" dxfId="12714" priority="18941">
      <formula>ISEVEN(ROW())</formula>
    </cfRule>
  </conditionalFormatting>
  <conditionalFormatting sqref="G145">
    <cfRule type="expression" dxfId="12713" priority="18940">
      <formula>ISEVEN(ROW())</formula>
    </cfRule>
  </conditionalFormatting>
  <conditionalFormatting sqref="G144">
    <cfRule type="expression" dxfId="12712" priority="18939">
      <formula>ISEVEN(ROW())</formula>
    </cfRule>
  </conditionalFormatting>
  <conditionalFormatting sqref="G146">
    <cfRule type="expression" dxfId="12711" priority="18938">
      <formula>ISEVEN(ROW())</formula>
    </cfRule>
  </conditionalFormatting>
  <conditionalFormatting sqref="G148">
    <cfRule type="expression" dxfId="12710" priority="18937">
      <formula>ISEVEN(ROW())</formula>
    </cfRule>
  </conditionalFormatting>
  <conditionalFormatting sqref="G148">
    <cfRule type="expression" dxfId="12709" priority="18936">
      <formula>ISEVEN(ROW())</formula>
    </cfRule>
  </conditionalFormatting>
  <conditionalFormatting sqref="G147">
    <cfRule type="expression" dxfId="12708" priority="18935">
      <formula>ISEVEN(ROW())</formula>
    </cfRule>
  </conditionalFormatting>
  <conditionalFormatting sqref="G149">
    <cfRule type="expression" dxfId="12707" priority="18934">
      <formula>ISEVEN(ROW())</formula>
    </cfRule>
  </conditionalFormatting>
  <conditionalFormatting sqref="G147">
    <cfRule type="expression" dxfId="12706" priority="18933">
      <formula>ISEVEN(ROW())</formula>
    </cfRule>
  </conditionalFormatting>
  <conditionalFormatting sqref="G147">
    <cfRule type="expression" dxfId="12705" priority="18932">
      <formula>ISEVEN(ROW())</formula>
    </cfRule>
  </conditionalFormatting>
  <conditionalFormatting sqref="G148">
    <cfRule type="expression" dxfId="12704" priority="18931">
      <formula>ISEVEN(ROW())</formula>
    </cfRule>
  </conditionalFormatting>
  <conditionalFormatting sqref="G149">
    <cfRule type="expression" dxfId="12703" priority="18930">
      <formula>ISEVEN(ROW())</formula>
    </cfRule>
  </conditionalFormatting>
  <conditionalFormatting sqref="G147">
    <cfRule type="expression" dxfId="12702" priority="18929">
      <formula>ISEVEN(ROW())</formula>
    </cfRule>
  </conditionalFormatting>
  <conditionalFormatting sqref="G149">
    <cfRule type="expression" dxfId="12701" priority="18928">
      <formula>ISEVEN(ROW())</formula>
    </cfRule>
  </conditionalFormatting>
  <conditionalFormatting sqref="G149">
    <cfRule type="expression" dxfId="12700" priority="18927">
      <formula>ISEVEN(ROW())</formula>
    </cfRule>
  </conditionalFormatting>
  <conditionalFormatting sqref="G148">
    <cfRule type="expression" dxfId="12699" priority="18926">
      <formula>ISEVEN(ROW())</formula>
    </cfRule>
  </conditionalFormatting>
  <conditionalFormatting sqref="G148">
    <cfRule type="expression" dxfId="12698" priority="18925">
      <formula>ISEVEN(ROW())</formula>
    </cfRule>
  </conditionalFormatting>
  <conditionalFormatting sqref="G148">
    <cfRule type="expression" dxfId="12697" priority="18924">
      <formula>ISEVEN(ROW())</formula>
    </cfRule>
  </conditionalFormatting>
  <conditionalFormatting sqref="G147">
    <cfRule type="expression" dxfId="12696" priority="18923">
      <formula>ISEVEN(ROW())</formula>
    </cfRule>
  </conditionalFormatting>
  <conditionalFormatting sqref="G149">
    <cfRule type="expression" dxfId="12695" priority="18922">
      <formula>ISEVEN(ROW())</formula>
    </cfRule>
  </conditionalFormatting>
  <conditionalFormatting sqref="G147">
    <cfRule type="expression" dxfId="12694" priority="18921">
      <formula>ISEVEN(ROW())</formula>
    </cfRule>
  </conditionalFormatting>
  <conditionalFormatting sqref="G147">
    <cfRule type="expression" dxfId="12693" priority="18920">
      <formula>ISEVEN(ROW())</formula>
    </cfRule>
  </conditionalFormatting>
  <conditionalFormatting sqref="G148">
    <cfRule type="expression" dxfId="12692" priority="18919">
      <formula>ISEVEN(ROW())</formula>
    </cfRule>
  </conditionalFormatting>
  <conditionalFormatting sqref="G149">
    <cfRule type="expression" dxfId="12691" priority="18918">
      <formula>ISEVEN(ROW())</formula>
    </cfRule>
  </conditionalFormatting>
  <conditionalFormatting sqref="G147">
    <cfRule type="expression" dxfId="12690" priority="18917">
      <formula>ISEVEN(ROW())</formula>
    </cfRule>
  </conditionalFormatting>
  <conditionalFormatting sqref="G149">
    <cfRule type="expression" dxfId="12689" priority="18916">
      <formula>ISEVEN(ROW())</formula>
    </cfRule>
  </conditionalFormatting>
  <conditionalFormatting sqref="G149">
    <cfRule type="expression" dxfId="12688" priority="18915">
      <formula>ISEVEN(ROW())</formula>
    </cfRule>
  </conditionalFormatting>
  <conditionalFormatting sqref="G148">
    <cfRule type="expression" dxfId="12687" priority="18914">
      <formula>ISEVEN(ROW())</formula>
    </cfRule>
  </conditionalFormatting>
  <conditionalFormatting sqref="G148">
    <cfRule type="expression" dxfId="12686" priority="18913">
      <formula>ISEVEN(ROW())</formula>
    </cfRule>
  </conditionalFormatting>
  <conditionalFormatting sqref="G148">
    <cfRule type="expression" dxfId="12685" priority="18912">
      <formula>ISEVEN(ROW())</formula>
    </cfRule>
  </conditionalFormatting>
  <conditionalFormatting sqref="G147">
    <cfRule type="expression" dxfId="12684" priority="18911">
      <formula>ISEVEN(ROW())</formula>
    </cfRule>
  </conditionalFormatting>
  <conditionalFormatting sqref="G149">
    <cfRule type="expression" dxfId="12683" priority="18910">
      <formula>ISEVEN(ROW())</formula>
    </cfRule>
  </conditionalFormatting>
  <conditionalFormatting sqref="G147">
    <cfRule type="expression" dxfId="12682" priority="18909">
      <formula>ISEVEN(ROW())</formula>
    </cfRule>
  </conditionalFormatting>
  <conditionalFormatting sqref="G147">
    <cfRule type="expression" dxfId="12681" priority="18908">
      <formula>ISEVEN(ROW())</formula>
    </cfRule>
  </conditionalFormatting>
  <conditionalFormatting sqref="G148">
    <cfRule type="expression" dxfId="12680" priority="18907">
      <formula>ISEVEN(ROW())</formula>
    </cfRule>
  </conditionalFormatting>
  <conditionalFormatting sqref="G149">
    <cfRule type="expression" dxfId="12679" priority="18906">
      <formula>ISEVEN(ROW())</formula>
    </cfRule>
  </conditionalFormatting>
  <conditionalFormatting sqref="G148">
    <cfRule type="expression" dxfId="12678" priority="18905">
      <formula>ISEVEN(ROW())</formula>
    </cfRule>
  </conditionalFormatting>
  <conditionalFormatting sqref="G148">
    <cfRule type="expression" dxfId="12677" priority="18904">
      <formula>ISEVEN(ROW())</formula>
    </cfRule>
  </conditionalFormatting>
  <conditionalFormatting sqref="G147">
    <cfRule type="expression" dxfId="12676" priority="18903">
      <formula>ISEVEN(ROW())</formula>
    </cfRule>
  </conditionalFormatting>
  <conditionalFormatting sqref="G149">
    <cfRule type="expression" dxfId="12675" priority="18902">
      <formula>ISEVEN(ROW())</formula>
    </cfRule>
  </conditionalFormatting>
  <conditionalFormatting sqref="G147">
    <cfRule type="expression" dxfId="12674" priority="18901">
      <formula>ISEVEN(ROW())</formula>
    </cfRule>
  </conditionalFormatting>
  <conditionalFormatting sqref="G147">
    <cfRule type="expression" dxfId="12673" priority="18900">
      <formula>ISEVEN(ROW())</formula>
    </cfRule>
  </conditionalFormatting>
  <conditionalFormatting sqref="G148">
    <cfRule type="expression" dxfId="12672" priority="18899">
      <formula>ISEVEN(ROW())</formula>
    </cfRule>
  </conditionalFormatting>
  <conditionalFormatting sqref="G149">
    <cfRule type="expression" dxfId="12671" priority="18898">
      <formula>ISEVEN(ROW())</formula>
    </cfRule>
  </conditionalFormatting>
  <conditionalFormatting sqref="G147">
    <cfRule type="expression" dxfId="12670" priority="18897">
      <formula>ISEVEN(ROW())</formula>
    </cfRule>
  </conditionalFormatting>
  <conditionalFormatting sqref="G149">
    <cfRule type="expression" dxfId="12669" priority="18896">
      <formula>ISEVEN(ROW())</formula>
    </cfRule>
  </conditionalFormatting>
  <conditionalFormatting sqref="G149">
    <cfRule type="expression" dxfId="12668" priority="18895">
      <formula>ISEVEN(ROW())</formula>
    </cfRule>
  </conditionalFormatting>
  <conditionalFormatting sqref="G148">
    <cfRule type="expression" dxfId="12667" priority="18894">
      <formula>ISEVEN(ROW())</formula>
    </cfRule>
  </conditionalFormatting>
  <conditionalFormatting sqref="G148">
    <cfRule type="expression" dxfId="12666" priority="18893">
      <formula>ISEVEN(ROW())</formula>
    </cfRule>
  </conditionalFormatting>
  <conditionalFormatting sqref="G148">
    <cfRule type="expression" dxfId="12665" priority="18892">
      <formula>ISEVEN(ROW())</formula>
    </cfRule>
  </conditionalFormatting>
  <conditionalFormatting sqref="G147">
    <cfRule type="expression" dxfId="12664" priority="18891">
      <formula>ISEVEN(ROW())</formula>
    </cfRule>
  </conditionalFormatting>
  <conditionalFormatting sqref="G149">
    <cfRule type="expression" dxfId="12663" priority="18890">
      <formula>ISEVEN(ROW())</formula>
    </cfRule>
  </conditionalFormatting>
  <conditionalFormatting sqref="G147">
    <cfRule type="expression" dxfId="12662" priority="18889">
      <formula>ISEVEN(ROW())</formula>
    </cfRule>
  </conditionalFormatting>
  <conditionalFormatting sqref="G147">
    <cfRule type="expression" dxfId="12661" priority="18888">
      <formula>ISEVEN(ROW())</formula>
    </cfRule>
  </conditionalFormatting>
  <conditionalFormatting sqref="G148">
    <cfRule type="expression" dxfId="12660" priority="18887">
      <formula>ISEVEN(ROW())</formula>
    </cfRule>
  </conditionalFormatting>
  <conditionalFormatting sqref="G149">
    <cfRule type="expression" dxfId="12659" priority="18886">
      <formula>ISEVEN(ROW())</formula>
    </cfRule>
  </conditionalFormatting>
  <conditionalFormatting sqref="G147">
    <cfRule type="expression" dxfId="12658" priority="18885">
      <formula>ISEVEN(ROW())</formula>
    </cfRule>
  </conditionalFormatting>
  <conditionalFormatting sqref="G149">
    <cfRule type="expression" dxfId="12657" priority="18884">
      <formula>ISEVEN(ROW())</formula>
    </cfRule>
  </conditionalFormatting>
  <conditionalFormatting sqref="G149">
    <cfRule type="expression" dxfId="12656" priority="18883">
      <formula>ISEVEN(ROW())</formula>
    </cfRule>
  </conditionalFormatting>
  <conditionalFormatting sqref="G148">
    <cfRule type="expression" dxfId="12655" priority="18882">
      <formula>ISEVEN(ROW())</formula>
    </cfRule>
  </conditionalFormatting>
  <conditionalFormatting sqref="G148">
    <cfRule type="expression" dxfId="12654" priority="18881">
      <formula>ISEVEN(ROW())</formula>
    </cfRule>
  </conditionalFormatting>
  <conditionalFormatting sqref="G148">
    <cfRule type="expression" dxfId="12653" priority="18880">
      <formula>ISEVEN(ROW())</formula>
    </cfRule>
  </conditionalFormatting>
  <conditionalFormatting sqref="G147">
    <cfRule type="expression" dxfId="12652" priority="18879">
      <formula>ISEVEN(ROW())</formula>
    </cfRule>
  </conditionalFormatting>
  <conditionalFormatting sqref="G149">
    <cfRule type="expression" dxfId="12651" priority="18878">
      <formula>ISEVEN(ROW())</formula>
    </cfRule>
  </conditionalFormatting>
  <conditionalFormatting sqref="G147">
    <cfRule type="expression" dxfId="12650" priority="18877">
      <formula>ISEVEN(ROW())</formula>
    </cfRule>
  </conditionalFormatting>
  <conditionalFormatting sqref="G147">
    <cfRule type="expression" dxfId="12649" priority="18876">
      <formula>ISEVEN(ROW())</formula>
    </cfRule>
  </conditionalFormatting>
  <conditionalFormatting sqref="G148">
    <cfRule type="expression" dxfId="12648" priority="18875">
      <formula>ISEVEN(ROW())</formula>
    </cfRule>
  </conditionalFormatting>
  <conditionalFormatting sqref="G149">
    <cfRule type="expression" dxfId="12647" priority="18874">
      <formula>ISEVEN(ROW())</formula>
    </cfRule>
  </conditionalFormatting>
  <conditionalFormatting sqref="G148">
    <cfRule type="expression" dxfId="12646" priority="18873">
      <formula>ISEVEN(ROW())</formula>
    </cfRule>
  </conditionalFormatting>
  <conditionalFormatting sqref="G148">
    <cfRule type="expression" dxfId="12645" priority="18872">
      <formula>ISEVEN(ROW())</formula>
    </cfRule>
  </conditionalFormatting>
  <conditionalFormatting sqref="G147">
    <cfRule type="expression" dxfId="12644" priority="18871">
      <formula>ISEVEN(ROW())</formula>
    </cfRule>
  </conditionalFormatting>
  <conditionalFormatting sqref="G149">
    <cfRule type="expression" dxfId="12643" priority="18870">
      <formula>ISEVEN(ROW())</formula>
    </cfRule>
  </conditionalFormatting>
  <conditionalFormatting sqref="G147">
    <cfRule type="expression" dxfId="12642" priority="18869">
      <formula>ISEVEN(ROW())</formula>
    </cfRule>
  </conditionalFormatting>
  <conditionalFormatting sqref="G147">
    <cfRule type="expression" dxfId="12641" priority="18868">
      <formula>ISEVEN(ROW())</formula>
    </cfRule>
  </conditionalFormatting>
  <conditionalFormatting sqref="G147">
    <cfRule type="expression" dxfId="12640" priority="18867">
      <formula>ISEVEN(ROW())</formula>
    </cfRule>
  </conditionalFormatting>
  <conditionalFormatting sqref="G149">
    <cfRule type="expression" dxfId="12639" priority="18866">
      <formula>ISEVEN(ROW())</formula>
    </cfRule>
  </conditionalFormatting>
  <conditionalFormatting sqref="G149">
    <cfRule type="expression" dxfId="12638" priority="18865">
      <formula>ISEVEN(ROW())</formula>
    </cfRule>
  </conditionalFormatting>
  <conditionalFormatting sqref="G148">
    <cfRule type="expression" dxfId="12637" priority="18864">
      <formula>ISEVEN(ROW())</formula>
    </cfRule>
  </conditionalFormatting>
  <conditionalFormatting sqref="G147">
    <cfRule type="expression" dxfId="12636" priority="18863">
      <formula>ISEVEN(ROW())</formula>
    </cfRule>
  </conditionalFormatting>
  <conditionalFormatting sqref="G147">
    <cfRule type="expression" dxfId="12635" priority="18862">
      <formula>ISEVEN(ROW())</formula>
    </cfRule>
  </conditionalFormatting>
  <conditionalFormatting sqref="G148">
    <cfRule type="expression" dxfId="12634" priority="18861">
      <formula>ISEVEN(ROW())</formula>
    </cfRule>
  </conditionalFormatting>
  <conditionalFormatting sqref="G149">
    <cfRule type="expression" dxfId="12633" priority="18860">
      <formula>ISEVEN(ROW())</formula>
    </cfRule>
  </conditionalFormatting>
  <conditionalFormatting sqref="G149">
    <cfRule type="expression" dxfId="12632" priority="18859">
      <formula>ISEVEN(ROW())</formula>
    </cfRule>
  </conditionalFormatting>
  <conditionalFormatting sqref="G149">
    <cfRule type="expression" dxfId="12631" priority="18858">
      <formula>ISEVEN(ROW())</formula>
    </cfRule>
  </conditionalFormatting>
  <conditionalFormatting sqref="G148">
    <cfRule type="expression" dxfId="12630" priority="18857">
      <formula>ISEVEN(ROW())</formula>
    </cfRule>
  </conditionalFormatting>
  <conditionalFormatting sqref="G148">
    <cfRule type="expression" dxfId="12629" priority="18856">
      <formula>ISEVEN(ROW())</formula>
    </cfRule>
  </conditionalFormatting>
  <conditionalFormatting sqref="G147">
    <cfRule type="expression" dxfId="12628" priority="18855">
      <formula>ISEVEN(ROW())</formula>
    </cfRule>
  </conditionalFormatting>
  <conditionalFormatting sqref="G149">
    <cfRule type="expression" dxfId="12627" priority="18854">
      <formula>ISEVEN(ROW())</formula>
    </cfRule>
  </conditionalFormatting>
  <conditionalFormatting sqref="G151">
    <cfRule type="expression" dxfId="12626" priority="18853">
      <formula>ISEVEN(ROW())</formula>
    </cfRule>
  </conditionalFormatting>
  <conditionalFormatting sqref="G151">
    <cfRule type="expression" dxfId="12625" priority="18852">
      <formula>ISEVEN(ROW())</formula>
    </cfRule>
  </conditionalFormatting>
  <conditionalFormatting sqref="G150">
    <cfRule type="expression" dxfId="12624" priority="18851">
      <formula>ISEVEN(ROW())</formula>
    </cfRule>
  </conditionalFormatting>
  <conditionalFormatting sqref="G152">
    <cfRule type="expression" dxfId="12623" priority="18850">
      <formula>ISEVEN(ROW())</formula>
    </cfRule>
  </conditionalFormatting>
  <conditionalFormatting sqref="G150">
    <cfRule type="expression" dxfId="12622" priority="18849">
      <formula>ISEVEN(ROW())</formula>
    </cfRule>
  </conditionalFormatting>
  <conditionalFormatting sqref="G150">
    <cfRule type="expression" dxfId="12621" priority="18848">
      <formula>ISEVEN(ROW())</formula>
    </cfRule>
  </conditionalFormatting>
  <conditionalFormatting sqref="G151">
    <cfRule type="expression" dxfId="12620" priority="18847">
      <formula>ISEVEN(ROW())</formula>
    </cfRule>
  </conditionalFormatting>
  <conditionalFormatting sqref="G152">
    <cfRule type="expression" dxfId="12619" priority="18846">
      <formula>ISEVEN(ROW())</formula>
    </cfRule>
  </conditionalFormatting>
  <conditionalFormatting sqref="G150">
    <cfRule type="expression" dxfId="12618" priority="18845">
      <formula>ISEVEN(ROW())</formula>
    </cfRule>
  </conditionalFormatting>
  <conditionalFormatting sqref="G152">
    <cfRule type="expression" dxfId="12617" priority="18844">
      <formula>ISEVEN(ROW())</formula>
    </cfRule>
  </conditionalFormatting>
  <conditionalFormatting sqref="G152">
    <cfRule type="expression" dxfId="12616" priority="18843">
      <formula>ISEVEN(ROW())</formula>
    </cfRule>
  </conditionalFormatting>
  <conditionalFormatting sqref="G151">
    <cfRule type="expression" dxfId="12615" priority="18842">
      <formula>ISEVEN(ROW())</formula>
    </cfRule>
  </conditionalFormatting>
  <conditionalFormatting sqref="G151">
    <cfRule type="expression" dxfId="12614" priority="18841">
      <formula>ISEVEN(ROW())</formula>
    </cfRule>
  </conditionalFormatting>
  <conditionalFormatting sqref="G151">
    <cfRule type="expression" dxfId="12613" priority="18840">
      <formula>ISEVEN(ROW())</formula>
    </cfRule>
  </conditionalFormatting>
  <conditionalFormatting sqref="G150">
    <cfRule type="expression" dxfId="12612" priority="18839">
      <formula>ISEVEN(ROW())</formula>
    </cfRule>
  </conditionalFormatting>
  <conditionalFormatting sqref="G152">
    <cfRule type="expression" dxfId="12611" priority="18838">
      <formula>ISEVEN(ROW())</formula>
    </cfRule>
  </conditionalFormatting>
  <conditionalFormatting sqref="G150">
    <cfRule type="expression" dxfId="12610" priority="18837">
      <formula>ISEVEN(ROW())</formula>
    </cfRule>
  </conditionalFormatting>
  <conditionalFormatting sqref="G150">
    <cfRule type="expression" dxfId="12609" priority="18836">
      <formula>ISEVEN(ROW())</formula>
    </cfRule>
  </conditionalFormatting>
  <conditionalFormatting sqref="G151">
    <cfRule type="expression" dxfId="12608" priority="18835">
      <formula>ISEVEN(ROW())</formula>
    </cfRule>
  </conditionalFormatting>
  <conditionalFormatting sqref="G152">
    <cfRule type="expression" dxfId="12607" priority="18834">
      <formula>ISEVEN(ROW())</formula>
    </cfRule>
  </conditionalFormatting>
  <conditionalFormatting sqref="G150">
    <cfRule type="expression" dxfId="12606" priority="18833">
      <formula>ISEVEN(ROW())</formula>
    </cfRule>
  </conditionalFormatting>
  <conditionalFormatting sqref="G152">
    <cfRule type="expression" dxfId="12605" priority="18832">
      <formula>ISEVEN(ROW())</formula>
    </cfRule>
  </conditionalFormatting>
  <conditionalFormatting sqref="G152">
    <cfRule type="expression" dxfId="12604" priority="18831">
      <formula>ISEVEN(ROW())</formula>
    </cfRule>
  </conditionalFormatting>
  <conditionalFormatting sqref="G151">
    <cfRule type="expression" dxfId="12603" priority="18830">
      <formula>ISEVEN(ROW())</formula>
    </cfRule>
  </conditionalFormatting>
  <conditionalFormatting sqref="G151">
    <cfRule type="expression" dxfId="12602" priority="18829">
      <formula>ISEVEN(ROW())</formula>
    </cfRule>
  </conditionalFormatting>
  <conditionalFormatting sqref="G151">
    <cfRule type="expression" dxfId="12601" priority="18828">
      <formula>ISEVEN(ROW())</formula>
    </cfRule>
  </conditionalFormatting>
  <conditionalFormatting sqref="G150">
    <cfRule type="expression" dxfId="12600" priority="18827">
      <formula>ISEVEN(ROW())</formula>
    </cfRule>
  </conditionalFormatting>
  <conditionalFormatting sqref="G152">
    <cfRule type="expression" dxfId="12599" priority="18826">
      <formula>ISEVEN(ROW())</formula>
    </cfRule>
  </conditionalFormatting>
  <conditionalFormatting sqref="G150">
    <cfRule type="expression" dxfId="12598" priority="18825">
      <formula>ISEVEN(ROW())</formula>
    </cfRule>
  </conditionalFormatting>
  <conditionalFormatting sqref="G150">
    <cfRule type="expression" dxfId="12597" priority="18824">
      <formula>ISEVEN(ROW())</formula>
    </cfRule>
  </conditionalFormatting>
  <conditionalFormatting sqref="G151">
    <cfRule type="expression" dxfId="12596" priority="18823">
      <formula>ISEVEN(ROW())</formula>
    </cfRule>
  </conditionalFormatting>
  <conditionalFormatting sqref="G152">
    <cfRule type="expression" dxfId="12595" priority="18822">
      <formula>ISEVEN(ROW())</formula>
    </cfRule>
  </conditionalFormatting>
  <conditionalFormatting sqref="G151">
    <cfRule type="expression" dxfId="12594" priority="18821">
      <formula>ISEVEN(ROW())</formula>
    </cfRule>
  </conditionalFormatting>
  <conditionalFormatting sqref="G151">
    <cfRule type="expression" dxfId="12593" priority="18820">
      <formula>ISEVEN(ROW())</formula>
    </cfRule>
  </conditionalFormatting>
  <conditionalFormatting sqref="G150">
    <cfRule type="expression" dxfId="12592" priority="18819">
      <formula>ISEVEN(ROW())</formula>
    </cfRule>
  </conditionalFormatting>
  <conditionalFormatting sqref="G152">
    <cfRule type="expression" dxfId="12591" priority="18818">
      <formula>ISEVEN(ROW())</formula>
    </cfRule>
  </conditionalFormatting>
  <conditionalFormatting sqref="G150">
    <cfRule type="expression" dxfId="12590" priority="18817">
      <formula>ISEVEN(ROW())</formula>
    </cfRule>
  </conditionalFormatting>
  <conditionalFormatting sqref="G150">
    <cfRule type="expression" dxfId="12589" priority="18816">
      <formula>ISEVEN(ROW())</formula>
    </cfRule>
  </conditionalFormatting>
  <conditionalFormatting sqref="G151">
    <cfRule type="expression" dxfId="12588" priority="18815">
      <formula>ISEVEN(ROW())</formula>
    </cfRule>
  </conditionalFormatting>
  <conditionalFormatting sqref="G152">
    <cfRule type="expression" dxfId="12587" priority="18814">
      <formula>ISEVEN(ROW())</formula>
    </cfRule>
  </conditionalFormatting>
  <conditionalFormatting sqref="G150">
    <cfRule type="expression" dxfId="12586" priority="18813">
      <formula>ISEVEN(ROW())</formula>
    </cfRule>
  </conditionalFormatting>
  <conditionalFormatting sqref="G152">
    <cfRule type="expression" dxfId="12585" priority="18812">
      <formula>ISEVEN(ROW())</formula>
    </cfRule>
  </conditionalFormatting>
  <conditionalFormatting sqref="G152">
    <cfRule type="expression" dxfId="12584" priority="18811">
      <formula>ISEVEN(ROW())</formula>
    </cfRule>
  </conditionalFormatting>
  <conditionalFormatting sqref="G151">
    <cfRule type="expression" dxfId="12583" priority="18810">
      <formula>ISEVEN(ROW())</formula>
    </cfRule>
  </conditionalFormatting>
  <conditionalFormatting sqref="G151">
    <cfRule type="expression" dxfId="12582" priority="18809">
      <formula>ISEVEN(ROW())</formula>
    </cfRule>
  </conditionalFormatting>
  <conditionalFormatting sqref="G151">
    <cfRule type="expression" dxfId="12581" priority="18808">
      <formula>ISEVEN(ROW())</formula>
    </cfRule>
  </conditionalFormatting>
  <conditionalFormatting sqref="G150">
    <cfRule type="expression" dxfId="12580" priority="18807">
      <formula>ISEVEN(ROW())</formula>
    </cfRule>
  </conditionalFormatting>
  <conditionalFormatting sqref="G152">
    <cfRule type="expression" dxfId="12579" priority="18806">
      <formula>ISEVEN(ROW())</formula>
    </cfRule>
  </conditionalFormatting>
  <conditionalFormatting sqref="G150">
    <cfRule type="expression" dxfId="12578" priority="18805">
      <formula>ISEVEN(ROW())</formula>
    </cfRule>
  </conditionalFormatting>
  <conditionalFormatting sqref="G150">
    <cfRule type="expression" dxfId="12577" priority="18804">
      <formula>ISEVEN(ROW())</formula>
    </cfRule>
  </conditionalFormatting>
  <conditionalFormatting sqref="G151">
    <cfRule type="expression" dxfId="12576" priority="18803">
      <formula>ISEVEN(ROW())</formula>
    </cfRule>
  </conditionalFormatting>
  <conditionalFormatting sqref="G152">
    <cfRule type="expression" dxfId="12575" priority="18802">
      <formula>ISEVEN(ROW())</formula>
    </cfRule>
  </conditionalFormatting>
  <conditionalFormatting sqref="G150">
    <cfRule type="expression" dxfId="12574" priority="18801">
      <formula>ISEVEN(ROW())</formula>
    </cfRule>
  </conditionalFormatting>
  <conditionalFormatting sqref="G152">
    <cfRule type="expression" dxfId="12573" priority="18800">
      <formula>ISEVEN(ROW())</formula>
    </cfRule>
  </conditionalFormatting>
  <conditionalFormatting sqref="G152">
    <cfRule type="expression" dxfId="12572" priority="18799">
      <formula>ISEVEN(ROW())</formula>
    </cfRule>
  </conditionalFormatting>
  <conditionalFormatting sqref="G151">
    <cfRule type="expression" dxfId="12571" priority="18798">
      <formula>ISEVEN(ROW())</formula>
    </cfRule>
  </conditionalFormatting>
  <conditionalFormatting sqref="G151">
    <cfRule type="expression" dxfId="12570" priority="18797">
      <formula>ISEVEN(ROW())</formula>
    </cfRule>
  </conditionalFormatting>
  <conditionalFormatting sqref="G151">
    <cfRule type="expression" dxfId="12569" priority="18796">
      <formula>ISEVEN(ROW())</formula>
    </cfRule>
  </conditionalFormatting>
  <conditionalFormatting sqref="G150">
    <cfRule type="expression" dxfId="12568" priority="18795">
      <formula>ISEVEN(ROW())</formula>
    </cfRule>
  </conditionalFormatting>
  <conditionalFormatting sqref="G152">
    <cfRule type="expression" dxfId="12567" priority="18794">
      <formula>ISEVEN(ROW())</formula>
    </cfRule>
  </conditionalFormatting>
  <conditionalFormatting sqref="G150">
    <cfRule type="expression" dxfId="12566" priority="18793">
      <formula>ISEVEN(ROW())</formula>
    </cfRule>
  </conditionalFormatting>
  <conditionalFormatting sqref="G150">
    <cfRule type="expression" dxfId="12565" priority="18792">
      <formula>ISEVEN(ROW())</formula>
    </cfRule>
  </conditionalFormatting>
  <conditionalFormatting sqref="G151">
    <cfRule type="expression" dxfId="12564" priority="18791">
      <formula>ISEVEN(ROW())</formula>
    </cfRule>
  </conditionalFormatting>
  <conditionalFormatting sqref="G152">
    <cfRule type="expression" dxfId="12563" priority="18790">
      <formula>ISEVEN(ROW())</formula>
    </cfRule>
  </conditionalFormatting>
  <conditionalFormatting sqref="G151">
    <cfRule type="expression" dxfId="12562" priority="18789">
      <formula>ISEVEN(ROW())</formula>
    </cfRule>
  </conditionalFormatting>
  <conditionalFormatting sqref="G151">
    <cfRule type="expression" dxfId="12561" priority="18788">
      <formula>ISEVEN(ROW())</formula>
    </cfRule>
  </conditionalFormatting>
  <conditionalFormatting sqref="G150">
    <cfRule type="expression" dxfId="12560" priority="18787">
      <formula>ISEVEN(ROW())</formula>
    </cfRule>
  </conditionalFormatting>
  <conditionalFormatting sqref="G152">
    <cfRule type="expression" dxfId="12559" priority="18786">
      <formula>ISEVEN(ROW())</formula>
    </cfRule>
  </conditionalFormatting>
  <conditionalFormatting sqref="G150">
    <cfRule type="expression" dxfId="12558" priority="18785">
      <formula>ISEVEN(ROW())</formula>
    </cfRule>
  </conditionalFormatting>
  <conditionalFormatting sqref="G150">
    <cfRule type="expression" dxfId="12557" priority="18784">
      <formula>ISEVEN(ROW())</formula>
    </cfRule>
  </conditionalFormatting>
  <conditionalFormatting sqref="G150">
    <cfRule type="expression" dxfId="12556" priority="18783">
      <formula>ISEVEN(ROW())</formula>
    </cfRule>
  </conditionalFormatting>
  <conditionalFormatting sqref="G152">
    <cfRule type="expression" dxfId="12555" priority="18782">
      <formula>ISEVEN(ROW())</formula>
    </cfRule>
  </conditionalFormatting>
  <conditionalFormatting sqref="G152">
    <cfRule type="expression" dxfId="12554" priority="18781">
      <formula>ISEVEN(ROW())</formula>
    </cfRule>
  </conditionalFormatting>
  <conditionalFormatting sqref="G151">
    <cfRule type="expression" dxfId="12553" priority="18780">
      <formula>ISEVEN(ROW())</formula>
    </cfRule>
  </conditionalFormatting>
  <conditionalFormatting sqref="G150">
    <cfRule type="expression" dxfId="12552" priority="18779">
      <formula>ISEVEN(ROW())</formula>
    </cfRule>
  </conditionalFormatting>
  <conditionalFormatting sqref="G150">
    <cfRule type="expression" dxfId="12551" priority="18778">
      <formula>ISEVEN(ROW())</formula>
    </cfRule>
  </conditionalFormatting>
  <conditionalFormatting sqref="G151">
    <cfRule type="expression" dxfId="12550" priority="18777">
      <formula>ISEVEN(ROW())</formula>
    </cfRule>
  </conditionalFormatting>
  <conditionalFormatting sqref="G152">
    <cfRule type="expression" dxfId="12549" priority="18776">
      <formula>ISEVEN(ROW())</formula>
    </cfRule>
  </conditionalFormatting>
  <conditionalFormatting sqref="G152">
    <cfRule type="expression" dxfId="12548" priority="18775">
      <formula>ISEVEN(ROW())</formula>
    </cfRule>
  </conditionalFormatting>
  <conditionalFormatting sqref="G152">
    <cfRule type="expression" dxfId="12547" priority="18774">
      <formula>ISEVEN(ROW())</formula>
    </cfRule>
  </conditionalFormatting>
  <conditionalFormatting sqref="G151">
    <cfRule type="expression" dxfId="12546" priority="18773">
      <formula>ISEVEN(ROW())</formula>
    </cfRule>
  </conditionalFormatting>
  <conditionalFormatting sqref="G151">
    <cfRule type="expression" dxfId="12545" priority="18772">
      <formula>ISEVEN(ROW())</formula>
    </cfRule>
  </conditionalFormatting>
  <conditionalFormatting sqref="G150">
    <cfRule type="expression" dxfId="12544" priority="18771">
      <formula>ISEVEN(ROW())</formula>
    </cfRule>
  </conditionalFormatting>
  <conditionalFormatting sqref="G152">
    <cfRule type="expression" dxfId="12543" priority="18770">
      <formula>ISEVEN(ROW())</formula>
    </cfRule>
  </conditionalFormatting>
  <conditionalFormatting sqref="G154">
    <cfRule type="expression" dxfId="12542" priority="18769">
      <formula>ISEVEN(ROW())</formula>
    </cfRule>
  </conditionalFormatting>
  <conditionalFormatting sqref="G154">
    <cfRule type="expression" dxfId="12541" priority="18768">
      <formula>ISEVEN(ROW())</formula>
    </cfRule>
  </conditionalFormatting>
  <conditionalFormatting sqref="G153">
    <cfRule type="expression" dxfId="12540" priority="18767">
      <formula>ISEVEN(ROW())</formula>
    </cfRule>
  </conditionalFormatting>
  <conditionalFormatting sqref="G155">
    <cfRule type="expression" dxfId="12539" priority="18766">
      <formula>ISEVEN(ROW())</formula>
    </cfRule>
  </conditionalFormatting>
  <conditionalFormatting sqref="G153">
    <cfRule type="expression" dxfId="12538" priority="18765">
      <formula>ISEVEN(ROW())</formula>
    </cfRule>
  </conditionalFormatting>
  <conditionalFormatting sqref="G153">
    <cfRule type="expression" dxfId="12537" priority="18764">
      <formula>ISEVEN(ROW())</formula>
    </cfRule>
  </conditionalFormatting>
  <conditionalFormatting sqref="G154">
    <cfRule type="expression" dxfId="12536" priority="18763">
      <formula>ISEVEN(ROW())</formula>
    </cfRule>
  </conditionalFormatting>
  <conditionalFormatting sqref="G155">
    <cfRule type="expression" dxfId="12535" priority="18762">
      <formula>ISEVEN(ROW())</formula>
    </cfRule>
  </conditionalFormatting>
  <conditionalFormatting sqref="G153">
    <cfRule type="expression" dxfId="12534" priority="18761">
      <formula>ISEVEN(ROW())</formula>
    </cfRule>
  </conditionalFormatting>
  <conditionalFormatting sqref="G155">
    <cfRule type="expression" dxfId="12533" priority="18760">
      <formula>ISEVEN(ROW())</formula>
    </cfRule>
  </conditionalFormatting>
  <conditionalFormatting sqref="G155">
    <cfRule type="expression" dxfId="12532" priority="18759">
      <formula>ISEVEN(ROW())</formula>
    </cfRule>
  </conditionalFormatting>
  <conditionalFormatting sqref="G154">
    <cfRule type="expression" dxfId="12531" priority="18758">
      <formula>ISEVEN(ROW())</formula>
    </cfRule>
  </conditionalFormatting>
  <conditionalFormatting sqref="G154">
    <cfRule type="expression" dxfId="12530" priority="18757">
      <formula>ISEVEN(ROW())</formula>
    </cfRule>
  </conditionalFormatting>
  <conditionalFormatting sqref="G154">
    <cfRule type="expression" dxfId="12529" priority="18756">
      <formula>ISEVEN(ROW())</formula>
    </cfRule>
  </conditionalFormatting>
  <conditionalFormatting sqref="G153">
    <cfRule type="expression" dxfId="12528" priority="18755">
      <formula>ISEVEN(ROW())</formula>
    </cfRule>
  </conditionalFormatting>
  <conditionalFormatting sqref="G155">
    <cfRule type="expression" dxfId="12527" priority="18754">
      <formula>ISEVEN(ROW())</formula>
    </cfRule>
  </conditionalFormatting>
  <conditionalFormatting sqref="G153">
    <cfRule type="expression" dxfId="12526" priority="18753">
      <formula>ISEVEN(ROW())</formula>
    </cfRule>
  </conditionalFormatting>
  <conditionalFormatting sqref="G153">
    <cfRule type="expression" dxfId="12525" priority="18752">
      <formula>ISEVEN(ROW())</formula>
    </cfRule>
  </conditionalFormatting>
  <conditionalFormatting sqref="G154">
    <cfRule type="expression" dxfId="12524" priority="18751">
      <formula>ISEVEN(ROW())</formula>
    </cfRule>
  </conditionalFormatting>
  <conditionalFormatting sqref="G155">
    <cfRule type="expression" dxfId="12523" priority="18750">
      <formula>ISEVEN(ROW())</formula>
    </cfRule>
  </conditionalFormatting>
  <conditionalFormatting sqref="G153">
    <cfRule type="expression" dxfId="12522" priority="18749">
      <formula>ISEVEN(ROW())</formula>
    </cfRule>
  </conditionalFormatting>
  <conditionalFormatting sqref="G155">
    <cfRule type="expression" dxfId="12521" priority="18748">
      <formula>ISEVEN(ROW())</formula>
    </cfRule>
  </conditionalFormatting>
  <conditionalFormatting sqref="G155">
    <cfRule type="expression" dxfId="12520" priority="18747">
      <formula>ISEVEN(ROW())</formula>
    </cfRule>
  </conditionalFormatting>
  <conditionalFormatting sqref="G154">
    <cfRule type="expression" dxfId="12519" priority="18746">
      <formula>ISEVEN(ROW())</formula>
    </cfRule>
  </conditionalFormatting>
  <conditionalFormatting sqref="G154">
    <cfRule type="expression" dxfId="12518" priority="18745">
      <formula>ISEVEN(ROW())</formula>
    </cfRule>
  </conditionalFormatting>
  <conditionalFormatting sqref="G154">
    <cfRule type="expression" dxfId="12517" priority="18744">
      <formula>ISEVEN(ROW())</formula>
    </cfRule>
  </conditionalFormatting>
  <conditionalFormatting sqref="G153">
    <cfRule type="expression" dxfId="12516" priority="18743">
      <formula>ISEVEN(ROW())</formula>
    </cfRule>
  </conditionalFormatting>
  <conditionalFormatting sqref="G155">
    <cfRule type="expression" dxfId="12515" priority="18742">
      <formula>ISEVEN(ROW())</formula>
    </cfRule>
  </conditionalFormatting>
  <conditionalFormatting sqref="G153">
    <cfRule type="expression" dxfId="12514" priority="18741">
      <formula>ISEVEN(ROW())</formula>
    </cfRule>
  </conditionalFormatting>
  <conditionalFormatting sqref="G153">
    <cfRule type="expression" dxfId="12513" priority="18740">
      <formula>ISEVEN(ROW())</formula>
    </cfRule>
  </conditionalFormatting>
  <conditionalFormatting sqref="G154">
    <cfRule type="expression" dxfId="12512" priority="18739">
      <formula>ISEVEN(ROW())</formula>
    </cfRule>
  </conditionalFormatting>
  <conditionalFormatting sqref="G155">
    <cfRule type="expression" dxfId="12511" priority="18738">
      <formula>ISEVEN(ROW())</formula>
    </cfRule>
  </conditionalFormatting>
  <conditionalFormatting sqref="G154">
    <cfRule type="expression" dxfId="12510" priority="18737">
      <formula>ISEVEN(ROW())</formula>
    </cfRule>
  </conditionalFormatting>
  <conditionalFormatting sqref="G154">
    <cfRule type="expression" dxfId="12509" priority="18736">
      <formula>ISEVEN(ROW())</formula>
    </cfRule>
  </conditionalFormatting>
  <conditionalFormatting sqref="G153">
    <cfRule type="expression" dxfId="12508" priority="18735">
      <formula>ISEVEN(ROW())</formula>
    </cfRule>
  </conditionalFormatting>
  <conditionalFormatting sqref="G155">
    <cfRule type="expression" dxfId="12507" priority="18734">
      <formula>ISEVEN(ROW())</formula>
    </cfRule>
  </conditionalFormatting>
  <conditionalFormatting sqref="G153">
    <cfRule type="expression" dxfId="12506" priority="18733">
      <formula>ISEVEN(ROW())</formula>
    </cfRule>
  </conditionalFormatting>
  <conditionalFormatting sqref="G153">
    <cfRule type="expression" dxfId="12505" priority="18732">
      <formula>ISEVEN(ROW())</formula>
    </cfRule>
  </conditionalFormatting>
  <conditionalFormatting sqref="G154">
    <cfRule type="expression" dxfId="12504" priority="18731">
      <formula>ISEVEN(ROW())</formula>
    </cfRule>
  </conditionalFormatting>
  <conditionalFormatting sqref="G155">
    <cfRule type="expression" dxfId="12503" priority="18730">
      <formula>ISEVEN(ROW())</formula>
    </cfRule>
  </conditionalFormatting>
  <conditionalFormatting sqref="G153">
    <cfRule type="expression" dxfId="12502" priority="18729">
      <formula>ISEVEN(ROW())</formula>
    </cfRule>
  </conditionalFormatting>
  <conditionalFormatting sqref="G155">
    <cfRule type="expression" dxfId="12501" priority="18728">
      <formula>ISEVEN(ROW())</formula>
    </cfRule>
  </conditionalFormatting>
  <conditionalFormatting sqref="G155">
    <cfRule type="expression" dxfId="12500" priority="18727">
      <formula>ISEVEN(ROW())</formula>
    </cfRule>
  </conditionalFormatting>
  <conditionalFormatting sqref="G154">
    <cfRule type="expression" dxfId="12499" priority="18726">
      <formula>ISEVEN(ROW())</formula>
    </cfRule>
  </conditionalFormatting>
  <conditionalFormatting sqref="G154">
    <cfRule type="expression" dxfId="12498" priority="18725">
      <formula>ISEVEN(ROW())</formula>
    </cfRule>
  </conditionalFormatting>
  <conditionalFormatting sqref="G154">
    <cfRule type="expression" dxfId="12497" priority="18724">
      <formula>ISEVEN(ROW())</formula>
    </cfRule>
  </conditionalFormatting>
  <conditionalFormatting sqref="G153">
    <cfRule type="expression" dxfId="12496" priority="18723">
      <formula>ISEVEN(ROW())</formula>
    </cfRule>
  </conditionalFormatting>
  <conditionalFormatting sqref="G155">
    <cfRule type="expression" dxfId="12495" priority="18722">
      <formula>ISEVEN(ROW())</formula>
    </cfRule>
  </conditionalFormatting>
  <conditionalFormatting sqref="G153">
    <cfRule type="expression" dxfId="12494" priority="18721">
      <formula>ISEVEN(ROW())</formula>
    </cfRule>
  </conditionalFormatting>
  <conditionalFormatting sqref="G153">
    <cfRule type="expression" dxfId="12493" priority="18720">
      <formula>ISEVEN(ROW())</formula>
    </cfRule>
  </conditionalFormatting>
  <conditionalFormatting sqref="G154">
    <cfRule type="expression" dxfId="12492" priority="18719">
      <formula>ISEVEN(ROW())</formula>
    </cfRule>
  </conditionalFormatting>
  <conditionalFormatting sqref="G155">
    <cfRule type="expression" dxfId="12491" priority="18718">
      <formula>ISEVEN(ROW())</formula>
    </cfRule>
  </conditionalFormatting>
  <conditionalFormatting sqref="G153">
    <cfRule type="expression" dxfId="12490" priority="18717">
      <formula>ISEVEN(ROW())</formula>
    </cfRule>
  </conditionalFormatting>
  <conditionalFormatting sqref="G155">
    <cfRule type="expression" dxfId="12489" priority="18716">
      <formula>ISEVEN(ROW())</formula>
    </cfRule>
  </conditionalFormatting>
  <conditionalFormatting sqref="G155">
    <cfRule type="expression" dxfId="12488" priority="18715">
      <formula>ISEVEN(ROW())</formula>
    </cfRule>
  </conditionalFormatting>
  <conditionalFormatting sqref="G154">
    <cfRule type="expression" dxfId="12487" priority="18714">
      <formula>ISEVEN(ROW())</formula>
    </cfRule>
  </conditionalFormatting>
  <conditionalFormatting sqref="G154">
    <cfRule type="expression" dxfId="12486" priority="18713">
      <formula>ISEVEN(ROW())</formula>
    </cfRule>
  </conditionalFormatting>
  <conditionalFormatting sqref="G154">
    <cfRule type="expression" dxfId="12485" priority="18712">
      <formula>ISEVEN(ROW())</formula>
    </cfRule>
  </conditionalFormatting>
  <conditionalFormatting sqref="G153">
    <cfRule type="expression" dxfId="12484" priority="18711">
      <formula>ISEVEN(ROW())</formula>
    </cfRule>
  </conditionalFormatting>
  <conditionalFormatting sqref="G155">
    <cfRule type="expression" dxfId="12483" priority="18710">
      <formula>ISEVEN(ROW())</formula>
    </cfRule>
  </conditionalFormatting>
  <conditionalFormatting sqref="G153">
    <cfRule type="expression" dxfId="12482" priority="18709">
      <formula>ISEVEN(ROW())</formula>
    </cfRule>
  </conditionalFormatting>
  <conditionalFormatting sqref="G153">
    <cfRule type="expression" dxfId="12481" priority="18708">
      <formula>ISEVEN(ROW())</formula>
    </cfRule>
  </conditionalFormatting>
  <conditionalFormatting sqref="G154">
    <cfRule type="expression" dxfId="12480" priority="18707">
      <formula>ISEVEN(ROW())</formula>
    </cfRule>
  </conditionalFormatting>
  <conditionalFormatting sqref="G155">
    <cfRule type="expression" dxfId="12479" priority="18706">
      <formula>ISEVEN(ROW())</formula>
    </cfRule>
  </conditionalFormatting>
  <conditionalFormatting sqref="G154">
    <cfRule type="expression" dxfId="12478" priority="18705">
      <formula>ISEVEN(ROW())</formula>
    </cfRule>
  </conditionalFormatting>
  <conditionalFormatting sqref="G154">
    <cfRule type="expression" dxfId="12477" priority="18704">
      <formula>ISEVEN(ROW())</formula>
    </cfRule>
  </conditionalFormatting>
  <conditionalFormatting sqref="G153">
    <cfRule type="expression" dxfId="12476" priority="18703">
      <formula>ISEVEN(ROW())</formula>
    </cfRule>
  </conditionalFormatting>
  <conditionalFormatting sqref="G155">
    <cfRule type="expression" dxfId="12475" priority="18702">
      <formula>ISEVEN(ROW())</formula>
    </cfRule>
  </conditionalFormatting>
  <conditionalFormatting sqref="G153">
    <cfRule type="expression" dxfId="12474" priority="18701">
      <formula>ISEVEN(ROW())</formula>
    </cfRule>
  </conditionalFormatting>
  <conditionalFormatting sqref="G153">
    <cfRule type="expression" dxfId="12473" priority="18700">
      <formula>ISEVEN(ROW())</formula>
    </cfRule>
  </conditionalFormatting>
  <conditionalFormatting sqref="G153">
    <cfRule type="expression" dxfId="12472" priority="18699">
      <formula>ISEVEN(ROW())</formula>
    </cfRule>
  </conditionalFormatting>
  <conditionalFormatting sqref="G155">
    <cfRule type="expression" dxfId="12471" priority="18698">
      <formula>ISEVEN(ROW())</formula>
    </cfRule>
  </conditionalFormatting>
  <conditionalFormatting sqref="G155">
    <cfRule type="expression" dxfId="12470" priority="18697">
      <formula>ISEVEN(ROW())</formula>
    </cfRule>
  </conditionalFormatting>
  <conditionalFormatting sqref="G154">
    <cfRule type="expression" dxfId="12469" priority="18696">
      <formula>ISEVEN(ROW())</formula>
    </cfRule>
  </conditionalFormatting>
  <conditionalFormatting sqref="G153">
    <cfRule type="expression" dxfId="12468" priority="18695">
      <formula>ISEVEN(ROW())</formula>
    </cfRule>
  </conditionalFormatting>
  <conditionalFormatting sqref="G153">
    <cfRule type="expression" dxfId="12467" priority="18694">
      <formula>ISEVEN(ROW())</formula>
    </cfRule>
  </conditionalFormatting>
  <conditionalFormatting sqref="G154">
    <cfRule type="expression" dxfId="12466" priority="18693">
      <formula>ISEVEN(ROW())</formula>
    </cfRule>
  </conditionalFormatting>
  <conditionalFormatting sqref="G155">
    <cfRule type="expression" dxfId="12465" priority="18692">
      <formula>ISEVEN(ROW())</formula>
    </cfRule>
  </conditionalFormatting>
  <conditionalFormatting sqref="G155">
    <cfRule type="expression" dxfId="12464" priority="18691">
      <formula>ISEVEN(ROW())</formula>
    </cfRule>
  </conditionalFormatting>
  <conditionalFormatting sqref="G155">
    <cfRule type="expression" dxfId="12463" priority="18690">
      <formula>ISEVEN(ROW())</formula>
    </cfRule>
  </conditionalFormatting>
  <conditionalFormatting sqref="G154">
    <cfRule type="expression" dxfId="12462" priority="18689">
      <formula>ISEVEN(ROW())</formula>
    </cfRule>
  </conditionalFormatting>
  <conditionalFormatting sqref="G154">
    <cfRule type="expression" dxfId="12461" priority="18688">
      <formula>ISEVEN(ROW())</formula>
    </cfRule>
  </conditionalFormatting>
  <conditionalFormatting sqref="G153">
    <cfRule type="expression" dxfId="12460" priority="18687">
      <formula>ISEVEN(ROW())</formula>
    </cfRule>
  </conditionalFormatting>
  <conditionalFormatting sqref="G155">
    <cfRule type="expression" dxfId="12459" priority="18686">
      <formula>ISEVEN(ROW())</formula>
    </cfRule>
  </conditionalFormatting>
  <conditionalFormatting sqref="G157">
    <cfRule type="expression" dxfId="12458" priority="18685">
      <formula>ISEVEN(ROW())</formula>
    </cfRule>
  </conditionalFormatting>
  <conditionalFormatting sqref="G157">
    <cfRule type="expression" dxfId="12457" priority="18684">
      <formula>ISEVEN(ROW())</formula>
    </cfRule>
  </conditionalFormatting>
  <conditionalFormatting sqref="G156">
    <cfRule type="expression" dxfId="12456" priority="18683">
      <formula>ISEVEN(ROW())</formula>
    </cfRule>
  </conditionalFormatting>
  <conditionalFormatting sqref="G158">
    <cfRule type="expression" dxfId="12455" priority="18682">
      <formula>ISEVEN(ROW())</formula>
    </cfRule>
  </conditionalFormatting>
  <conditionalFormatting sqref="G156">
    <cfRule type="expression" dxfId="12454" priority="18681">
      <formula>ISEVEN(ROW())</formula>
    </cfRule>
  </conditionalFormatting>
  <conditionalFormatting sqref="G156">
    <cfRule type="expression" dxfId="12453" priority="18680">
      <formula>ISEVEN(ROW())</formula>
    </cfRule>
  </conditionalFormatting>
  <conditionalFormatting sqref="G157">
    <cfRule type="expression" dxfId="12452" priority="18679">
      <formula>ISEVEN(ROW())</formula>
    </cfRule>
  </conditionalFormatting>
  <conditionalFormatting sqref="G158">
    <cfRule type="expression" dxfId="12451" priority="18678">
      <formula>ISEVEN(ROW())</formula>
    </cfRule>
  </conditionalFormatting>
  <conditionalFormatting sqref="G156">
    <cfRule type="expression" dxfId="12450" priority="18677">
      <formula>ISEVEN(ROW())</formula>
    </cfRule>
  </conditionalFormatting>
  <conditionalFormatting sqref="G158">
    <cfRule type="expression" dxfId="12449" priority="18676">
      <formula>ISEVEN(ROW())</formula>
    </cfRule>
  </conditionalFormatting>
  <conditionalFormatting sqref="G158">
    <cfRule type="expression" dxfId="12448" priority="18675">
      <formula>ISEVEN(ROW())</formula>
    </cfRule>
  </conditionalFormatting>
  <conditionalFormatting sqref="G157">
    <cfRule type="expression" dxfId="12447" priority="18674">
      <formula>ISEVEN(ROW())</formula>
    </cfRule>
  </conditionalFormatting>
  <conditionalFormatting sqref="G157">
    <cfRule type="expression" dxfId="12446" priority="18673">
      <formula>ISEVEN(ROW())</formula>
    </cfRule>
  </conditionalFormatting>
  <conditionalFormatting sqref="G157">
    <cfRule type="expression" dxfId="12445" priority="18672">
      <formula>ISEVEN(ROW())</formula>
    </cfRule>
  </conditionalFormatting>
  <conditionalFormatting sqref="G156">
    <cfRule type="expression" dxfId="12444" priority="18671">
      <formula>ISEVEN(ROW())</formula>
    </cfRule>
  </conditionalFormatting>
  <conditionalFormatting sqref="G158">
    <cfRule type="expression" dxfId="12443" priority="18670">
      <formula>ISEVEN(ROW())</formula>
    </cfRule>
  </conditionalFormatting>
  <conditionalFormatting sqref="G156">
    <cfRule type="expression" dxfId="12442" priority="18669">
      <formula>ISEVEN(ROW())</formula>
    </cfRule>
  </conditionalFormatting>
  <conditionalFormatting sqref="G156">
    <cfRule type="expression" dxfId="12441" priority="18668">
      <formula>ISEVEN(ROW())</formula>
    </cfRule>
  </conditionalFormatting>
  <conditionalFormatting sqref="G157">
    <cfRule type="expression" dxfId="12440" priority="18667">
      <formula>ISEVEN(ROW())</formula>
    </cfRule>
  </conditionalFormatting>
  <conditionalFormatting sqref="G158">
    <cfRule type="expression" dxfId="12439" priority="18666">
      <formula>ISEVEN(ROW())</formula>
    </cfRule>
  </conditionalFormatting>
  <conditionalFormatting sqref="G156">
    <cfRule type="expression" dxfId="12438" priority="18665">
      <formula>ISEVEN(ROW())</formula>
    </cfRule>
  </conditionalFormatting>
  <conditionalFormatting sqref="G158">
    <cfRule type="expression" dxfId="12437" priority="18664">
      <formula>ISEVEN(ROW())</formula>
    </cfRule>
  </conditionalFormatting>
  <conditionalFormatting sqref="G158">
    <cfRule type="expression" dxfId="12436" priority="18663">
      <formula>ISEVEN(ROW())</formula>
    </cfRule>
  </conditionalFormatting>
  <conditionalFormatting sqref="G157">
    <cfRule type="expression" dxfId="12435" priority="18662">
      <formula>ISEVEN(ROW())</formula>
    </cfRule>
  </conditionalFormatting>
  <conditionalFormatting sqref="G157">
    <cfRule type="expression" dxfId="12434" priority="18661">
      <formula>ISEVEN(ROW())</formula>
    </cfRule>
  </conditionalFormatting>
  <conditionalFormatting sqref="G157">
    <cfRule type="expression" dxfId="12433" priority="18660">
      <formula>ISEVEN(ROW())</formula>
    </cfRule>
  </conditionalFormatting>
  <conditionalFormatting sqref="G156">
    <cfRule type="expression" dxfId="12432" priority="18659">
      <formula>ISEVEN(ROW())</formula>
    </cfRule>
  </conditionalFormatting>
  <conditionalFormatting sqref="G158">
    <cfRule type="expression" dxfId="12431" priority="18658">
      <formula>ISEVEN(ROW())</formula>
    </cfRule>
  </conditionalFormatting>
  <conditionalFormatting sqref="G156">
    <cfRule type="expression" dxfId="12430" priority="18657">
      <formula>ISEVEN(ROW())</formula>
    </cfRule>
  </conditionalFormatting>
  <conditionalFormatting sqref="G156">
    <cfRule type="expression" dxfId="12429" priority="18656">
      <formula>ISEVEN(ROW())</formula>
    </cfRule>
  </conditionalFormatting>
  <conditionalFormatting sqref="G157">
    <cfRule type="expression" dxfId="12428" priority="18655">
      <formula>ISEVEN(ROW())</formula>
    </cfRule>
  </conditionalFormatting>
  <conditionalFormatting sqref="G158">
    <cfRule type="expression" dxfId="12427" priority="18654">
      <formula>ISEVEN(ROW())</formula>
    </cfRule>
  </conditionalFormatting>
  <conditionalFormatting sqref="G157">
    <cfRule type="expression" dxfId="12426" priority="18653">
      <formula>ISEVEN(ROW())</formula>
    </cfRule>
  </conditionalFormatting>
  <conditionalFormatting sqref="G157">
    <cfRule type="expression" dxfId="12425" priority="18652">
      <formula>ISEVEN(ROW())</formula>
    </cfRule>
  </conditionalFormatting>
  <conditionalFormatting sqref="G156">
    <cfRule type="expression" dxfId="12424" priority="18651">
      <formula>ISEVEN(ROW())</formula>
    </cfRule>
  </conditionalFormatting>
  <conditionalFormatting sqref="G158">
    <cfRule type="expression" dxfId="12423" priority="18650">
      <formula>ISEVEN(ROW())</formula>
    </cfRule>
  </conditionalFormatting>
  <conditionalFormatting sqref="G156">
    <cfRule type="expression" dxfId="12422" priority="18649">
      <formula>ISEVEN(ROW())</formula>
    </cfRule>
  </conditionalFormatting>
  <conditionalFormatting sqref="G156">
    <cfRule type="expression" dxfId="12421" priority="18648">
      <formula>ISEVEN(ROW())</formula>
    </cfRule>
  </conditionalFormatting>
  <conditionalFormatting sqref="G157">
    <cfRule type="expression" dxfId="12420" priority="18647">
      <formula>ISEVEN(ROW())</formula>
    </cfRule>
  </conditionalFormatting>
  <conditionalFormatting sqref="G158">
    <cfRule type="expression" dxfId="12419" priority="18646">
      <formula>ISEVEN(ROW())</formula>
    </cfRule>
  </conditionalFormatting>
  <conditionalFormatting sqref="G156">
    <cfRule type="expression" dxfId="12418" priority="18645">
      <formula>ISEVEN(ROW())</formula>
    </cfRule>
  </conditionalFormatting>
  <conditionalFormatting sqref="G158">
    <cfRule type="expression" dxfId="12417" priority="18644">
      <formula>ISEVEN(ROW())</formula>
    </cfRule>
  </conditionalFormatting>
  <conditionalFormatting sqref="G158">
    <cfRule type="expression" dxfId="12416" priority="18643">
      <formula>ISEVEN(ROW())</formula>
    </cfRule>
  </conditionalFormatting>
  <conditionalFormatting sqref="G157">
    <cfRule type="expression" dxfId="12415" priority="18642">
      <formula>ISEVEN(ROW())</formula>
    </cfRule>
  </conditionalFormatting>
  <conditionalFormatting sqref="G157">
    <cfRule type="expression" dxfId="12414" priority="18641">
      <formula>ISEVEN(ROW())</formula>
    </cfRule>
  </conditionalFormatting>
  <conditionalFormatting sqref="G157">
    <cfRule type="expression" dxfId="12413" priority="18640">
      <formula>ISEVEN(ROW())</formula>
    </cfRule>
  </conditionalFormatting>
  <conditionalFormatting sqref="G156">
    <cfRule type="expression" dxfId="12412" priority="18639">
      <formula>ISEVEN(ROW())</formula>
    </cfRule>
  </conditionalFormatting>
  <conditionalFormatting sqref="G158">
    <cfRule type="expression" dxfId="12411" priority="18638">
      <formula>ISEVEN(ROW())</formula>
    </cfRule>
  </conditionalFormatting>
  <conditionalFormatting sqref="G156">
    <cfRule type="expression" dxfId="12410" priority="18637">
      <formula>ISEVEN(ROW())</formula>
    </cfRule>
  </conditionalFormatting>
  <conditionalFormatting sqref="G156">
    <cfRule type="expression" dxfId="12409" priority="18636">
      <formula>ISEVEN(ROW())</formula>
    </cfRule>
  </conditionalFormatting>
  <conditionalFormatting sqref="G157">
    <cfRule type="expression" dxfId="12408" priority="18635">
      <formula>ISEVEN(ROW())</formula>
    </cfRule>
  </conditionalFormatting>
  <conditionalFormatting sqref="G158">
    <cfRule type="expression" dxfId="12407" priority="18634">
      <formula>ISEVEN(ROW())</formula>
    </cfRule>
  </conditionalFormatting>
  <conditionalFormatting sqref="G156">
    <cfRule type="expression" dxfId="12406" priority="18633">
      <formula>ISEVEN(ROW())</formula>
    </cfRule>
  </conditionalFormatting>
  <conditionalFormatting sqref="G158">
    <cfRule type="expression" dxfId="12405" priority="18632">
      <formula>ISEVEN(ROW())</formula>
    </cfRule>
  </conditionalFormatting>
  <conditionalFormatting sqref="G158">
    <cfRule type="expression" dxfId="12404" priority="18631">
      <formula>ISEVEN(ROW())</formula>
    </cfRule>
  </conditionalFormatting>
  <conditionalFormatting sqref="G157">
    <cfRule type="expression" dxfId="12403" priority="18630">
      <formula>ISEVEN(ROW())</formula>
    </cfRule>
  </conditionalFormatting>
  <conditionalFormatting sqref="G157">
    <cfRule type="expression" dxfId="12402" priority="18629">
      <formula>ISEVEN(ROW())</formula>
    </cfRule>
  </conditionalFormatting>
  <conditionalFormatting sqref="G157">
    <cfRule type="expression" dxfId="12401" priority="18628">
      <formula>ISEVEN(ROW())</formula>
    </cfRule>
  </conditionalFormatting>
  <conditionalFormatting sqref="G156">
    <cfRule type="expression" dxfId="12400" priority="18627">
      <formula>ISEVEN(ROW())</formula>
    </cfRule>
  </conditionalFormatting>
  <conditionalFormatting sqref="G158">
    <cfRule type="expression" dxfId="12399" priority="18626">
      <formula>ISEVEN(ROW())</formula>
    </cfRule>
  </conditionalFormatting>
  <conditionalFormatting sqref="G156">
    <cfRule type="expression" dxfId="12398" priority="18625">
      <formula>ISEVEN(ROW())</formula>
    </cfRule>
  </conditionalFormatting>
  <conditionalFormatting sqref="G156">
    <cfRule type="expression" dxfId="12397" priority="18624">
      <formula>ISEVEN(ROW())</formula>
    </cfRule>
  </conditionalFormatting>
  <conditionalFormatting sqref="G157">
    <cfRule type="expression" dxfId="12396" priority="18623">
      <formula>ISEVEN(ROW())</formula>
    </cfRule>
  </conditionalFormatting>
  <conditionalFormatting sqref="G158">
    <cfRule type="expression" dxfId="12395" priority="18622">
      <formula>ISEVEN(ROW())</formula>
    </cfRule>
  </conditionalFormatting>
  <conditionalFormatting sqref="G157">
    <cfRule type="expression" dxfId="12394" priority="18621">
      <formula>ISEVEN(ROW())</formula>
    </cfRule>
  </conditionalFormatting>
  <conditionalFormatting sqref="G157">
    <cfRule type="expression" dxfId="12393" priority="18620">
      <formula>ISEVEN(ROW())</formula>
    </cfRule>
  </conditionalFormatting>
  <conditionalFormatting sqref="G156">
    <cfRule type="expression" dxfId="12392" priority="18619">
      <formula>ISEVEN(ROW())</formula>
    </cfRule>
  </conditionalFormatting>
  <conditionalFormatting sqref="G158">
    <cfRule type="expression" dxfId="12391" priority="18618">
      <formula>ISEVEN(ROW())</formula>
    </cfRule>
  </conditionalFormatting>
  <conditionalFormatting sqref="G156">
    <cfRule type="expression" dxfId="12390" priority="18617">
      <formula>ISEVEN(ROW())</formula>
    </cfRule>
  </conditionalFormatting>
  <conditionalFormatting sqref="G156">
    <cfRule type="expression" dxfId="12389" priority="18616">
      <formula>ISEVEN(ROW())</formula>
    </cfRule>
  </conditionalFormatting>
  <conditionalFormatting sqref="G156">
    <cfRule type="expression" dxfId="12388" priority="18615">
      <formula>ISEVEN(ROW())</formula>
    </cfRule>
  </conditionalFormatting>
  <conditionalFormatting sqref="G158">
    <cfRule type="expression" dxfId="12387" priority="18614">
      <formula>ISEVEN(ROW())</formula>
    </cfRule>
  </conditionalFormatting>
  <conditionalFormatting sqref="G158">
    <cfRule type="expression" dxfId="12386" priority="18613">
      <formula>ISEVEN(ROW())</formula>
    </cfRule>
  </conditionalFormatting>
  <conditionalFormatting sqref="G157">
    <cfRule type="expression" dxfId="12385" priority="18612">
      <formula>ISEVEN(ROW())</formula>
    </cfRule>
  </conditionalFormatting>
  <conditionalFormatting sqref="G156">
    <cfRule type="expression" dxfId="12384" priority="18611">
      <formula>ISEVEN(ROW())</formula>
    </cfRule>
  </conditionalFormatting>
  <conditionalFormatting sqref="G156">
    <cfRule type="expression" dxfId="12383" priority="18610">
      <formula>ISEVEN(ROW())</formula>
    </cfRule>
  </conditionalFormatting>
  <conditionalFormatting sqref="G157">
    <cfRule type="expression" dxfId="12382" priority="18609">
      <formula>ISEVEN(ROW())</formula>
    </cfRule>
  </conditionalFormatting>
  <conditionalFormatting sqref="G158">
    <cfRule type="expression" dxfId="12381" priority="18608">
      <formula>ISEVEN(ROW())</formula>
    </cfRule>
  </conditionalFormatting>
  <conditionalFormatting sqref="G158">
    <cfRule type="expression" dxfId="12380" priority="18607">
      <formula>ISEVEN(ROW())</formula>
    </cfRule>
  </conditionalFormatting>
  <conditionalFormatting sqref="G158">
    <cfRule type="expression" dxfId="12379" priority="18606">
      <formula>ISEVEN(ROW())</formula>
    </cfRule>
  </conditionalFormatting>
  <conditionalFormatting sqref="G157">
    <cfRule type="expression" dxfId="12378" priority="18605">
      <formula>ISEVEN(ROW())</formula>
    </cfRule>
  </conditionalFormatting>
  <conditionalFormatting sqref="G157">
    <cfRule type="expression" dxfId="12377" priority="18604">
      <formula>ISEVEN(ROW())</formula>
    </cfRule>
  </conditionalFormatting>
  <conditionalFormatting sqref="G156">
    <cfRule type="expression" dxfId="12376" priority="18603">
      <formula>ISEVEN(ROW())</formula>
    </cfRule>
  </conditionalFormatting>
  <conditionalFormatting sqref="G158">
    <cfRule type="expression" dxfId="12375" priority="18602">
      <formula>ISEVEN(ROW())</formula>
    </cfRule>
  </conditionalFormatting>
  <conditionalFormatting sqref="G160">
    <cfRule type="expression" dxfId="12374" priority="18601">
      <formula>ISEVEN(ROW())</formula>
    </cfRule>
  </conditionalFormatting>
  <conditionalFormatting sqref="G160">
    <cfRule type="expression" dxfId="12373" priority="18600">
      <formula>ISEVEN(ROW())</formula>
    </cfRule>
  </conditionalFormatting>
  <conditionalFormatting sqref="G159">
    <cfRule type="expression" dxfId="12372" priority="18599">
      <formula>ISEVEN(ROW())</formula>
    </cfRule>
  </conditionalFormatting>
  <conditionalFormatting sqref="G161">
    <cfRule type="expression" dxfId="12371" priority="18598">
      <formula>ISEVEN(ROW())</formula>
    </cfRule>
  </conditionalFormatting>
  <conditionalFormatting sqref="G159">
    <cfRule type="expression" dxfId="12370" priority="18597">
      <formula>ISEVEN(ROW())</formula>
    </cfRule>
  </conditionalFormatting>
  <conditionalFormatting sqref="G159">
    <cfRule type="expression" dxfId="12369" priority="18596">
      <formula>ISEVEN(ROW())</formula>
    </cfRule>
  </conditionalFormatting>
  <conditionalFormatting sqref="G160">
    <cfRule type="expression" dxfId="12368" priority="18595">
      <formula>ISEVEN(ROW())</formula>
    </cfRule>
  </conditionalFormatting>
  <conditionalFormatting sqref="G161">
    <cfRule type="expression" dxfId="12367" priority="18594">
      <formula>ISEVEN(ROW())</formula>
    </cfRule>
  </conditionalFormatting>
  <conditionalFormatting sqref="G159">
    <cfRule type="expression" dxfId="12366" priority="18593">
      <formula>ISEVEN(ROW())</formula>
    </cfRule>
  </conditionalFormatting>
  <conditionalFormatting sqref="G161">
    <cfRule type="expression" dxfId="12365" priority="18592">
      <formula>ISEVEN(ROW())</formula>
    </cfRule>
  </conditionalFormatting>
  <conditionalFormatting sqref="G161">
    <cfRule type="expression" dxfId="12364" priority="18591">
      <formula>ISEVEN(ROW())</formula>
    </cfRule>
  </conditionalFormatting>
  <conditionalFormatting sqref="G160">
    <cfRule type="expression" dxfId="12363" priority="18590">
      <formula>ISEVEN(ROW())</formula>
    </cfRule>
  </conditionalFormatting>
  <conditionalFormatting sqref="G160">
    <cfRule type="expression" dxfId="12362" priority="18589">
      <formula>ISEVEN(ROW())</formula>
    </cfRule>
  </conditionalFormatting>
  <conditionalFormatting sqref="G160">
    <cfRule type="expression" dxfId="12361" priority="18588">
      <formula>ISEVEN(ROW())</formula>
    </cfRule>
  </conditionalFormatting>
  <conditionalFormatting sqref="G159">
    <cfRule type="expression" dxfId="12360" priority="18587">
      <formula>ISEVEN(ROW())</formula>
    </cfRule>
  </conditionalFormatting>
  <conditionalFormatting sqref="G161">
    <cfRule type="expression" dxfId="12359" priority="18586">
      <formula>ISEVEN(ROW())</formula>
    </cfRule>
  </conditionalFormatting>
  <conditionalFormatting sqref="G159">
    <cfRule type="expression" dxfId="12358" priority="18585">
      <formula>ISEVEN(ROW())</formula>
    </cfRule>
  </conditionalFormatting>
  <conditionalFormatting sqref="G159">
    <cfRule type="expression" dxfId="12357" priority="18584">
      <formula>ISEVEN(ROW())</formula>
    </cfRule>
  </conditionalFormatting>
  <conditionalFormatting sqref="G160">
    <cfRule type="expression" dxfId="12356" priority="18583">
      <formula>ISEVEN(ROW())</formula>
    </cfRule>
  </conditionalFormatting>
  <conditionalFormatting sqref="G161">
    <cfRule type="expression" dxfId="12355" priority="18582">
      <formula>ISEVEN(ROW())</formula>
    </cfRule>
  </conditionalFormatting>
  <conditionalFormatting sqref="G159">
    <cfRule type="expression" dxfId="12354" priority="18581">
      <formula>ISEVEN(ROW())</formula>
    </cfRule>
  </conditionalFormatting>
  <conditionalFormatting sqref="G161">
    <cfRule type="expression" dxfId="12353" priority="18580">
      <formula>ISEVEN(ROW())</formula>
    </cfRule>
  </conditionalFormatting>
  <conditionalFormatting sqref="G161">
    <cfRule type="expression" dxfId="12352" priority="18579">
      <formula>ISEVEN(ROW())</formula>
    </cfRule>
  </conditionalFormatting>
  <conditionalFormatting sqref="G160">
    <cfRule type="expression" dxfId="12351" priority="18578">
      <formula>ISEVEN(ROW())</formula>
    </cfRule>
  </conditionalFormatting>
  <conditionalFormatting sqref="G160">
    <cfRule type="expression" dxfId="12350" priority="18577">
      <formula>ISEVEN(ROW())</formula>
    </cfRule>
  </conditionalFormatting>
  <conditionalFormatting sqref="G160">
    <cfRule type="expression" dxfId="12349" priority="18576">
      <formula>ISEVEN(ROW())</formula>
    </cfRule>
  </conditionalFormatting>
  <conditionalFormatting sqref="G159">
    <cfRule type="expression" dxfId="12348" priority="18575">
      <formula>ISEVEN(ROW())</formula>
    </cfRule>
  </conditionalFormatting>
  <conditionalFormatting sqref="G161">
    <cfRule type="expression" dxfId="12347" priority="18574">
      <formula>ISEVEN(ROW())</formula>
    </cfRule>
  </conditionalFormatting>
  <conditionalFormatting sqref="G159">
    <cfRule type="expression" dxfId="12346" priority="18573">
      <formula>ISEVEN(ROW())</formula>
    </cfRule>
  </conditionalFormatting>
  <conditionalFormatting sqref="G159">
    <cfRule type="expression" dxfId="12345" priority="18572">
      <formula>ISEVEN(ROW())</formula>
    </cfRule>
  </conditionalFormatting>
  <conditionalFormatting sqref="G160">
    <cfRule type="expression" dxfId="12344" priority="18571">
      <formula>ISEVEN(ROW())</formula>
    </cfRule>
  </conditionalFormatting>
  <conditionalFormatting sqref="G161">
    <cfRule type="expression" dxfId="12343" priority="18570">
      <formula>ISEVEN(ROW())</formula>
    </cfRule>
  </conditionalFormatting>
  <conditionalFormatting sqref="G160">
    <cfRule type="expression" dxfId="12342" priority="18569">
      <formula>ISEVEN(ROW())</formula>
    </cfRule>
  </conditionalFormatting>
  <conditionalFormatting sqref="G160">
    <cfRule type="expression" dxfId="12341" priority="18568">
      <formula>ISEVEN(ROW())</formula>
    </cfRule>
  </conditionalFormatting>
  <conditionalFormatting sqref="G159">
    <cfRule type="expression" dxfId="12340" priority="18567">
      <formula>ISEVEN(ROW())</formula>
    </cfRule>
  </conditionalFormatting>
  <conditionalFormatting sqref="G161">
    <cfRule type="expression" dxfId="12339" priority="18566">
      <formula>ISEVEN(ROW())</formula>
    </cfRule>
  </conditionalFormatting>
  <conditionalFormatting sqref="G159">
    <cfRule type="expression" dxfId="12338" priority="18565">
      <formula>ISEVEN(ROW())</formula>
    </cfRule>
  </conditionalFormatting>
  <conditionalFormatting sqref="G159">
    <cfRule type="expression" dxfId="12337" priority="18564">
      <formula>ISEVEN(ROW())</formula>
    </cfRule>
  </conditionalFormatting>
  <conditionalFormatting sqref="G160">
    <cfRule type="expression" dxfId="12336" priority="18563">
      <formula>ISEVEN(ROW())</formula>
    </cfRule>
  </conditionalFormatting>
  <conditionalFormatting sqref="G161">
    <cfRule type="expression" dxfId="12335" priority="18562">
      <formula>ISEVEN(ROW())</formula>
    </cfRule>
  </conditionalFormatting>
  <conditionalFormatting sqref="G159">
    <cfRule type="expression" dxfId="12334" priority="18561">
      <formula>ISEVEN(ROW())</formula>
    </cfRule>
  </conditionalFormatting>
  <conditionalFormatting sqref="G161">
    <cfRule type="expression" dxfId="12333" priority="18560">
      <formula>ISEVEN(ROW())</formula>
    </cfRule>
  </conditionalFormatting>
  <conditionalFormatting sqref="G161">
    <cfRule type="expression" dxfId="12332" priority="18559">
      <formula>ISEVEN(ROW())</formula>
    </cfRule>
  </conditionalFormatting>
  <conditionalFormatting sqref="G160">
    <cfRule type="expression" dxfId="12331" priority="18558">
      <formula>ISEVEN(ROW())</formula>
    </cfRule>
  </conditionalFormatting>
  <conditionalFormatting sqref="G160">
    <cfRule type="expression" dxfId="12330" priority="18557">
      <formula>ISEVEN(ROW())</formula>
    </cfRule>
  </conditionalFormatting>
  <conditionalFormatting sqref="G160">
    <cfRule type="expression" dxfId="12329" priority="18556">
      <formula>ISEVEN(ROW())</formula>
    </cfRule>
  </conditionalFormatting>
  <conditionalFormatting sqref="G159">
    <cfRule type="expression" dxfId="12328" priority="18555">
      <formula>ISEVEN(ROW())</formula>
    </cfRule>
  </conditionalFormatting>
  <conditionalFormatting sqref="G161">
    <cfRule type="expression" dxfId="12327" priority="18554">
      <formula>ISEVEN(ROW())</formula>
    </cfRule>
  </conditionalFormatting>
  <conditionalFormatting sqref="G159">
    <cfRule type="expression" dxfId="12326" priority="18553">
      <formula>ISEVEN(ROW())</formula>
    </cfRule>
  </conditionalFormatting>
  <conditionalFormatting sqref="G159">
    <cfRule type="expression" dxfId="12325" priority="18552">
      <formula>ISEVEN(ROW())</formula>
    </cfRule>
  </conditionalFormatting>
  <conditionalFormatting sqref="G160">
    <cfRule type="expression" dxfId="12324" priority="18551">
      <formula>ISEVEN(ROW())</formula>
    </cfRule>
  </conditionalFormatting>
  <conditionalFormatting sqref="G161">
    <cfRule type="expression" dxfId="12323" priority="18550">
      <formula>ISEVEN(ROW())</formula>
    </cfRule>
  </conditionalFormatting>
  <conditionalFormatting sqref="G159">
    <cfRule type="expression" dxfId="12322" priority="18549">
      <formula>ISEVEN(ROW())</formula>
    </cfRule>
  </conditionalFormatting>
  <conditionalFormatting sqref="G161">
    <cfRule type="expression" dxfId="12321" priority="18548">
      <formula>ISEVEN(ROW())</formula>
    </cfRule>
  </conditionalFormatting>
  <conditionalFormatting sqref="G161">
    <cfRule type="expression" dxfId="12320" priority="18547">
      <formula>ISEVEN(ROW())</formula>
    </cfRule>
  </conditionalFormatting>
  <conditionalFormatting sqref="G160">
    <cfRule type="expression" dxfId="12319" priority="18546">
      <formula>ISEVEN(ROW())</formula>
    </cfRule>
  </conditionalFormatting>
  <conditionalFormatting sqref="G160">
    <cfRule type="expression" dxfId="12318" priority="18545">
      <formula>ISEVEN(ROW())</formula>
    </cfRule>
  </conditionalFormatting>
  <conditionalFormatting sqref="G160">
    <cfRule type="expression" dxfId="12317" priority="18544">
      <formula>ISEVEN(ROW())</formula>
    </cfRule>
  </conditionalFormatting>
  <conditionalFormatting sqref="G159">
    <cfRule type="expression" dxfId="12316" priority="18543">
      <formula>ISEVEN(ROW())</formula>
    </cfRule>
  </conditionalFormatting>
  <conditionalFormatting sqref="G161">
    <cfRule type="expression" dxfId="12315" priority="18542">
      <formula>ISEVEN(ROW())</formula>
    </cfRule>
  </conditionalFormatting>
  <conditionalFormatting sqref="G159">
    <cfRule type="expression" dxfId="12314" priority="18541">
      <formula>ISEVEN(ROW())</formula>
    </cfRule>
  </conditionalFormatting>
  <conditionalFormatting sqref="G159">
    <cfRule type="expression" dxfId="12313" priority="18540">
      <formula>ISEVEN(ROW())</formula>
    </cfRule>
  </conditionalFormatting>
  <conditionalFormatting sqref="G160">
    <cfRule type="expression" dxfId="12312" priority="18539">
      <formula>ISEVEN(ROW())</formula>
    </cfRule>
  </conditionalFormatting>
  <conditionalFormatting sqref="G161">
    <cfRule type="expression" dxfId="12311" priority="18538">
      <formula>ISEVEN(ROW())</formula>
    </cfRule>
  </conditionalFormatting>
  <conditionalFormatting sqref="G160">
    <cfRule type="expression" dxfId="12310" priority="18537">
      <formula>ISEVEN(ROW())</formula>
    </cfRule>
  </conditionalFormatting>
  <conditionalFormatting sqref="G160">
    <cfRule type="expression" dxfId="12309" priority="18536">
      <formula>ISEVEN(ROW())</formula>
    </cfRule>
  </conditionalFormatting>
  <conditionalFormatting sqref="G159">
    <cfRule type="expression" dxfId="12308" priority="18535">
      <formula>ISEVEN(ROW())</formula>
    </cfRule>
  </conditionalFormatting>
  <conditionalFormatting sqref="G161">
    <cfRule type="expression" dxfId="12307" priority="18534">
      <formula>ISEVEN(ROW())</formula>
    </cfRule>
  </conditionalFormatting>
  <conditionalFormatting sqref="G159">
    <cfRule type="expression" dxfId="12306" priority="18533">
      <formula>ISEVEN(ROW())</formula>
    </cfRule>
  </conditionalFormatting>
  <conditionalFormatting sqref="G159">
    <cfRule type="expression" dxfId="12305" priority="18532">
      <formula>ISEVEN(ROW())</formula>
    </cfRule>
  </conditionalFormatting>
  <conditionalFormatting sqref="G159">
    <cfRule type="expression" dxfId="12304" priority="18531">
      <formula>ISEVEN(ROW())</formula>
    </cfRule>
  </conditionalFormatting>
  <conditionalFormatting sqref="G161">
    <cfRule type="expression" dxfId="12303" priority="18530">
      <formula>ISEVEN(ROW())</formula>
    </cfRule>
  </conditionalFormatting>
  <conditionalFormatting sqref="G161">
    <cfRule type="expression" dxfId="12302" priority="18529">
      <formula>ISEVEN(ROW())</formula>
    </cfRule>
  </conditionalFormatting>
  <conditionalFormatting sqref="G160">
    <cfRule type="expression" dxfId="12301" priority="18528">
      <formula>ISEVEN(ROW())</formula>
    </cfRule>
  </conditionalFormatting>
  <conditionalFormatting sqref="G159">
    <cfRule type="expression" dxfId="12300" priority="18527">
      <formula>ISEVEN(ROW())</formula>
    </cfRule>
  </conditionalFormatting>
  <conditionalFormatting sqref="G159">
    <cfRule type="expression" dxfId="12299" priority="18526">
      <formula>ISEVEN(ROW())</formula>
    </cfRule>
  </conditionalFormatting>
  <conditionalFormatting sqref="G160">
    <cfRule type="expression" dxfId="12298" priority="18525">
      <formula>ISEVEN(ROW())</formula>
    </cfRule>
  </conditionalFormatting>
  <conditionalFormatting sqref="G161">
    <cfRule type="expression" dxfId="12297" priority="18524">
      <formula>ISEVEN(ROW())</formula>
    </cfRule>
  </conditionalFormatting>
  <conditionalFormatting sqref="G161">
    <cfRule type="expression" dxfId="12296" priority="18523">
      <formula>ISEVEN(ROW())</formula>
    </cfRule>
  </conditionalFormatting>
  <conditionalFormatting sqref="G161">
    <cfRule type="expression" dxfId="12295" priority="18522">
      <formula>ISEVEN(ROW())</formula>
    </cfRule>
  </conditionalFormatting>
  <conditionalFormatting sqref="G160">
    <cfRule type="expression" dxfId="12294" priority="18521">
      <formula>ISEVEN(ROW())</formula>
    </cfRule>
  </conditionalFormatting>
  <conditionalFormatting sqref="G160">
    <cfRule type="expression" dxfId="12293" priority="18520">
      <formula>ISEVEN(ROW())</formula>
    </cfRule>
  </conditionalFormatting>
  <conditionalFormatting sqref="G159">
    <cfRule type="expression" dxfId="12292" priority="18519">
      <formula>ISEVEN(ROW())</formula>
    </cfRule>
  </conditionalFormatting>
  <conditionalFormatting sqref="G161">
    <cfRule type="expression" dxfId="12291" priority="18518">
      <formula>ISEVEN(ROW())</formula>
    </cfRule>
  </conditionalFormatting>
  <conditionalFormatting sqref="C151">
    <cfRule type="expression" dxfId="12290" priority="18517">
      <formula>ISEVEN(ROW())</formula>
    </cfRule>
  </conditionalFormatting>
  <conditionalFormatting sqref="C150">
    <cfRule type="expression" dxfId="12289" priority="18516">
      <formula>ISEVEN(ROW())</formula>
    </cfRule>
  </conditionalFormatting>
  <conditionalFormatting sqref="C152">
    <cfRule type="expression" dxfId="12288" priority="18515">
      <formula>ISEVEN(ROW())</formula>
    </cfRule>
  </conditionalFormatting>
  <conditionalFormatting sqref="C154">
    <cfRule type="expression" dxfId="12287" priority="18514">
      <formula>ISEVEN(ROW())</formula>
    </cfRule>
  </conditionalFormatting>
  <conditionalFormatting sqref="C153">
    <cfRule type="expression" dxfId="12286" priority="18513">
      <formula>ISEVEN(ROW())</formula>
    </cfRule>
  </conditionalFormatting>
  <conditionalFormatting sqref="C150">
    <cfRule type="expression" dxfId="12285" priority="18512">
      <formula>ISEVEN(ROW())</formula>
    </cfRule>
  </conditionalFormatting>
  <conditionalFormatting sqref="C151">
    <cfRule type="expression" dxfId="12284" priority="18511">
      <formula>ISEVEN(ROW())</formula>
    </cfRule>
  </conditionalFormatting>
  <conditionalFormatting sqref="C153">
    <cfRule type="expression" dxfId="12283" priority="18510">
      <formula>ISEVEN(ROW())</formula>
    </cfRule>
  </conditionalFormatting>
  <conditionalFormatting sqref="C152">
    <cfRule type="expression" dxfId="12282" priority="18509">
      <formula>ISEVEN(ROW())</formula>
    </cfRule>
  </conditionalFormatting>
  <conditionalFormatting sqref="C154">
    <cfRule type="expression" dxfId="12281" priority="18508">
      <formula>ISEVEN(ROW())</formula>
    </cfRule>
  </conditionalFormatting>
  <conditionalFormatting sqref="C150">
    <cfRule type="expression" dxfId="12280" priority="18507">
      <formula>ISEVEN(ROW())</formula>
    </cfRule>
  </conditionalFormatting>
  <conditionalFormatting sqref="C152">
    <cfRule type="expression" dxfId="12279" priority="18506">
      <formula>ISEVEN(ROW())</formula>
    </cfRule>
  </conditionalFormatting>
  <conditionalFormatting sqref="C151">
    <cfRule type="expression" dxfId="12278" priority="18505">
      <formula>ISEVEN(ROW())</formula>
    </cfRule>
  </conditionalFormatting>
  <conditionalFormatting sqref="C153">
    <cfRule type="expression" dxfId="12277" priority="18504">
      <formula>ISEVEN(ROW())</formula>
    </cfRule>
  </conditionalFormatting>
  <conditionalFormatting sqref="C154">
    <cfRule type="expression" dxfId="12276" priority="18503">
      <formula>ISEVEN(ROW())</formula>
    </cfRule>
  </conditionalFormatting>
  <conditionalFormatting sqref="C151">
    <cfRule type="expression" dxfId="12275" priority="18502">
      <formula>ISEVEN(ROW())</formula>
    </cfRule>
  </conditionalFormatting>
  <conditionalFormatting sqref="C150">
    <cfRule type="expression" dxfId="12274" priority="18501">
      <formula>ISEVEN(ROW())</formula>
    </cfRule>
  </conditionalFormatting>
  <conditionalFormatting sqref="C152">
    <cfRule type="expression" dxfId="12273" priority="18500">
      <formula>ISEVEN(ROW())</formula>
    </cfRule>
  </conditionalFormatting>
  <conditionalFormatting sqref="C154">
    <cfRule type="expression" dxfId="12272" priority="18499">
      <formula>ISEVEN(ROW())</formula>
    </cfRule>
  </conditionalFormatting>
  <conditionalFormatting sqref="C153">
    <cfRule type="expression" dxfId="12271" priority="18498">
      <formula>ISEVEN(ROW())</formula>
    </cfRule>
  </conditionalFormatting>
  <conditionalFormatting sqref="C150">
    <cfRule type="expression" dxfId="12270" priority="18497">
      <formula>ISEVEN(ROW())</formula>
    </cfRule>
  </conditionalFormatting>
  <conditionalFormatting sqref="C151">
    <cfRule type="expression" dxfId="12269" priority="18496">
      <formula>ISEVEN(ROW())</formula>
    </cfRule>
  </conditionalFormatting>
  <conditionalFormatting sqref="C153">
    <cfRule type="expression" dxfId="12268" priority="18495">
      <formula>ISEVEN(ROW())</formula>
    </cfRule>
  </conditionalFormatting>
  <conditionalFormatting sqref="C152">
    <cfRule type="expression" dxfId="12267" priority="18494">
      <formula>ISEVEN(ROW())</formula>
    </cfRule>
  </conditionalFormatting>
  <conditionalFormatting sqref="C154">
    <cfRule type="expression" dxfId="12266" priority="18493">
      <formula>ISEVEN(ROW())</formula>
    </cfRule>
  </conditionalFormatting>
  <conditionalFormatting sqref="C150">
    <cfRule type="expression" dxfId="12265" priority="18492">
      <formula>ISEVEN(ROW())</formula>
    </cfRule>
  </conditionalFormatting>
  <conditionalFormatting sqref="C154">
    <cfRule type="expression" dxfId="12264" priority="18491">
      <formula>ISEVEN(ROW())</formula>
    </cfRule>
  </conditionalFormatting>
  <conditionalFormatting sqref="C152">
    <cfRule type="expression" dxfId="12263" priority="18490">
      <formula>ISEVEN(ROW())</formula>
    </cfRule>
  </conditionalFormatting>
  <conditionalFormatting sqref="C151">
    <cfRule type="expression" dxfId="12262" priority="18489">
      <formula>ISEVEN(ROW())</formula>
    </cfRule>
  </conditionalFormatting>
  <conditionalFormatting sqref="C153">
    <cfRule type="expression" dxfId="12261" priority="18488">
      <formula>ISEVEN(ROW())</formula>
    </cfRule>
  </conditionalFormatting>
  <conditionalFormatting sqref="C151">
    <cfRule type="expression" dxfId="12260" priority="18487">
      <formula>ISEVEN(ROW())</formula>
    </cfRule>
  </conditionalFormatting>
  <conditionalFormatting sqref="C150">
    <cfRule type="expression" dxfId="12259" priority="18486">
      <formula>ISEVEN(ROW())</formula>
    </cfRule>
  </conditionalFormatting>
  <conditionalFormatting sqref="C152">
    <cfRule type="expression" dxfId="12258" priority="18485">
      <formula>ISEVEN(ROW())</formula>
    </cfRule>
  </conditionalFormatting>
  <conditionalFormatting sqref="C154">
    <cfRule type="expression" dxfId="12257" priority="18484">
      <formula>ISEVEN(ROW())</formula>
    </cfRule>
  </conditionalFormatting>
  <conditionalFormatting sqref="C153">
    <cfRule type="expression" dxfId="12256" priority="18483">
      <formula>ISEVEN(ROW())</formula>
    </cfRule>
  </conditionalFormatting>
  <conditionalFormatting sqref="C150">
    <cfRule type="expression" dxfId="12255" priority="18482">
      <formula>ISEVEN(ROW())</formula>
    </cfRule>
  </conditionalFormatting>
  <conditionalFormatting sqref="C151">
    <cfRule type="expression" dxfId="12254" priority="18481">
      <formula>ISEVEN(ROW())</formula>
    </cfRule>
  </conditionalFormatting>
  <conditionalFormatting sqref="C153">
    <cfRule type="expression" dxfId="12253" priority="18480">
      <formula>ISEVEN(ROW())</formula>
    </cfRule>
  </conditionalFormatting>
  <conditionalFormatting sqref="C152">
    <cfRule type="expression" dxfId="12252" priority="18479">
      <formula>ISEVEN(ROW())</formula>
    </cfRule>
  </conditionalFormatting>
  <conditionalFormatting sqref="C154">
    <cfRule type="expression" dxfId="12251" priority="18478">
      <formula>ISEVEN(ROW())</formula>
    </cfRule>
  </conditionalFormatting>
  <conditionalFormatting sqref="C151">
    <cfRule type="expression" dxfId="12250" priority="18477">
      <formula>ISEVEN(ROW())</formula>
    </cfRule>
  </conditionalFormatting>
  <conditionalFormatting sqref="C150">
    <cfRule type="expression" dxfId="12249" priority="18476">
      <formula>ISEVEN(ROW())</formula>
    </cfRule>
  </conditionalFormatting>
  <conditionalFormatting sqref="C152">
    <cfRule type="expression" dxfId="12248" priority="18475">
      <formula>ISEVEN(ROW())</formula>
    </cfRule>
  </conditionalFormatting>
  <conditionalFormatting sqref="C154">
    <cfRule type="expression" dxfId="12247" priority="18474">
      <formula>ISEVEN(ROW())</formula>
    </cfRule>
  </conditionalFormatting>
  <conditionalFormatting sqref="C153">
    <cfRule type="expression" dxfId="12246" priority="18473">
      <formula>ISEVEN(ROW())</formula>
    </cfRule>
  </conditionalFormatting>
  <conditionalFormatting sqref="C150">
    <cfRule type="expression" dxfId="12245" priority="18472">
      <formula>ISEVEN(ROW())</formula>
    </cfRule>
  </conditionalFormatting>
  <conditionalFormatting sqref="C151">
    <cfRule type="expression" dxfId="12244" priority="18471">
      <formula>ISEVEN(ROW())</formula>
    </cfRule>
  </conditionalFormatting>
  <conditionalFormatting sqref="C153">
    <cfRule type="expression" dxfId="12243" priority="18470">
      <formula>ISEVEN(ROW())</formula>
    </cfRule>
  </conditionalFormatting>
  <conditionalFormatting sqref="C152">
    <cfRule type="expression" dxfId="12242" priority="18469">
      <formula>ISEVEN(ROW())</formula>
    </cfRule>
  </conditionalFormatting>
  <conditionalFormatting sqref="C154">
    <cfRule type="expression" dxfId="12241" priority="18468">
      <formula>ISEVEN(ROW())</formula>
    </cfRule>
  </conditionalFormatting>
  <conditionalFormatting sqref="C150">
    <cfRule type="expression" dxfId="12240" priority="18467">
      <formula>ISEVEN(ROW())</formula>
    </cfRule>
  </conditionalFormatting>
  <conditionalFormatting sqref="C152">
    <cfRule type="expression" dxfId="12239" priority="18466">
      <formula>ISEVEN(ROW())</formula>
    </cfRule>
  </conditionalFormatting>
  <conditionalFormatting sqref="C151">
    <cfRule type="expression" dxfId="12238" priority="18465">
      <formula>ISEVEN(ROW())</formula>
    </cfRule>
  </conditionalFormatting>
  <conditionalFormatting sqref="C153">
    <cfRule type="expression" dxfId="12237" priority="18464">
      <formula>ISEVEN(ROW())</formula>
    </cfRule>
  </conditionalFormatting>
  <conditionalFormatting sqref="C154">
    <cfRule type="expression" dxfId="12236" priority="18463">
      <formula>ISEVEN(ROW())</formula>
    </cfRule>
  </conditionalFormatting>
  <conditionalFormatting sqref="C151">
    <cfRule type="expression" dxfId="12235" priority="18462">
      <formula>ISEVEN(ROW())</formula>
    </cfRule>
  </conditionalFormatting>
  <conditionalFormatting sqref="C150">
    <cfRule type="expression" dxfId="12234" priority="18461">
      <formula>ISEVEN(ROW())</formula>
    </cfRule>
  </conditionalFormatting>
  <conditionalFormatting sqref="C152">
    <cfRule type="expression" dxfId="12233" priority="18460">
      <formula>ISEVEN(ROW())</formula>
    </cfRule>
  </conditionalFormatting>
  <conditionalFormatting sqref="C154">
    <cfRule type="expression" dxfId="12232" priority="18459">
      <formula>ISEVEN(ROW())</formula>
    </cfRule>
  </conditionalFormatting>
  <conditionalFormatting sqref="C153">
    <cfRule type="expression" dxfId="12231" priority="18458">
      <formula>ISEVEN(ROW())</formula>
    </cfRule>
  </conditionalFormatting>
  <conditionalFormatting sqref="C150">
    <cfRule type="expression" dxfId="12230" priority="18457">
      <formula>ISEVEN(ROW())</formula>
    </cfRule>
  </conditionalFormatting>
  <conditionalFormatting sqref="C151">
    <cfRule type="expression" dxfId="12229" priority="18456">
      <formula>ISEVEN(ROW())</formula>
    </cfRule>
  </conditionalFormatting>
  <conditionalFormatting sqref="C153">
    <cfRule type="expression" dxfId="12228" priority="18455">
      <formula>ISEVEN(ROW())</formula>
    </cfRule>
  </conditionalFormatting>
  <conditionalFormatting sqref="C152">
    <cfRule type="expression" dxfId="12227" priority="18454">
      <formula>ISEVEN(ROW())</formula>
    </cfRule>
  </conditionalFormatting>
  <conditionalFormatting sqref="C150">
    <cfRule type="expression" dxfId="12226" priority="18453">
      <formula>ISEVEN(ROW())</formula>
    </cfRule>
  </conditionalFormatting>
  <conditionalFormatting sqref="C152">
    <cfRule type="expression" dxfId="12225" priority="18452">
      <formula>ISEVEN(ROW())</formula>
    </cfRule>
  </conditionalFormatting>
  <conditionalFormatting sqref="C151">
    <cfRule type="expression" dxfId="12224" priority="18451">
      <formula>ISEVEN(ROW())</formula>
    </cfRule>
  </conditionalFormatting>
  <conditionalFormatting sqref="C153">
    <cfRule type="expression" dxfId="12223" priority="18450">
      <formula>ISEVEN(ROW())</formula>
    </cfRule>
  </conditionalFormatting>
  <conditionalFormatting sqref="C154">
    <cfRule type="expression" dxfId="12222" priority="18449">
      <formula>ISEVEN(ROW())</formula>
    </cfRule>
  </conditionalFormatting>
  <conditionalFormatting sqref="C151">
    <cfRule type="expression" dxfId="12221" priority="18448">
      <formula>ISEVEN(ROW())</formula>
    </cfRule>
  </conditionalFormatting>
  <conditionalFormatting sqref="C150">
    <cfRule type="expression" dxfId="12220" priority="18447">
      <formula>ISEVEN(ROW())</formula>
    </cfRule>
  </conditionalFormatting>
  <conditionalFormatting sqref="C152">
    <cfRule type="expression" dxfId="12219" priority="18446">
      <formula>ISEVEN(ROW())</formula>
    </cfRule>
  </conditionalFormatting>
  <conditionalFormatting sqref="C154">
    <cfRule type="expression" dxfId="12218" priority="18445">
      <formula>ISEVEN(ROW())</formula>
    </cfRule>
  </conditionalFormatting>
  <conditionalFormatting sqref="C153">
    <cfRule type="expression" dxfId="12217" priority="18444">
      <formula>ISEVEN(ROW())</formula>
    </cfRule>
  </conditionalFormatting>
  <conditionalFormatting sqref="C150">
    <cfRule type="expression" dxfId="12216" priority="18443">
      <formula>ISEVEN(ROW())</formula>
    </cfRule>
  </conditionalFormatting>
  <conditionalFormatting sqref="C151">
    <cfRule type="expression" dxfId="12215" priority="18442">
      <formula>ISEVEN(ROW())</formula>
    </cfRule>
  </conditionalFormatting>
  <conditionalFormatting sqref="C153">
    <cfRule type="expression" dxfId="12214" priority="18441">
      <formula>ISEVEN(ROW())</formula>
    </cfRule>
  </conditionalFormatting>
  <conditionalFormatting sqref="C152">
    <cfRule type="expression" dxfId="12213" priority="18440">
      <formula>ISEVEN(ROW())</formula>
    </cfRule>
  </conditionalFormatting>
  <conditionalFormatting sqref="C154">
    <cfRule type="expression" dxfId="12212" priority="18439">
      <formula>ISEVEN(ROW())</formula>
    </cfRule>
  </conditionalFormatting>
  <conditionalFormatting sqref="C155">
    <cfRule type="expression" dxfId="12211" priority="18438">
      <formula>ISEVEN(ROW())</formula>
    </cfRule>
  </conditionalFormatting>
  <conditionalFormatting sqref="C157">
    <cfRule type="expression" dxfId="12210" priority="18437">
      <formula>ISEVEN(ROW())</formula>
    </cfRule>
  </conditionalFormatting>
  <conditionalFormatting sqref="C156">
    <cfRule type="expression" dxfId="12209" priority="18436">
      <formula>ISEVEN(ROW())</formula>
    </cfRule>
  </conditionalFormatting>
  <conditionalFormatting sqref="C158">
    <cfRule type="expression" dxfId="12208" priority="18435">
      <formula>ISEVEN(ROW())</formula>
    </cfRule>
  </conditionalFormatting>
  <conditionalFormatting sqref="C160">
    <cfRule type="expression" dxfId="12207" priority="18434">
      <formula>ISEVEN(ROW())</formula>
    </cfRule>
  </conditionalFormatting>
  <conditionalFormatting sqref="C159">
    <cfRule type="expression" dxfId="12206" priority="18433">
      <formula>ISEVEN(ROW())</formula>
    </cfRule>
  </conditionalFormatting>
  <conditionalFormatting sqref="C161">
    <cfRule type="expression" dxfId="12205" priority="18432">
      <formula>ISEVEN(ROW())</formula>
    </cfRule>
  </conditionalFormatting>
  <conditionalFormatting sqref="C156">
    <cfRule type="expression" dxfId="12204" priority="18431">
      <formula>ISEVEN(ROW())</formula>
    </cfRule>
  </conditionalFormatting>
  <conditionalFormatting sqref="C155">
    <cfRule type="expression" dxfId="12203" priority="18430">
      <formula>ISEVEN(ROW())</formula>
    </cfRule>
  </conditionalFormatting>
  <conditionalFormatting sqref="C157">
    <cfRule type="expression" dxfId="12202" priority="18429">
      <formula>ISEVEN(ROW())</formula>
    </cfRule>
  </conditionalFormatting>
  <conditionalFormatting sqref="C159">
    <cfRule type="expression" dxfId="12201" priority="18428">
      <formula>ISEVEN(ROW())</formula>
    </cfRule>
  </conditionalFormatting>
  <conditionalFormatting sqref="C158">
    <cfRule type="expression" dxfId="12200" priority="18427">
      <formula>ISEVEN(ROW())</formula>
    </cfRule>
  </conditionalFormatting>
  <conditionalFormatting sqref="C160">
    <cfRule type="expression" dxfId="12199" priority="18426">
      <formula>ISEVEN(ROW())</formula>
    </cfRule>
  </conditionalFormatting>
  <conditionalFormatting sqref="C161">
    <cfRule type="expression" dxfId="12198" priority="18425">
      <formula>ISEVEN(ROW())</formula>
    </cfRule>
  </conditionalFormatting>
  <conditionalFormatting sqref="C155">
    <cfRule type="expression" dxfId="12197" priority="18424">
      <formula>ISEVEN(ROW())</formula>
    </cfRule>
  </conditionalFormatting>
  <conditionalFormatting sqref="C156">
    <cfRule type="expression" dxfId="12196" priority="18423">
      <formula>ISEVEN(ROW())</formula>
    </cfRule>
  </conditionalFormatting>
  <conditionalFormatting sqref="C158">
    <cfRule type="expression" dxfId="12195" priority="18422">
      <formula>ISEVEN(ROW())</formula>
    </cfRule>
  </conditionalFormatting>
  <conditionalFormatting sqref="C157">
    <cfRule type="expression" dxfId="12194" priority="18421">
      <formula>ISEVEN(ROW())</formula>
    </cfRule>
  </conditionalFormatting>
  <conditionalFormatting sqref="C159">
    <cfRule type="expression" dxfId="12193" priority="18420">
      <formula>ISEVEN(ROW())</formula>
    </cfRule>
  </conditionalFormatting>
  <conditionalFormatting sqref="C161">
    <cfRule type="expression" dxfId="12192" priority="18419">
      <formula>ISEVEN(ROW())</formula>
    </cfRule>
  </conditionalFormatting>
  <conditionalFormatting sqref="C160">
    <cfRule type="expression" dxfId="12191" priority="18418">
      <formula>ISEVEN(ROW())</formula>
    </cfRule>
  </conditionalFormatting>
  <conditionalFormatting sqref="C155">
    <cfRule type="expression" dxfId="12190" priority="18417">
      <formula>ISEVEN(ROW())</formula>
    </cfRule>
  </conditionalFormatting>
  <conditionalFormatting sqref="C157">
    <cfRule type="expression" dxfId="12189" priority="18416">
      <formula>ISEVEN(ROW())</formula>
    </cfRule>
  </conditionalFormatting>
  <conditionalFormatting sqref="C156">
    <cfRule type="expression" dxfId="12188" priority="18415">
      <formula>ISEVEN(ROW())</formula>
    </cfRule>
  </conditionalFormatting>
  <conditionalFormatting sqref="C158">
    <cfRule type="expression" dxfId="12187" priority="18414">
      <formula>ISEVEN(ROW())</formula>
    </cfRule>
  </conditionalFormatting>
  <conditionalFormatting sqref="C160">
    <cfRule type="expression" dxfId="12186" priority="18413">
      <formula>ISEVEN(ROW())</formula>
    </cfRule>
  </conditionalFormatting>
  <conditionalFormatting sqref="C159">
    <cfRule type="expression" dxfId="12185" priority="18412">
      <formula>ISEVEN(ROW())</formula>
    </cfRule>
  </conditionalFormatting>
  <conditionalFormatting sqref="C161">
    <cfRule type="expression" dxfId="12184" priority="18411">
      <formula>ISEVEN(ROW())</formula>
    </cfRule>
  </conditionalFormatting>
  <conditionalFormatting sqref="C156">
    <cfRule type="expression" dxfId="12183" priority="18410">
      <formula>ISEVEN(ROW())</formula>
    </cfRule>
  </conditionalFormatting>
  <conditionalFormatting sqref="C155">
    <cfRule type="expression" dxfId="12182" priority="18409">
      <formula>ISEVEN(ROW())</formula>
    </cfRule>
  </conditionalFormatting>
  <conditionalFormatting sqref="C157">
    <cfRule type="expression" dxfId="12181" priority="18408">
      <formula>ISEVEN(ROW())</formula>
    </cfRule>
  </conditionalFormatting>
  <conditionalFormatting sqref="C159">
    <cfRule type="expression" dxfId="12180" priority="18407">
      <formula>ISEVEN(ROW())</formula>
    </cfRule>
  </conditionalFormatting>
  <conditionalFormatting sqref="C158">
    <cfRule type="expression" dxfId="12179" priority="18406">
      <formula>ISEVEN(ROW())</formula>
    </cfRule>
  </conditionalFormatting>
  <conditionalFormatting sqref="C160">
    <cfRule type="expression" dxfId="12178" priority="18405">
      <formula>ISEVEN(ROW())</formula>
    </cfRule>
  </conditionalFormatting>
  <conditionalFormatting sqref="C161">
    <cfRule type="expression" dxfId="12177" priority="18404">
      <formula>ISEVEN(ROW())</formula>
    </cfRule>
  </conditionalFormatting>
  <conditionalFormatting sqref="C155">
    <cfRule type="expression" dxfId="12176" priority="18403">
      <formula>ISEVEN(ROW())</formula>
    </cfRule>
  </conditionalFormatting>
  <conditionalFormatting sqref="C156">
    <cfRule type="expression" dxfId="12175" priority="18402">
      <formula>ISEVEN(ROW())</formula>
    </cfRule>
  </conditionalFormatting>
  <conditionalFormatting sqref="C158">
    <cfRule type="expression" dxfId="12174" priority="18401">
      <formula>ISEVEN(ROW())</formula>
    </cfRule>
  </conditionalFormatting>
  <conditionalFormatting sqref="C157">
    <cfRule type="expression" dxfId="12173" priority="18400">
      <formula>ISEVEN(ROW())</formula>
    </cfRule>
  </conditionalFormatting>
  <conditionalFormatting sqref="C159">
    <cfRule type="expression" dxfId="12172" priority="18399">
      <formula>ISEVEN(ROW())</formula>
    </cfRule>
  </conditionalFormatting>
  <conditionalFormatting sqref="C161">
    <cfRule type="expression" dxfId="12171" priority="18398">
      <formula>ISEVEN(ROW())</formula>
    </cfRule>
  </conditionalFormatting>
  <conditionalFormatting sqref="C160">
    <cfRule type="expression" dxfId="12170" priority="18397">
      <formula>ISEVEN(ROW())</formula>
    </cfRule>
  </conditionalFormatting>
  <conditionalFormatting sqref="C155">
    <cfRule type="expression" dxfId="12169" priority="18396">
      <formula>ISEVEN(ROW())</formula>
    </cfRule>
  </conditionalFormatting>
  <conditionalFormatting sqref="C157">
    <cfRule type="expression" dxfId="12168" priority="18395">
      <formula>ISEVEN(ROW())</formula>
    </cfRule>
  </conditionalFormatting>
  <conditionalFormatting sqref="C156">
    <cfRule type="expression" dxfId="12167" priority="18394">
      <formula>ISEVEN(ROW())</formula>
    </cfRule>
  </conditionalFormatting>
  <conditionalFormatting sqref="C158">
    <cfRule type="expression" dxfId="12166" priority="18393">
      <formula>ISEVEN(ROW())</formula>
    </cfRule>
  </conditionalFormatting>
  <conditionalFormatting sqref="C160">
    <cfRule type="expression" dxfId="12165" priority="18392">
      <formula>ISEVEN(ROW())</formula>
    </cfRule>
  </conditionalFormatting>
  <conditionalFormatting sqref="C159">
    <cfRule type="expression" dxfId="12164" priority="18391">
      <formula>ISEVEN(ROW())</formula>
    </cfRule>
  </conditionalFormatting>
  <conditionalFormatting sqref="C161">
    <cfRule type="expression" dxfId="12163" priority="18390">
      <formula>ISEVEN(ROW())</formula>
    </cfRule>
  </conditionalFormatting>
  <conditionalFormatting sqref="C156">
    <cfRule type="expression" dxfId="12162" priority="18389">
      <formula>ISEVEN(ROW())</formula>
    </cfRule>
  </conditionalFormatting>
  <conditionalFormatting sqref="C155">
    <cfRule type="expression" dxfId="12161" priority="18388">
      <formula>ISEVEN(ROW())</formula>
    </cfRule>
  </conditionalFormatting>
  <conditionalFormatting sqref="C157">
    <cfRule type="expression" dxfId="12160" priority="18387">
      <formula>ISEVEN(ROW())</formula>
    </cfRule>
  </conditionalFormatting>
  <conditionalFormatting sqref="C159">
    <cfRule type="expression" dxfId="12159" priority="18386">
      <formula>ISEVEN(ROW())</formula>
    </cfRule>
  </conditionalFormatting>
  <conditionalFormatting sqref="C158">
    <cfRule type="expression" dxfId="12158" priority="18385">
      <formula>ISEVEN(ROW())</formula>
    </cfRule>
  </conditionalFormatting>
  <conditionalFormatting sqref="C160">
    <cfRule type="expression" dxfId="12157" priority="18384">
      <formula>ISEVEN(ROW())</formula>
    </cfRule>
  </conditionalFormatting>
  <conditionalFormatting sqref="C161">
    <cfRule type="expression" dxfId="12156" priority="18383">
      <formula>ISEVEN(ROW())</formula>
    </cfRule>
  </conditionalFormatting>
  <conditionalFormatting sqref="C155">
    <cfRule type="expression" dxfId="12155" priority="18382">
      <formula>ISEVEN(ROW())</formula>
    </cfRule>
  </conditionalFormatting>
  <conditionalFormatting sqref="C157">
    <cfRule type="expression" dxfId="12154" priority="18381">
      <formula>ISEVEN(ROW())</formula>
    </cfRule>
  </conditionalFormatting>
  <conditionalFormatting sqref="C156">
    <cfRule type="expression" dxfId="12153" priority="18380">
      <formula>ISEVEN(ROW())</formula>
    </cfRule>
  </conditionalFormatting>
  <conditionalFormatting sqref="C158">
    <cfRule type="expression" dxfId="12152" priority="18379">
      <formula>ISEVEN(ROW())</formula>
    </cfRule>
  </conditionalFormatting>
  <conditionalFormatting sqref="C160">
    <cfRule type="expression" dxfId="12151" priority="18378">
      <formula>ISEVEN(ROW())</formula>
    </cfRule>
  </conditionalFormatting>
  <conditionalFormatting sqref="C159">
    <cfRule type="expression" dxfId="12150" priority="18377">
      <formula>ISEVEN(ROW())</formula>
    </cfRule>
  </conditionalFormatting>
  <conditionalFormatting sqref="C161">
    <cfRule type="expression" dxfId="12149" priority="18376">
      <formula>ISEVEN(ROW())</formula>
    </cfRule>
  </conditionalFormatting>
  <conditionalFormatting sqref="C156">
    <cfRule type="expression" dxfId="12148" priority="18375">
      <formula>ISEVEN(ROW())</formula>
    </cfRule>
  </conditionalFormatting>
  <conditionalFormatting sqref="C155">
    <cfRule type="expression" dxfId="12147" priority="18374">
      <formula>ISEVEN(ROW())</formula>
    </cfRule>
  </conditionalFormatting>
  <conditionalFormatting sqref="C157">
    <cfRule type="expression" dxfId="12146" priority="18373">
      <formula>ISEVEN(ROW())</formula>
    </cfRule>
  </conditionalFormatting>
  <conditionalFormatting sqref="C159">
    <cfRule type="expression" dxfId="12145" priority="18372">
      <formula>ISEVEN(ROW())</formula>
    </cfRule>
  </conditionalFormatting>
  <conditionalFormatting sqref="C158">
    <cfRule type="expression" dxfId="12144" priority="18371">
      <formula>ISEVEN(ROW())</formula>
    </cfRule>
  </conditionalFormatting>
  <conditionalFormatting sqref="C160">
    <cfRule type="expression" dxfId="12143" priority="18370">
      <formula>ISEVEN(ROW())</formula>
    </cfRule>
  </conditionalFormatting>
  <conditionalFormatting sqref="C161">
    <cfRule type="expression" dxfId="12142" priority="18369">
      <formula>ISEVEN(ROW())</formula>
    </cfRule>
  </conditionalFormatting>
  <conditionalFormatting sqref="C155">
    <cfRule type="expression" dxfId="12141" priority="18368">
      <formula>ISEVEN(ROW())</formula>
    </cfRule>
  </conditionalFormatting>
  <conditionalFormatting sqref="C156">
    <cfRule type="expression" dxfId="12140" priority="18367">
      <formula>ISEVEN(ROW())</formula>
    </cfRule>
  </conditionalFormatting>
  <conditionalFormatting sqref="C158">
    <cfRule type="expression" dxfId="12139" priority="18366">
      <formula>ISEVEN(ROW())</formula>
    </cfRule>
  </conditionalFormatting>
  <conditionalFormatting sqref="C157">
    <cfRule type="expression" dxfId="12138" priority="18365">
      <formula>ISEVEN(ROW())</formula>
    </cfRule>
  </conditionalFormatting>
  <conditionalFormatting sqref="C159">
    <cfRule type="expression" dxfId="12137" priority="18364">
      <formula>ISEVEN(ROW())</formula>
    </cfRule>
  </conditionalFormatting>
  <conditionalFormatting sqref="C161">
    <cfRule type="expression" dxfId="12136" priority="18363">
      <formula>ISEVEN(ROW())</formula>
    </cfRule>
  </conditionalFormatting>
  <conditionalFormatting sqref="C160">
    <cfRule type="expression" dxfId="12135" priority="18362">
      <formula>ISEVEN(ROW())</formula>
    </cfRule>
  </conditionalFormatting>
  <conditionalFormatting sqref="C155">
    <cfRule type="expression" dxfId="12134" priority="18361">
      <formula>ISEVEN(ROW())</formula>
    </cfRule>
  </conditionalFormatting>
  <conditionalFormatting sqref="C157">
    <cfRule type="expression" dxfId="12133" priority="18360">
      <formula>ISEVEN(ROW())</formula>
    </cfRule>
  </conditionalFormatting>
  <conditionalFormatting sqref="C156">
    <cfRule type="expression" dxfId="12132" priority="18359">
      <formula>ISEVEN(ROW())</formula>
    </cfRule>
  </conditionalFormatting>
  <conditionalFormatting sqref="C158">
    <cfRule type="expression" dxfId="12131" priority="18358">
      <formula>ISEVEN(ROW())</formula>
    </cfRule>
  </conditionalFormatting>
  <conditionalFormatting sqref="C160">
    <cfRule type="expression" dxfId="12130" priority="18357">
      <formula>ISEVEN(ROW())</formula>
    </cfRule>
  </conditionalFormatting>
  <conditionalFormatting sqref="C159">
    <cfRule type="expression" dxfId="12129" priority="18356">
      <formula>ISEVEN(ROW())</formula>
    </cfRule>
  </conditionalFormatting>
  <conditionalFormatting sqref="C161">
    <cfRule type="expression" dxfId="12128" priority="18355">
      <formula>ISEVEN(ROW())</formula>
    </cfRule>
  </conditionalFormatting>
  <conditionalFormatting sqref="C156">
    <cfRule type="expression" dxfId="12127" priority="18354">
      <formula>ISEVEN(ROW())</formula>
    </cfRule>
  </conditionalFormatting>
  <conditionalFormatting sqref="C155">
    <cfRule type="expression" dxfId="12126" priority="18353">
      <formula>ISEVEN(ROW())</formula>
    </cfRule>
  </conditionalFormatting>
  <conditionalFormatting sqref="C157">
    <cfRule type="expression" dxfId="12125" priority="18352">
      <formula>ISEVEN(ROW())</formula>
    </cfRule>
  </conditionalFormatting>
  <conditionalFormatting sqref="C159">
    <cfRule type="expression" dxfId="12124" priority="18351">
      <formula>ISEVEN(ROW())</formula>
    </cfRule>
  </conditionalFormatting>
  <conditionalFormatting sqref="C158">
    <cfRule type="expression" dxfId="12123" priority="18350">
      <formula>ISEVEN(ROW())</formula>
    </cfRule>
  </conditionalFormatting>
  <conditionalFormatting sqref="C160">
    <cfRule type="expression" dxfId="12122" priority="18349">
      <formula>ISEVEN(ROW())</formula>
    </cfRule>
  </conditionalFormatting>
  <conditionalFormatting sqref="C161">
    <cfRule type="expression" dxfId="12121" priority="18348">
      <formula>ISEVEN(ROW())</formula>
    </cfRule>
  </conditionalFormatting>
  <conditionalFormatting sqref="C155">
    <cfRule type="expression" dxfId="12120" priority="18347">
      <formula>ISEVEN(ROW())</formula>
    </cfRule>
  </conditionalFormatting>
  <conditionalFormatting sqref="C156">
    <cfRule type="expression" dxfId="12119" priority="18346">
      <formula>ISEVEN(ROW())</formula>
    </cfRule>
  </conditionalFormatting>
  <conditionalFormatting sqref="C158">
    <cfRule type="expression" dxfId="12118" priority="18345">
      <formula>ISEVEN(ROW())</formula>
    </cfRule>
  </conditionalFormatting>
  <conditionalFormatting sqref="C157">
    <cfRule type="expression" dxfId="12117" priority="18344">
      <formula>ISEVEN(ROW())</formula>
    </cfRule>
  </conditionalFormatting>
  <conditionalFormatting sqref="C159">
    <cfRule type="expression" dxfId="12116" priority="18343">
      <formula>ISEVEN(ROW())</formula>
    </cfRule>
  </conditionalFormatting>
  <conditionalFormatting sqref="C161">
    <cfRule type="expression" dxfId="12115" priority="18342">
      <formula>ISEVEN(ROW())</formula>
    </cfRule>
  </conditionalFormatting>
  <conditionalFormatting sqref="C160">
    <cfRule type="expression" dxfId="12114" priority="18341">
      <formula>ISEVEN(ROW())</formula>
    </cfRule>
  </conditionalFormatting>
  <conditionalFormatting sqref="C155">
    <cfRule type="expression" dxfId="12113" priority="18340">
      <formula>ISEVEN(ROW())</formula>
    </cfRule>
  </conditionalFormatting>
  <conditionalFormatting sqref="C157">
    <cfRule type="expression" dxfId="12112" priority="18339">
      <formula>ISEVEN(ROW())</formula>
    </cfRule>
  </conditionalFormatting>
  <conditionalFormatting sqref="C156">
    <cfRule type="expression" dxfId="12111" priority="18338">
      <formula>ISEVEN(ROW())</formula>
    </cfRule>
  </conditionalFormatting>
  <conditionalFormatting sqref="C158">
    <cfRule type="expression" dxfId="12110" priority="18337">
      <formula>ISEVEN(ROW())</formula>
    </cfRule>
  </conditionalFormatting>
  <conditionalFormatting sqref="C160">
    <cfRule type="expression" dxfId="12109" priority="18336">
      <formula>ISEVEN(ROW())</formula>
    </cfRule>
  </conditionalFormatting>
  <conditionalFormatting sqref="C159">
    <cfRule type="expression" dxfId="12108" priority="18335">
      <formula>ISEVEN(ROW())</formula>
    </cfRule>
  </conditionalFormatting>
  <conditionalFormatting sqref="C161">
    <cfRule type="expression" dxfId="12107" priority="18334">
      <formula>ISEVEN(ROW())</formula>
    </cfRule>
  </conditionalFormatting>
  <conditionalFormatting sqref="C156">
    <cfRule type="expression" dxfId="12106" priority="18333">
      <formula>ISEVEN(ROW())</formula>
    </cfRule>
  </conditionalFormatting>
  <conditionalFormatting sqref="C155">
    <cfRule type="expression" dxfId="12105" priority="18332">
      <formula>ISEVEN(ROW())</formula>
    </cfRule>
  </conditionalFormatting>
  <conditionalFormatting sqref="C157">
    <cfRule type="expression" dxfId="12104" priority="18331">
      <formula>ISEVEN(ROW())</formula>
    </cfRule>
  </conditionalFormatting>
  <conditionalFormatting sqref="C159">
    <cfRule type="expression" dxfId="12103" priority="18330">
      <formula>ISEVEN(ROW())</formula>
    </cfRule>
  </conditionalFormatting>
  <conditionalFormatting sqref="C158">
    <cfRule type="expression" dxfId="12102" priority="18329">
      <formula>ISEVEN(ROW())</formula>
    </cfRule>
  </conditionalFormatting>
  <conditionalFormatting sqref="C160">
    <cfRule type="expression" dxfId="12101" priority="18328">
      <formula>ISEVEN(ROW())</formula>
    </cfRule>
  </conditionalFormatting>
  <conditionalFormatting sqref="C161">
    <cfRule type="expression" dxfId="12100" priority="18327">
      <formula>ISEVEN(ROW())</formula>
    </cfRule>
  </conditionalFormatting>
  <conditionalFormatting sqref="C151">
    <cfRule type="expression" dxfId="12099" priority="18326">
      <formula>ISEVEN(ROW())</formula>
    </cfRule>
  </conditionalFormatting>
  <conditionalFormatting sqref="C150">
    <cfRule type="expression" dxfId="12098" priority="18325">
      <formula>ISEVEN(ROW())</formula>
    </cfRule>
  </conditionalFormatting>
  <conditionalFormatting sqref="C152">
    <cfRule type="expression" dxfId="12097" priority="18324">
      <formula>ISEVEN(ROW())</formula>
    </cfRule>
  </conditionalFormatting>
  <conditionalFormatting sqref="C153">
    <cfRule type="expression" dxfId="12096" priority="18323">
      <formula>ISEVEN(ROW())</formula>
    </cfRule>
  </conditionalFormatting>
  <conditionalFormatting sqref="C153">
    <cfRule type="expression" dxfId="12095" priority="18322">
      <formula>ISEVEN(ROW())</formula>
    </cfRule>
  </conditionalFormatting>
  <conditionalFormatting sqref="C155">
    <cfRule type="expression" dxfId="12094" priority="18321">
      <formula>ISEVEN(ROW())</formula>
    </cfRule>
  </conditionalFormatting>
  <conditionalFormatting sqref="C154">
    <cfRule type="expression" dxfId="12093" priority="18320">
      <formula>ISEVEN(ROW())</formula>
    </cfRule>
  </conditionalFormatting>
  <conditionalFormatting sqref="C156">
    <cfRule type="expression" dxfId="12092" priority="18319">
      <formula>ISEVEN(ROW())</formula>
    </cfRule>
  </conditionalFormatting>
  <conditionalFormatting sqref="C158">
    <cfRule type="expression" dxfId="12091" priority="18318">
      <formula>ISEVEN(ROW())</formula>
    </cfRule>
  </conditionalFormatting>
  <conditionalFormatting sqref="C157">
    <cfRule type="expression" dxfId="12090" priority="18317">
      <formula>ISEVEN(ROW())</formula>
    </cfRule>
  </conditionalFormatting>
  <conditionalFormatting sqref="C159">
    <cfRule type="expression" dxfId="12089" priority="18316">
      <formula>ISEVEN(ROW())</formula>
    </cfRule>
  </conditionalFormatting>
  <conditionalFormatting sqref="C161">
    <cfRule type="expression" dxfId="12088" priority="18315">
      <formula>ISEVEN(ROW())</formula>
    </cfRule>
  </conditionalFormatting>
  <conditionalFormatting sqref="C160">
    <cfRule type="expression" dxfId="12087" priority="18314">
      <formula>ISEVEN(ROW())</formula>
    </cfRule>
  </conditionalFormatting>
  <conditionalFormatting sqref="C154">
    <cfRule type="expression" dxfId="12086" priority="18313">
      <formula>ISEVEN(ROW())</formula>
    </cfRule>
  </conditionalFormatting>
  <conditionalFormatting sqref="C153">
    <cfRule type="expression" dxfId="12085" priority="18312">
      <formula>ISEVEN(ROW())</formula>
    </cfRule>
  </conditionalFormatting>
  <conditionalFormatting sqref="C155">
    <cfRule type="expression" dxfId="12084" priority="18311">
      <formula>ISEVEN(ROW())</formula>
    </cfRule>
  </conditionalFormatting>
  <conditionalFormatting sqref="C157">
    <cfRule type="expression" dxfId="12083" priority="18310">
      <formula>ISEVEN(ROW())</formula>
    </cfRule>
  </conditionalFormatting>
  <conditionalFormatting sqref="C156">
    <cfRule type="expression" dxfId="12082" priority="18309">
      <formula>ISEVEN(ROW())</formula>
    </cfRule>
  </conditionalFormatting>
  <conditionalFormatting sqref="C158">
    <cfRule type="expression" dxfId="12081" priority="18308">
      <formula>ISEVEN(ROW())</formula>
    </cfRule>
  </conditionalFormatting>
  <conditionalFormatting sqref="C160">
    <cfRule type="expression" dxfId="12080" priority="18307">
      <formula>ISEVEN(ROW())</formula>
    </cfRule>
  </conditionalFormatting>
  <conditionalFormatting sqref="C159">
    <cfRule type="expression" dxfId="12079" priority="18306">
      <formula>ISEVEN(ROW())</formula>
    </cfRule>
  </conditionalFormatting>
  <conditionalFormatting sqref="C161">
    <cfRule type="expression" dxfId="12078" priority="18305">
      <formula>ISEVEN(ROW())</formula>
    </cfRule>
  </conditionalFormatting>
  <conditionalFormatting sqref="C159">
    <cfRule type="expression" dxfId="12077" priority="18304">
      <formula>ISEVEN(ROW())</formula>
    </cfRule>
  </conditionalFormatting>
  <conditionalFormatting sqref="C161">
    <cfRule type="expression" dxfId="12076" priority="18303">
      <formula>ISEVEN(ROW())</formula>
    </cfRule>
  </conditionalFormatting>
  <conditionalFormatting sqref="C160">
    <cfRule type="expression" dxfId="12075" priority="18302">
      <formula>ISEVEN(ROW())</formula>
    </cfRule>
  </conditionalFormatting>
  <conditionalFormatting sqref="C160">
    <cfRule type="expression" dxfId="12074" priority="18301">
      <formula>ISEVEN(ROW())</formula>
    </cfRule>
  </conditionalFormatting>
  <conditionalFormatting sqref="C159">
    <cfRule type="expression" dxfId="12073" priority="18300">
      <formula>ISEVEN(ROW())</formula>
    </cfRule>
  </conditionalFormatting>
  <conditionalFormatting sqref="C161">
    <cfRule type="expression" dxfId="12072" priority="18299">
      <formula>ISEVEN(ROW())</formula>
    </cfRule>
  </conditionalFormatting>
  <conditionalFormatting sqref="C150">
    <cfRule type="expression" dxfId="12071" priority="18298">
      <formula>ISEVEN(ROW())</formula>
    </cfRule>
  </conditionalFormatting>
  <conditionalFormatting sqref="C150">
    <cfRule type="expression" dxfId="12070" priority="18297">
      <formula>ISEVEN(ROW())</formula>
    </cfRule>
  </conditionalFormatting>
  <conditionalFormatting sqref="C152">
    <cfRule type="expression" dxfId="12069" priority="18296">
      <formula>ISEVEN(ROW())</formula>
    </cfRule>
  </conditionalFormatting>
  <conditionalFormatting sqref="C151">
    <cfRule type="expression" dxfId="12068" priority="18295">
      <formula>ISEVEN(ROW())</formula>
    </cfRule>
  </conditionalFormatting>
  <conditionalFormatting sqref="C153">
    <cfRule type="expression" dxfId="12067" priority="18294">
      <formula>ISEVEN(ROW())</formula>
    </cfRule>
  </conditionalFormatting>
  <conditionalFormatting sqref="C154">
    <cfRule type="expression" dxfId="12066" priority="18293">
      <formula>ISEVEN(ROW())</formula>
    </cfRule>
  </conditionalFormatting>
  <conditionalFormatting sqref="C154">
    <cfRule type="expression" dxfId="12065" priority="18292">
      <formula>ISEVEN(ROW())</formula>
    </cfRule>
  </conditionalFormatting>
  <conditionalFormatting sqref="C156">
    <cfRule type="expression" dxfId="12064" priority="18291">
      <formula>ISEVEN(ROW())</formula>
    </cfRule>
  </conditionalFormatting>
  <conditionalFormatting sqref="C155">
    <cfRule type="expression" dxfId="12063" priority="18290">
      <formula>ISEVEN(ROW())</formula>
    </cfRule>
  </conditionalFormatting>
  <conditionalFormatting sqref="C157">
    <cfRule type="expression" dxfId="12062" priority="18289">
      <formula>ISEVEN(ROW())</formula>
    </cfRule>
  </conditionalFormatting>
  <conditionalFormatting sqref="C159">
    <cfRule type="expression" dxfId="12061" priority="18288">
      <formula>ISEVEN(ROW())</formula>
    </cfRule>
  </conditionalFormatting>
  <conditionalFormatting sqref="C158">
    <cfRule type="expression" dxfId="12060" priority="18287">
      <formula>ISEVEN(ROW())</formula>
    </cfRule>
  </conditionalFormatting>
  <conditionalFormatting sqref="C160">
    <cfRule type="expression" dxfId="12059" priority="18286">
      <formula>ISEVEN(ROW())</formula>
    </cfRule>
  </conditionalFormatting>
  <conditionalFormatting sqref="C161">
    <cfRule type="expression" dxfId="12058" priority="18285">
      <formula>ISEVEN(ROW())</formula>
    </cfRule>
  </conditionalFormatting>
  <conditionalFormatting sqref="C155">
    <cfRule type="expression" dxfId="12057" priority="18284">
      <formula>ISEVEN(ROW())</formula>
    </cfRule>
  </conditionalFormatting>
  <conditionalFormatting sqref="C154">
    <cfRule type="expression" dxfId="12056" priority="18283">
      <formula>ISEVEN(ROW())</formula>
    </cfRule>
  </conditionalFormatting>
  <conditionalFormatting sqref="C156">
    <cfRule type="expression" dxfId="12055" priority="18282">
      <formula>ISEVEN(ROW())</formula>
    </cfRule>
  </conditionalFormatting>
  <conditionalFormatting sqref="C158">
    <cfRule type="expression" dxfId="12054" priority="18281">
      <formula>ISEVEN(ROW())</formula>
    </cfRule>
  </conditionalFormatting>
  <conditionalFormatting sqref="C157">
    <cfRule type="expression" dxfId="12053" priority="18280">
      <formula>ISEVEN(ROW())</formula>
    </cfRule>
  </conditionalFormatting>
  <conditionalFormatting sqref="C159">
    <cfRule type="expression" dxfId="12052" priority="18279">
      <formula>ISEVEN(ROW())</formula>
    </cfRule>
  </conditionalFormatting>
  <conditionalFormatting sqref="C161">
    <cfRule type="expression" dxfId="12051" priority="18278">
      <formula>ISEVEN(ROW())</formula>
    </cfRule>
  </conditionalFormatting>
  <conditionalFormatting sqref="C160">
    <cfRule type="expression" dxfId="12050" priority="18277">
      <formula>ISEVEN(ROW())</formula>
    </cfRule>
  </conditionalFormatting>
  <conditionalFormatting sqref="C160">
    <cfRule type="expression" dxfId="12049" priority="18276">
      <formula>ISEVEN(ROW())</formula>
    </cfRule>
  </conditionalFormatting>
  <conditionalFormatting sqref="C161">
    <cfRule type="expression" dxfId="12048" priority="18275">
      <formula>ISEVEN(ROW())</formula>
    </cfRule>
  </conditionalFormatting>
  <conditionalFormatting sqref="C161">
    <cfRule type="expression" dxfId="12047" priority="18274">
      <formula>ISEVEN(ROW())</formula>
    </cfRule>
  </conditionalFormatting>
  <conditionalFormatting sqref="C160">
    <cfRule type="expression" dxfId="12046" priority="18273">
      <formula>ISEVEN(ROW())</formula>
    </cfRule>
  </conditionalFormatting>
  <conditionalFormatting sqref="C150">
    <cfRule type="expression" dxfId="12045" priority="18272">
      <formula>ISEVEN(ROW())</formula>
    </cfRule>
  </conditionalFormatting>
  <conditionalFormatting sqref="C151">
    <cfRule type="expression" dxfId="12044" priority="18271">
      <formula>ISEVEN(ROW())</formula>
    </cfRule>
  </conditionalFormatting>
  <conditionalFormatting sqref="C152">
    <cfRule type="expression" dxfId="12043" priority="18270">
      <formula>ISEVEN(ROW())</formula>
    </cfRule>
  </conditionalFormatting>
  <conditionalFormatting sqref="C152">
    <cfRule type="expression" dxfId="12042" priority="18269">
      <formula>ISEVEN(ROW())</formula>
    </cfRule>
  </conditionalFormatting>
  <conditionalFormatting sqref="C154">
    <cfRule type="expression" dxfId="12041" priority="18268">
      <formula>ISEVEN(ROW())</formula>
    </cfRule>
  </conditionalFormatting>
  <conditionalFormatting sqref="C153">
    <cfRule type="expression" dxfId="12040" priority="18267">
      <formula>ISEVEN(ROW())</formula>
    </cfRule>
  </conditionalFormatting>
  <conditionalFormatting sqref="C155">
    <cfRule type="expression" dxfId="12039" priority="18266">
      <formula>ISEVEN(ROW())</formula>
    </cfRule>
  </conditionalFormatting>
  <conditionalFormatting sqref="C157">
    <cfRule type="expression" dxfId="12038" priority="18265">
      <formula>ISEVEN(ROW())</formula>
    </cfRule>
  </conditionalFormatting>
  <conditionalFormatting sqref="C156">
    <cfRule type="expression" dxfId="12037" priority="18264">
      <formula>ISEVEN(ROW())</formula>
    </cfRule>
  </conditionalFormatting>
  <conditionalFormatting sqref="C158">
    <cfRule type="expression" dxfId="12036" priority="18263">
      <formula>ISEVEN(ROW())</formula>
    </cfRule>
  </conditionalFormatting>
  <conditionalFormatting sqref="C160">
    <cfRule type="expression" dxfId="12035" priority="18262">
      <formula>ISEVEN(ROW())</formula>
    </cfRule>
  </conditionalFormatting>
  <conditionalFormatting sqref="C159">
    <cfRule type="expression" dxfId="12034" priority="18261">
      <formula>ISEVEN(ROW())</formula>
    </cfRule>
  </conditionalFormatting>
  <conditionalFormatting sqref="C161">
    <cfRule type="expression" dxfId="12033" priority="18260">
      <formula>ISEVEN(ROW())</formula>
    </cfRule>
  </conditionalFormatting>
  <conditionalFormatting sqref="C153">
    <cfRule type="expression" dxfId="12032" priority="18259">
      <formula>ISEVEN(ROW())</formula>
    </cfRule>
  </conditionalFormatting>
  <conditionalFormatting sqref="C152">
    <cfRule type="expression" dxfId="12031" priority="18258">
      <formula>ISEVEN(ROW())</formula>
    </cfRule>
  </conditionalFormatting>
  <conditionalFormatting sqref="C154">
    <cfRule type="expression" dxfId="12030" priority="18257">
      <formula>ISEVEN(ROW())</formula>
    </cfRule>
  </conditionalFormatting>
  <conditionalFormatting sqref="C156">
    <cfRule type="expression" dxfId="12029" priority="18256">
      <formula>ISEVEN(ROW())</formula>
    </cfRule>
  </conditionalFormatting>
  <conditionalFormatting sqref="C155">
    <cfRule type="expression" dxfId="12028" priority="18255">
      <formula>ISEVEN(ROW())</formula>
    </cfRule>
  </conditionalFormatting>
  <conditionalFormatting sqref="C157">
    <cfRule type="expression" dxfId="12027" priority="18254">
      <formula>ISEVEN(ROW())</formula>
    </cfRule>
  </conditionalFormatting>
  <conditionalFormatting sqref="C159">
    <cfRule type="expression" dxfId="12026" priority="18253">
      <formula>ISEVEN(ROW())</formula>
    </cfRule>
  </conditionalFormatting>
  <conditionalFormatting sqref="C158">
    <cfRule type="expression" dxfId="12025" priority="18252">
      <formula>ISEVEN(ROW())</formula>
    </cfRule>
  </conditionalFormatting>
  <conditionalFormatting sqref="C160">
    <cfRule type="expression" dxfId="12024" priority="18251">
      <formula>ISEVEN(ROW())</formula>
    </cfRule>
  </conditionalFormatting>
  <conditionalFormatting sqref="C161">
    <cfRule type="expression" dxfId="12023" priority="18250">
      <formula>ISEVEN(ROW())</formula>
    </cfRule>
  </conditionalFormatting>
  <conditionalFormatting sqref="C158">
    <cfRule type="expression" dxfId="12022" priority="18249">
      <formula>ISEVEN(ROW())</formula>
    </cfRule>
  </conditionalFormatting>
  <conditionalFormatting sqref="C160">
    <cfRule type="expression" dxfId="12021" priority="18248">
      <formula>ISEVEN(ROW())</formula>
    </cfRule>
  </conditionalFormatting>
  <conditionalFormatting sqref="C159">
    <cfRule type="expression" dxfId="12020" priority="18247">
      <formula>ISEVEN(ROW())</formula>
    </cfRule>
  </conditionalFormatting>
  <conditionalFormatting sqref="C161">
    <cfRule type="expression" dxfId="12019" priority="18246">
      <formula>ISEVEN(ROW())</formula>
    </cfRule>
  </conditionalFormatting>
  <conditionalFormatting sqref="C159">
    <cfRule type="expression" dxfId="12018" priority="18245">
      <formula>ISEVEN(ROW())</formula>
    </cfRule>
  </conditionalFormatting>
  <conditionalFormatting sqref="C158">
    <cfRule type="expression" dxfId="12017" priority="18244">
      <formula>ISEVEN(ROW())</formula>
    </cfRule>
  </conditionalFormatting>
  <conditionalFormatting sqref="C160">
    <cfRule type="expression" dxfId="12016" priority="18243">
      <formula>ISEVEN(ROW())</formula>
    </cfRule>
  </conditionalFormatting>
  <conditionalFormatting sqref="C161">
    <cfRule type="expression" dxfId="12015" priority="18242">
      <formula>ISEVEN(ROW())</formula>
    </cfRule>
  </conditionalFormatting>
  <conditionalFormatting sqref="C151">
    <cfRule type="expression" dxfId="12014" priority="18241">
      <formula>ISEVEN(ROW())</formula>
    </cfRule>
  </conditionalFormatting>
  <conditionalFormatting sqref="C150">
    <cfRule type="expression" dxfId="12013" priority="18240">
      <formula>ISEVEN(ROW())</formula>
    </cfRule>
  </conditionalFormatting>
  <conditionalFormatting sqref="C152">
    <cfRule type="expression" dxfId="12012" priority="18239">
      <formula>ISEVEN(ROW())</formula>
    </cfRule>
  </conditionalFormatting>
  <conditionalFormatting sqref="C153">
    <cfRule type="expression" dxfId="12011" priority="18238">
      <formula>ISEVEN(ROW())</formula>
    </cfRule>
  </conditionalFormatting>
  <conditionalFormatting sqref="C153">
    <cfRule type="expression" dxfId="12010" priority="18237">
      <formula>ISEVEN(ROW())</formula>
    </cfRule>
  </conditionalFormatting>
  <conditionalFormatting sqref="C155">
    <cfRule type="expression" dxfId="12009" priority="18236">
      <formula>ISEVEN(ROW())</formula>
    </cfRule>
  </conditionalFormatting>
  <conditionalFormatting sqref="C154">
    <cfRule type="expression" dxfId="12008" priority="18235">
      <formula>ISEVEN(ROW())</formula>
    </cfRule>
  </conditionalFormatting>
  <conditionalFormatting sqref="C156">
    <cfRule type="expression" dxfId="12007" priority="18234">
      <formula>ISEVEN(ROW())</formula>
    </cfRule>
  </conditionalFormatting>
  <conditionalFormatting sqref="C158">
    <cfRule type="expression" dxfId="12006" priority="18233">
      <formula>ISEVEN(ROW())</formula>
    </cfRule>
  </conditionalFormatting>
  <conditionalFormatting sqref="C157">
    <cfRule type="expression" dxfId="12005" priority="18232">
      <formula>ISEVEN(ROW())</formula>
    </cfRule>
  </conditionalFormatting>
  <conditionalFormatting sqref="C159">
    <cfRule type="expression" dxfId="12004" priority="18231">
      <formula>ISEVEN(ROW())</formula>
    </cfRule>
  </conditionalFormatting>
  <conditionalFormatting sqref="C161">
    <cfRule type="expression" dxfId="12003" priority="18230">
      <formula>ISEVEN(ROW())</formula>
    </cfRule>
  </conditionalFormatting>
  <conditionalFormatting sqref="C160">
    <cfRule type="expression" dxfId="12002" priority="18229">
      <formula>ISEVEN(ROW())</formula>
    </cfRule>
  </conditionalFormatting>
  <conditionalFormatting sqref="C154">
    <cfRule type="expression" dxfId="12001" priority="18228">
      <formula>ISEVEN(ROW())</formula>
    </cfRule>
  </conditionalFormatting>
  <conditionalFormatting sqref="C153">
    <cfRule type="expression" dxfId="12000" priority="18227">
      <formula>ISEVEN(ROW())</formula>
    </cfRule>
  </conditionalFormatting>
  <conditionalFormatting sqref="C155">
    <cfRule type="expression" dxfId="11999" priority="18226">
      <formula>ISEVEN(ROW())</formula>
    </cfRule>
  </conditionalFormatting>
  <conditionalFormatting sqref="C157">
    <cfRule type="expression" dxfId="11998" priority="18225">
      <formula>ISEVEN(ROW())</formula>
    </cfRule>
  </conditionalFormatting>
  <conditionalFormatting sqref="C156">
    <cfRule type="expression" dxfId="11997" priority="18224">
      <formula>ISEVEN(ROW())</formula>
    </cfRule>
  </conditionalFormatting>
  <conditionalFormatting sqref="C158">
    <cfRule type="expression" dxfId="11996" priority="18223">
      <formula>ISEVEN(ROW())</formula>
    </cfRule>
  </conditionalFormatting>
  <conditionalFormatting sqref="C160">
    <cfRule type="expression" dxfId="11995" priority="18222">
      <formula>ISEVEN(ROW())</formula>
    </cfRule>
  </conditionalFormatting>
  <conditionalFormatting sqref="C159">
    <cfRule type="expression" dxfId="11994" priority="18221">
      <formula>ISEVEN(ROW())</formula>
    </cfRule>
  </conditionalFormatting>
  <conditionalFormatting sqref="C161">
    <cfRule type="expression" dxfId="11993" priority="18220">
      <formula>ISEVEN(ROW())</formula>
    </cfRule>
  </conditionalFormatting>
  <conditionalFormatting sqref="C159">
    <cfRule type="expression" dxfId="11992" priority="18219">
      <formula>ISEVEN(ROW())</formula>
    </cfRule>
  </conditionalFormatting>
  <conditionalFormatting sqref="C161">
    <cfRule type="expression" dxfId="11991" priority="18218">
      <formula>ISEVEN(ROW())</formula>
    </cfRule>
  </conditionalFormatting>
  <conditionalFormatting sqref="C160">
    <cfRule type="expression" dxfId="11990" priority="18217">
      <formula>ISEVEN(ROW())</formula>
    </cfRule>
  </conditionalFormatting>
  <conditionalFormatting sqref="C160">
    <cfRule type="expression" dxfId="11989" priority="18216">
      <formula>ISEVEN(ROW())</formula>
    </cfRule>
  </conditionalFormatting>
  <conditionalFormatting sqref="C159">
    <cfRule type="expression" dxfId="11988" priority="18215">
      <formula>ISEVEN(ROW())</formula>
    </cfRule>
  </conditionalFormatting>
  <conditionalFormatting sqref="C161">
    <cfRule type="expression" dxfId="11987" priority="18214">
      <formula>ISEVEN(ROW())</formula>
    </cfRule>
  </conditionalFormatting>
  <conditionalFormatting sqref="G183:G184">
    <cfRule type="expression" dxfId="11986" priority="18213">
      <formula>ISEVEN(ROW())</formula>
    </cfRule>
  </conditionalFormatting>
  <conditionalFormatting sqref="D184:E184">
    <cfRule type="expression" dxfId="11985" priority="18212">
      <formula>ISEVEN(ROW())</formula>
    </cfRule>
  </conditionalFormatting>
  <conditionalFormatting sqref="D184:E184">
    <cfRule type="expression" dxfId="11984" priority="18211">
      <formula>ISEVEN(ROW())</formula>
    </cfRule>
  </conditionalFormatting>
  <conditionalFormatting sqref="B183:B184">
    <cfRule type="expression" dxfId="11983" priority="18210">
      <formula>ISEVEN(ROW())</formula>
    </cfRule>
  </conditionalFormatting>
  <conditionalFormatting sqref="C183:C184">
    <cfRule type="expression" dxfId="11982" priority="18209">
      <formula>ISEVEN(ROW())</formula>
    </cfRule>
  </conditionalFormatting>
  <conditionalFormatting sqref="F181:F182">
    <cfRule type="expression" dxfId="11981" priority="18208">
      <formula>ISEVEN(ROW())</formula>
    </cfRule>
  </conditionalFormatting>
  <conditionalFormatting sqref="B181:B182">
    <cfRule type="expression" dxfId="11980" priority="18207">
      <formula>ISEVEN(ROW())</formula>
    </cfRule>
  </conditionalFormatting>
  <conditionalFormatting sqref="C181">
    <cfRule type="expression" dxfId="11979" priority="18206">
      <formula>ISEVEN(ROW())</formula>
    </cfRule>
  </conditionalFormatting>
  <conditionalFormatting sqref="D181:E184">
    <cfRule type="expression" dxfId="11978" priority="18205">
      <formula>ISEVEN(ROW())</formula>
    </cfRule>
  </conditionalFormatting>
  <conditionalFormatting sqref="B181:C183 B184">
    <cfRule type="expression" dxfId="11977" priority="18204">
      <formula>ISEVEN(ROW())</formula>
    </cfRule>
  </conditionalFormatting>
  <conditionalFormatting sqref="C183">
    <cfRule type="expression" dxfId="11976" priority="18203">
      <formula>ISEVEN(ROW())</formula>
    </cfRule>
  </conditionalFormatting>
  <conditionalFormatting sqref="C182">
    <cfRule type="expression" dxfId="11975" priority="18185">
      <formula>ISEVEN(ROW())</formula>
    </cfRule>
  </conditionalFormatting>
  <conditionalFormatting sqref="C184">
    <cfRule type="expression" dxfId="11974" priority="18184">
      <formula>ISEVEN(ROW())</formula>
    </cfRule>
  </conditionalFormatting>
  <conditionalFormatting sqref="F181">
    <cfRule type="expression" dxfId="11973" priority="18183">
      <formula>ISEVEN(ROW())</formula>
    </cfRule>
  </conditionalFormatting>
  <conditionalFormatting sqref="D181:E181">
    <cfRule type="expression" dxfId="11972" priority="18182">
      <formula>ISEVEN(ROW())</formula>
    </cfRule>
  </conditionalFormatting>
  <conditionalFormatting sqref="B181:C181">
    <cfRule type="expression" dxfId="11971" priority="18181">
      <formula>ISEVEN(ROW())</formula>
    </cfRule>
  </conditionalFormatting>
  <conditionalFormatting sqref="D183:E183">
    <cfRule type="expression" dxfId="11970" priority="18180">
      <formula>ISEVEN(ROW())</formula>
    </cfRule>
  </conditionalFormatting>
  <conditionalFormatting sqref="C182">
    <cfRule type="expression" dxfId="11969" priority="18178">
      <formula>ISEVEN(ROW())</formula>
    </cfRule>
  </conditionalFormatting>
  <conditionalFormatting sqref="D184:E184">
    <cfRule type="expression" dxfId="11968" priority="18174">
      <formula>ISEVEN(ROW())</formula>
    </cfRule>
  </conditionalFormatting>
  <conditionalFormatting sqref="C181">
    <cfRule type="expression" dxfId="11967" priority="18173">
      <formula>ISEVEN(ROW())</formula>
    </cfRule>
  </conditionalFormatting>
  <conditionalFormatting sqref="C183">
    <cfRule type="expression" dxfId="11966" priority="18172">
      <formula>ISEVEN(ROW())</formula>
    </cfRule>
  </conditionalFormatting>
  <conditionalFormatting sqref="F183">
    <cfRule type="expression" dxfId="11965" priority="18168">
      <formula>ISEVEN(ROW())</formula>
    </cfRule>
  </conditionalFormatting>
  <conditionalFormatting sqref="B183:E183">
    <cfRule type="expression" dxfId="11964" priority="18167">
      <formula>ISEVEN(ROW())</formula>
    </cfRule>
  </conditionalFormatting>
  <conditionalFormatting sqref="G183">
    <cfRule type="expression" dxfId="11963" priority="18166">
      <formula>ISEVEN(ROW())</formula>
    </cfRule>
  </conditionalFormatting>
  <conditionalFormatting sqref="G183">
    <cfRule type="expression" dxfId="11962" priority="18165">
      <formula>ISEVEN(ROW())</formula>
    </cfRule>
  </conditionalFormatting>
  <conditionalFormatting sqref="B183 D183:F183">
    <cfRule type="expression" dxfId="11961" priority="18164">
      <formula>ISEVEN(ROW())</formula>
    </cfRule>
  </conditionalFormatting>
  <conditionalFormatting sqref="G183">
    <cfRule type="expression" dxfId="11960" priority="18163">
      <formula>ISEVEN(ROW())</formula>
    </cfRule>
  </conditionalFormatting>
  <conditionalFormatting sqref="C183">
    <cfRule type="expression" dxfId="11959" priority="18162">
      <formula>ISEVEN(ROW())</formula>
    </cfRule>
  </conditionalFormatting>
  <conditionalFormatting sqref="F183">
    <cfRule type="expression" dxfId="11958" priority="18161">
      <formula>ISEVEN(ROW())</formula>
    </cfRule>
  </conditionalFormatting>
  <conditionalFormatting sqref="B183:E183">
    <cfRule type="expression" dxfId="11957" priority="18160">
      <formula>ISEVEN(ROW())</formula>
    </cfRule>
  </conditionalFormatting>
  <conditionalFormatting sqref="G183">
    <cfRule type="expression" dxfId="11956" priority="18159">
      <formula>ISEVEN(ROW())</formula>
    </cfRule>
  </conditionalFormatting>
  <conditionalFormatting sqref="G183">
    <cfRule type="expression" dxfId="11955" priority="18158">
      <formula>ISEVEN(ROW())</formula>
    </cfRule>
  </conditionalFormatting>
  <conditionalFormatting sqref="B183 D183:F183">
    <cfRule type="expression" dxfId="11954" priority="18157">
      <formula>ISEVEN(ROW())</formula>
    </cfRule>
  </conditionalFormatting>
  <conditionalFormatting sqref="G183">
    <cfRule type="expression" dxfId="11953" priority="18156">
      <formula>ISEVEN(ROW())</formula>
    </cfRule>
  </conditionalFormatting>
  <conditionalFormatting sqref="C183">
    <cfRule type="expression" dxfId="11952" priority="18155">
      <formula>ISEVEN(ROW())</formula>
    </cfRule>
  </conditionalFormatting>
  <conditionalFormatting sqref="F183">
    <cfRule type="expression" dxfId="11951" priority="18154">
      <formula>ISEVEN(ROW())</formula>
    </cfRule>
  </conditionalFormatting>
  <conditionalFormatting sqref="D183:E183 G183">
    <cfRule type="expression" dxfId="11950" priority="18153">
      <formula>ISEVEN(ROW())</formula>
    </cfRule>
  </conditionalFormatting>
  <conditionalFormatting sqref="B183:C183">
    <cfRule type="expression" dxfId="11949" priority="18152">
      <formula>ISEVEN(ROW())</formula>
    </cfRule>
  </conditionalFormatting>
  <conditionalFormatting sqref="B183:G183">
    <cfRule type="expression" dxfId="11948" priority="18151">
      <formula>ISEVEN(ROW())</formula>
    </cfRule>
  </conditionalFormatting>
  <conditionalFormatting sqref="F183">
    <cfRule type="expression" dxfId="11947" priority="18150">
      <formula>ISEVEN(ROW())</formula>
    </cfRule>
  </conditionalFormatting>
  <conditionalFormatting sqref="B183:E183">
    <cfRule type="expression" dxfId="11946" priority="18149">
      <formula>ISEVEN(ROW())</formula>
    </cfRule>
  </conditionalFormatting>
  <conditionalFormatting sqref="G183">
    <cfRule type="expression" dxfId="11945" priority="18148">
      <formula>ISEVEN(ROW())</formula>
    </cfRule>
  </conditionalFormatting>
  <conditionalFormatting sqref="G183">
    <cfRule type="expression" dxfId="11944" priority="18147">
      <formula>ISEVEN(ROW())</formula>
    </cfRule>
  </conditionalFormatting>
  <conditionalFormatting sqref="B183:G183">
    <cfRule type="expression" dxfId="11943" priority="18146">
      <formula>ISEVEN(ROW())</formula>
    </cfRule>
  </conditionalFormatting>
  <conditionalFormatting sqref="F183">
    <cfRule type="expression" dxfId="11942" priority="18145">
      <formula>ISEVEN(ROW())</formula>
    </cfRule>
  </conditionalFormatting>
  <conditionalFormatting sqref="B183:E183">
    <cfRule type="expression" dxfId="11941" priority="18144">
      <formula>ISEVEN(ROW())</formula>
    </cfRule>
  </conditionalFormatting>
  <conditionalFormatting sqref="G183">
    <cfRule type="expression" dxfId="11940" priority="18143">
      <formula>ISEVEN(ROW())</formula>
    </cfRule>
  </conditionalFormatting>
  <conditionalFormatting sqref="G183">
    <cfRule type="expression" dxfId="11939" priority="18142">
      <formula>ISEVEN(ROW())</formula>
    </cfRule>
  </conditionalFormatting>
  <conditionalFormatting sqref="F183">
    <cfRule type="expression" dxfId="11938" priority="18141">
      <formula>ISEVEN(ROW())</formula>
    </cfRule>
  </conditionalFormatting>
  <conditionalFormatting sqref="B183:E183">
    <cfRule type="expression" dxfId="11937" priority="18140">
      <formula>ISEVEN(ROW())</formula>
    </cfRule>
  </conditionalFormatting>
  <conditionalFormatting sqref="G183">
    <cfRule type="expression" dxfId="11936" priority="18139">
      <formula>ISEVEN(ROW())</formula>
    </cfRule>
  </conditionalFormatting>
  <conditionalFormatting sqref="G183">
    <cfRule type="expression" dxfId="11935" priority="18138">
      <formula>ISEVEN(ROW())</formula>
    </cfRule>
  </conditionalFormatting>
  <conditionalFormatting sqref="B183 D183:F183">
    <cfRule type="expression" dxfId="11934" priority="18137">
      <formula>ISEVEN(ROW())</formula>
    </cfRule>
  </conditionalFormatting>
  <conditionalFormatting sqref="G183">
    <cfRule type="expression" dxfId="11933" priority="18136">
      <formula>ISEVEN(ROW())</formula>
    </cfRule>
  </conditionalFormatting>
  <conditionalFormatting sqref="C183">
    <cfRule type="expression" dxfId="11932" priority="18135">
      <formula>ISEVEN(ROW())</formula>
    </cfRule>
  </conditionalFormatting>
  <conditionalFormatting sqref="F183">
    <cfRule type="expression" dxfId="11931" priority="18134">
      <formula>ISEVEN(ROW())</formula>
    </cfRule>
  </conditionalFormatting>
  <conditionalFormatting sqref="B183:E183">
    <cfRule type="expression" dxfId="11930" priority="18133">
      <formula>ISEVEN(ROW())</formula>
    </cfRule>
  </conditionalFormatting>
  <conditionalFormatting sqref="G183">
    <cfRule type="expression" dxfId="11929" priority="18132">
      <formula>ISEVEN(ROW())</formula>
    </cfRule>
  </conditionalFormatting>
  <conditionalFormatting sqref="G183">
    <cfRule type="expression" dxfId="11928" priority="18131">
      <formula>ISEVEN(ROW())</formula>
    </cfRule>
  </conditionalFormatting>
  <conditionalFormatting sqref="B183 D183:F183">
    <cfRule type="expression" dxfId="11927" priority="18130">
      <formula>ISEVEN(ROW())</formula>
    </cfRule>
  </conditionalFormatting>
  <conditionalFormatting sqref="G183">
    <cfRule type="expression" dxfId="11926" priority="18129">
      <formula>ISEVEN(ROW())</formula>
    </cfRule>
  </conditionalFormatting>
  <conditionalFormatting sqref="C183">
    <cfRule type="expression" dxfId="11925" priority="18128">
      <formula>ISEVEN(ROW())</formula>
    </cfRule>
  </conditionalFormatting>
  <conditionalFormatting sqref="G181">
    <cfRule type="expression" dxfId="11924" priority="18127">
      <formula>ISEVEN(ROW())</formula>
    </cfRule>
  </conditionalFormatting>
  <conditionalFormatting sqref="D181:E181">
    <cfRule type="expression" dxfId="11923" priority="18125">
      <formula>ISEVEN(ROW())</formula>
    </cfRule>
  </conditionalFormatting>
  <conditionalFormatting sqref="B181">
    <cfRule type="expression" dxfId="11922" priority="18124">
      <formula>ISEVEN(ROW())</formula>
    </cfRule>
  </conditionalFormatting>
  <conditionalFormatting sqref="C181">
    <cfRule type="expression" dxfId="11921" priority="18123">
      <formula>ISEVEN(ROW())</formula>
    </cfRule>
  </conditionalFormatting>
  <conditionalFormatting sqref="G181">
    <cfRule type="expression" dxfId="11920" priority="18118">
      <formula>ISEVEN(ROW())</formula>
    </cfRule>
  </conditionalFormatting>
  <conditionalFormatting sqref="D181:E181">
    <cfRule type="expression" dxfId="11919" priority="18117">
      <formula>ISEVEN(ROW())</formula>
    </cfRule>
  </conditionalFormatting>
  <conditionalFormatting sqref="B181">
    <cfRule type="expression" dxfId="11918" priority="18116">
      <formula>ISEVEN(ROW())</formula>
    </cfRule>
  </conditionalFormatting>
  <conditionalFormatting sqref="C181">
    <cfRule type="expression" dxfId="11917" priority="18115">
      <formula>ISEVEN(ROW())</formula>
    </cfRule>
  </conditionalFormatting>
  <conditionalFormatting sqref="F181">
    <cfRule type="expression" dxfId="11916" priority="18114">
      <formula>ISEVEN(ROW())</formula>
    </cfRule>
  </conditionalFormatting>
  <conditionalFormatting sqref="G182">
    <cfRule type="expression" dxfId="11915" priority="18112">
      <formula>ISEVEN(ROW())</formula>
    </cfRule>
  </conditionalFormatting>
  <conditionalFormatting sqref="D182:E182">
    <cfRule type="expression" dxfId="11914" priority="18111">
      <formula>ISEVEN(ROW())</formula>
    </cfRule>
  </conditionalFormatting>
  <conditionalFormatting sqref="B182">
    <cfRule type="expression" dxfId="11913" priority="18110">
      <formula>ISEVEN(ROW())</formula>
    </cfRule>
  </conditionalFormatting>
  <conditionalFormatting sqref="C182">
    <cfRule type="expression" dxfId="11912" priority="18109">
      <formula>ISEVEN(ROW())</formula>
    </cfRule>
  </conditionalFormatting>
  <conditionalFormatting sqref="F182">
    <cfRule type="expression" dxfId="11911" priority="18108">
      <formula>ISEVEN(ROW())</formula>
    </cfRule>
  </conditionalFormatting>
  <conditionalFormatting sqref="B184:D184 F184:G184">
    <cfRule type="expression" dxfId="11910" priority="18107">
      <formula>ISEVEN(ROW())</formula>
    </cfRule>
  </conditionalFormatting>
  <conditionalFormatting sqref="E184">
    <cfRule type="expression" dxfId="11909" priority="18106">
      <formula>ISEVEN(ROW())</formula>
    </cfRule>
  </conditionalFormatting>
  <conditionalFormatting sqref="F184">
    <cfRule type="expression" dxfId="11908" priority="18105">
      <formula>ISEVEN(ROW())</formula>
    </cfRule>
  </conditionalFormatting>
  <conditionalFormatting sqref="B184:E184 G184">
    <cfRule type="expression" dxfId="11907" priority="18104">
      <formula>ISEVEN(ROW())</formula>
    </cfRule>
  </conditionalFormatting>
  <conditionalFormatting sqref="B184:G184">
    <cfRule type="expression" dxfId="11906" priority="18103">
      <formula>ISEVEN(ROW())</formula>
    </cfRule>
  </conditionalFormatting>
  <conditionalFormatting sqref="F184">
    <cfRule type="expression" dxfId="11905" priority="18102">
      <formula>ISEVEN(ROW())</formula>
    </cfRule>
  </conditionalFormatting>
  <conditionalFormatting sqref="B184:E184">
    <cfRule type="expression" dxfId="11904" priority="18101">
      <formula>ISEVEN(ROW())</formula>
    </cfRule>
  </conditionalFormatting>
  <conditionalFormatting sqref="G184">
    <cfRule type="expression" dxfId="11903" priority="18100">
      <formula>ISEVEN(ROW())</formula>
    </cfRule>
  </conditionalFormatting>
  <conditionalFormatting sqref="G184 B184:E184">
    <cfRule type="expression" dxfId="11902" priority="18099">
      <formula>ISEVEN(ROW())</formula>
    </cfRule>
  </conditionalFormatting>
  <conditionalFormatting sqref="G163">
    <cfRule type="expression" dxfId="11901" priority="18098">
      <formula>ISEVEN(ROW())</formula>
    </cfRule>
  </conditionalFormatting>
  <conditionalFormatting sqref="G163">
    <cfRule type="expression" dxfId="11900" priority="18097">
      <formula>ISEVEN(ROW())</formula>
    </cfRule>
  </conditionalFormatting>
  <conditionalFormatting sqref="G162">
    <cfRule type="expression" dxfId="11899" priority="18096">
      <formula>ISEVEN(ROW())</formula>
    </cfRule>
  </conditionalFormatting>
  <conditionalFormatting sqref="G164">
    <cfRule type="expression" dxfId="11898" priority="18095">
      <formula>ISEVEN(ROW())</formula>
    </cfRule>
  </conditionalFormatting>
  <conditionalFormatting sqref="G162">
    <cfRule type="expression" dxfId="11897" priority="18094">
      <formula>ISEVEN(ROW())</formula>
    </cfRule>
  </conditionalFormatting>
  <conditionalFormatting sqref="G162">
    <cfRule type="expression" dxfId="11896" priority="18093">
      <formula>ISEVEN(ROW())</formula>
    </cfRule>
  </conditionalFormatting>
  <conditionalFormatting sqref="G163">
    <cfRule type="expression" dxfId="11895" priority="18092">
      <formula>ISEVEN(ROW())</formula>
    </cfRule>
  </conditionalFormatting>
  <conditionalFormatting sqref="G164">
    <cfRule type="expression" dxfId="11894" priority="18091">
      <formula>ISEVEN(ROW())</formula>
    </cfRule>
  </conditionalFormatting>
  <conditionalFormatting sqref="G162">
    <cfRule type="expression" dxfId="11893" priority="18090">
      <formula>ISEVEN(ROW())</formula>
    </cfRule>
  </conditionalFormatting>
  <conditionalFormatting sqref="G164">
    <cfRule type="expression" dxfId="11892" priority="18089">
      <formula>ISEVEN(ROW())</formula>
    </cfRule>
  </conditionalFormatting>
  <conditionalFormatting sqref="G164">
    <cfRule type="expression" dxfId="11891" priority="18088">
      <formula>ISEVEN(ROW())</formula>
    </cfRule>
  </conditionalFormatting>
  <conditionalFormatting sqref="G163">
    <cfRule type="expression" dxfId="11890" priority="18087">
      <formula>ISEVEN(ROW())</formula>
    </cfRule>
  </conditionalFormatting>
  <conditionalFormatting sqref="G163">
    <cfRule type="expression" dxfId="11889" priority="18086">
      <formula>ISEVEN(ROW())</formula>
    </cfRule>
  </conditionalFormatting>
  <conditionalFormatting sqref="G163">
    <cfRule type="expression" dxfId="11888" priority="18085">
      <formula>ISEVEN(ROW())</formula>
    </cfRule>
  </conditionalFormatting>
  <conditionalFormatting sqref="G162">
    <cfRule type="expression" dxfId="11887" priority="18084">
      <formula>ISEVEN(ROW())</formula>
    </cfRule>
  </conditionalFormatting>
  <conditionalFormatting sqref="G164">
    <cfRule type="expression" dxfId="11886" priority="18083">
      <formula>ISEVEN(ROW())</formula>
    </cfRule>
  </conditionalFormatting>
  <conditionalFormatting sqref="G162">
    <cfRule type="expression" dxfId="11885" priority="18082">
      <formula>ISEVEN(ROW())</formula>
    </cfRule>
  </conditionalFormatting>
  <conditionalFormatting sqref="G162">
    <cfRule type="expression" dxfId="11884" priority="18081">
      <formula>ISEVEN(ROW())</formula>
    </cfRule>
  </conditionalFormatting>
  <conditionalFormatting sqref="G163">
    <cfRule type="expression" dxfId="11883" priority="18080">
      <formula>ISEVEN(ROW())</formula>
    </cfRule>
  </conditionalFormatting>
  <conditionalFormatting sqref="G164">
    <cfRule type="expression" dxfId="11882" priority="18079">
      <formula>ISEVEN(ROW())</formula>
    </cfRule>
  </conditionalFormatting>
  <conditionalFormatting sqref="G162">
    <cfRule type="expression" dxfId="11881" priority="18078">
      <formula>ISEVEN(ROW())</formula>
    </cfRule>
  </conditionalFormatting>
  <conditionalFormatting sqref="G164">
    <cfRule type="expression" dxfId="11880" priority="18077">
      <formula>ISEVEN(ROW())</formula>
    </cfRule>
  </conditionalFormatting>
  <conditionalFormatting sqref="G164">
    <cfRule type="expression" dxfId="11879" priority="18076">
      <formula>ISEVEN(ROW())</formula>
    </cfRule>
  </conditionalFormatting>
  <conditionalFormatting sqref="G163">
    <cfRule type="expression" dxfId="11878" priority="18075">
      <formula>ISEVEN(ROW())</formula>
    </cfRule>
  </conditionalFormatting>
  <conditionalFormatting sqref="G163">
    <cfRule type="expression" dxfId="11877" priority="18074">
      <formula>ISEVEN(ROW())</formula>
    </cfRule>
  </conditionalFormatting>
  <conditionalFormatting sqref="G163">
    <cfRule type="expression" dxfId="11876" priority="18073">
      <formula>ISEVEN(ROW())</formula>
    </cfRule>
  </conditionalFormatting>
  <conditionalFormatting sqref="G162">
    <cfRule type="expression" dxfId="11875" priority="18072">
      <formula>ISEVEN(ROW())</formula>
    </cfRule>
  </conditionalFormatting>
  <conditionalFormatting sqref="G164">
    <cfRule type="expression" dxfId="11874" priority="18071">
      <formula>ISEVEN(ROW())</formula>
    </cfRule>
  </conditionalFormatting>
  <conditionalFormatting sqref="G162">
    <cfRule type="expression" dxfId="11873" priority="18070">
      <formula>ISEVEN(ROW())</formula>
    </cfRule>
  </conditionalFormatting>
  <conditionalFormatting sqref="G162">
    <cfRule type="expression" dxfId="11872" priority="18069">
      <formula>ISEVEN(ROW())</formula>
    </cfRule>
  </conditionalFormatting>
  <conditionalFormatting sqref="G163">
    <cfRule type="expression" dxfId="11871" priority="18068">
      <formula>ISEVEN(ROW())</formula>
    </cfRule>
  </conditionalFormatting>
  <conditionalFormatting sqref="G164">
    <cfRule type="expression" dxfId="11870" priority="18067">
      <formula>ISEVEN(ROW())</formula>
    </cfRule>
  </conditionalFormatting>
  <conditionalFormatting sqref="G163">
    <cfRule type="expression" dxfId="11869" priority="18066">
      <formula>ISEVEN(ROW())</formula>
    </cfRule>
  </conditionalFormatting>
  <conditionalFormatting sqref="G163">
    <cfRule type="expression" dxfId="11868" priority="18065">
      <formula>ISEVEN(ROW())</formula>
    </cfRule>
  </conditionalFormatting>
  <conditionalFormatting sqref="G162">
    <cfRule type="expression" dxfId="11867" priority="18064">
      <formula>ISEVEN(ROW())</formula>
    </cfRule>
  </conditionalFormatting>
  <conditionalFormatting sqref="G164">
    <cfRule type="expression" dxfId="11866" priority="18063">
      <formula>ISEVEN(ROW())</formula>
    </cfRule>
  </conditionalFormatting>
  <conditionalFormatting sqref="G162">
    <cfRule type="expression" dxfId="11865" priority="18062">
      <formula>ISEVEN(ROW())</formula>
    </cfRule>
  </conditionalFormatting>
  <conditionalFormatting sqref="G162">
    <cfRule type="expression" dxfId="11864" priority="18061">
      <formula>ISEVEN(ROW())</formula>
    </cfRule>
  </conditionalFormatting>
  <conditionalFormatting sqref="G163">
    <cfRule type="expression" dxfId="11863" priority="18060">
      <formula>ISEVEN(ROW())</formula>
    </cfRule>
  </conditionalFormatting>
  <conditionalFormatting sqref="G164">
    <cfRule type="expression" dxfId="11862" priority="18059">
      <formula>ISEVEN(ROW())</formula>
    </cfRule>
  </conditionalFormatting>
  <conditionalFormatting sqref="G162">
    <cfRule type="expression" dxfId="11861" priority="18058">
      <formula>ISEVEN(ROW())</formula>
    </cfRule>
  </conditionalFormatting>
  <conditionalFormatting sqref="G164">
    <cfRule type="expression" dxfId="11860" priority="18057">
      <formula>ISEVEN(ROW())</formula>
    </cfRule>
  </conditionalFormatting>
  <conditionalFormatting sqref="G164">
    <cfRule type="expression" dxfId="11859" priority="18056">
      <formula>ISEVEN(ROW())</formula>
    </cfRule>
  </conditionalFormatting>
  <conditionalFormatting sqref="G163">
    <cfRule type="expression" dxfId="11858" priority="18055">
      <formula>ISEVEN(ROW())</formula>
    </cfRule>
  </conditionalFormatting>
  <conditionalFormatting sqref="G163">
    <cfRule type="expression" dxfId="11857" priority="18054">
      <formula>ISEVEN(ROW())</formula>
    </cfRule>
  </conditionalFormatting>
  <conditionalFormatting sqref="G163">
    <cfRule type="expression" dxfId="11856" priority="18053">
      <formula>ISEVEN(ROW())</formula>
    </cfRule>
  </conditionalFormatting>
  <conditionalFormatting sqref="G162">
    <cfRule type="expression" dxfId="11855" priority="18052">
      <formula>ISEVEN(ROW())</formula>
    </cfRule>
  </conditionalFormatting>
  <conditionalFormatting sqref="G164">
    <cfRule type="expression" dxfId="11854" priority="18051">
      <formula>ISEVEN(ROW())</formula>
    </cfRule>
  </conditionalFormatting>
  <conditionalFormatting sqref="G162">
    <cfRule type="expression" dxfId="11853" priority="18050">
      <formula>ISEVEN(ROW())</formula>
    </cfRule>
  </conditionalFormatting>
  <conditionalFormatting sqref="G162">
    <cfRule type="expression" dxfId="11852" priority="18049">
      <formula>ISEVEN(ROW())</formula>
    </cfRule>
  </conditionalFormatting>
  <conditionalFormatting sqref="G163">
    <cfRule type="expression" dxfId="11851" priority="18048">
      <formula>ISEVEN(ROW())</formula>
    </cfRule>
  </conditionalFormatting>
  <conditionalFormatting sqref="G164">
    <cfRule type="expression" dxfId="11850" priority="18047">
      <formula>ISEVEN(ROW())</formula>
    </cfRule>
  </conditionalFormatting>
  <conditionalFormatting sqref="G162">
    <cfRule type="expression" dxfId="11849" priority="18046">
      <formula>ISEVEN(ROW())</formula>
    </cfRule>
  </conditionalFormatting>
  <conditionalFormatting sqref="G164">
    <cfRule type="expression" dxfId="11848" priority="18045">
      <formula>ISEVEN(ROW())</formula>
    </cfRule>
  </conditionalFormatting>
  <conditionalFormatting sqref="G164">
    <cfRule type="expression" dxfId="11847" priority="18044">
      <formula>ISEVEN(ROW())</formula>
    </cfRule>
  </conditionalFormatting>
  <conditionalFormatting sqref="G163">
    <cfRule type="expression" dxfId="11846" priority="18043">
      <formula>ISEVEN(ROW())</formula>
    </cfRule>
  </conditionalFormatting>
  <conditionalFormatting sqref="G163">
    <cfRule type="expression" dxfId="11845" priority="18042">
      <formula>ISEVEN(ROW())</formula>
    </cfRule>
  </conditionalFormatting>
  <conditionalFormatting sqref="G163">
    <cfRule type="expression" dxfId="11844" priority="18041">
      <formula>ISEVEN(ROW())</formula>
    </cfRule>
  </conditionalFormatting>
  <conditionalFormatting sqref="G162">
    <cfRule type="expression" dxfId="11843" priority="18040">
      <formula>ISEVEN(ROW())</formula>
    </cfRule>
  </conditionalFormatting>
  <conditionalFormatting sqref="G164">
    <cfRule type="expression" dxfId="11842" priority="18039">
      <formula>ISEVEN(ROW())</formula>
    </cfRule>
  </conditionalFormatting>
  <conditionalFormatting sqref="G162">
    <cfRule type="expression" dxfId="11841" priority="18038">
      <formula>ISEVEN(ROW())</formula>
    </cfRule>
  </conditionalFormatting>
  <conditionalFormatting sqref="G162">
    <cfRule type="expression" dxfId="11840" priority="18037">
      <formula>ISEVEN(ROW())</formula>
    </cfRule>
  </conditionalFormatting>
  <conditionalFormatting sqref="G163">
    <cfRule type="expression" dxfId="11839" priority="18036">
      <formula>ISEVEN(ROW())</formula>
    </cfRule>
  </conditionalFormatting>
  <conditionalFormatting sqref="G164">
    <cfRule type="expression" dxfId="11838" priority="18035">
      <formula>ISEVEN(ROW())</formula>
    </cfRule>
  </conditionalFormatting>
  <conditionalFormatting sqref="G163">
    <cfRule type="expression" dxfId="11837" priority="18034">
      <formula>ISEVEN(ROW())</formula>
    </cfRule>
  </conditionalFormatting>
  <conditionalFormatting sqref="G163">
    <cfRule type="expression" dxfId="11836" priority="18033">
      <formula>ISEVEN(ROW())</formula>
    </cfRule>
  </conditionalFormatting>
  <conditionalFormatting sqref="G162">
    <cfRule type="expression" dxfId="11835" priority="18032">
      <formula>ISEVEN(ROW())</formula>
    </cfRule>
  </conditionalFormatting>
  <conditionalFormatting sqref="G164">
    <cfRule type="expression" dxfId="11834" priority="18031">
      <formula>ISEVEN(ROW())</formula>
    </cfRule>
  </conditionalFormatting>
  <conditionalFormatting sqref="G162">
    <cfRule type="expression" dxfId="11833" priority="18030">
      <formula>ISEVEN(ROW())</formula>
    </cfRule>
  </conditionalFormatting>
  <conditionalFormatting sqref="G162">
    <cfRule type="expression" dxfId="11832" priority="18029">
      <formula>ISEVEN(ROW())</formula>
    </cfRule>
  </conditionalFormatting>
  <conditionalFormatting sqref="G162">
    <cfRule type="expression" dxfId="11831" priority="18028">
      <formula>ISEVEN(ROW())</formula>
    </cfRule>
  </conditionalFormatting>
  <conditionalFormatting sqref="G164">
    <cfRule type="expression" dxfId="11830" priority="18027">
      <formula>ISEVEN(ROW())</formula>
    </cfRule>
  </conditionalFormatting>
  <conditionalFormatting sqref="G164">
    <cfRule type="expression" dxfId="11829" priority="18026">
      <formula>ISEVEN(ROW())</formula>
    </cfRule>
  </conditionalFormatting>
  <conditionalFormatting sqref="G163">
    <cfRule type="expression" dxfId="11828" priority="18025">
      <formula>ISEVEN(ROW())</formula>
    </cfRule>
  </conditionalFormatting>
  <conditionalFormatting sqref="G162">
    <cfRule type="expression" dxfId="11827" priority="18024">
      <formula>ISEVEN(ROW())</formula>
    </cfRule>
  </conditionalFormatting>
  <conditionalFormatting sqref="G162">
    <cfRule type="expression" dxfId="11826" priority="18023">
      <formula>ISEVEN(ROW())</formula>
    </cfRule>
  </conditionalFormatting>
  <conditionalFormatting sqref="G163">
    <cfRule type="expression" dxfId="11825" priority="18022">
      <formula>ISEVEN(ROW())</formula>
    </cfRule>
  </conditionalFormatting>
  <conditionalFormatting sqref="G164">
    <cfRule type="expression" dxfId="11824" priority="18021">
      <formula>ISEVEN(ROW())</formula>
    </cfRule>
  </conditionalFormatting>
  <conditionalFormatting sqref="G164">
    <cfRule type="expression" dxfId="11823" priority="18020">
      <formula>ISEVEN(ROW())</formula>
    </cfRule>
  </conditionalFormatting>
  <conditionalFormatting sqref="G164">
    <cfRule type="expression" dxfId="11822" priority="18019">
      <formula>ISEVEN(ROW())</formula>
    </cfRule>
  </conditionalFormatting>
  <conditionalFormatting sqref="G163">
    <cfRule type="expression" dxfId="11821" priority="18018">
      <formula>ISEVEN(ROW())</formula>
    </cfRule>
  </conditionalFormatting>
  <conditionalFormatting sqref="G163">
    <cfRule type="expression" dxfId="11820" priority="18017">
      <formula>ISEVEN(ROW())</formula>
    </cfRule>
  </conditionalFormatting>
  <conditionalFormatting sqref="G162">
    <cfRule type="expression" dxfId="11819" priority="18016">
      <formula>ISEVEN(ROW())</formula>
    </cfRule>
  </conditionalFormatting>
  <conditionalFormatting sqref="G164">
    <cfRule type="expression" dxfId="11818" priority="18015">
      <formula>ISEVEN(ROW())</formula>
    </cfRule>
  </conditionalFormatting>
  <conditionalFormatting sqref="G166">
    <cfRule type="expression" dxfId="11817" priority="18014">
      <formula>ISEVEN(ROW())</formula>
    </cfRule>
  </conditionalFormatting>
  <conditionalFormatting sqref="G166">
    <cfRule type="expression" dxfId="11816" priority="18013">
      <formula>ISEVEN(ROW())</formula>
    </cfRule>
  </conditionalFormatting>
  <conditionalFormatting sqref="G165">
    <cfRule type="expression" dxfId="11815" priority="18012">
      <formula>ISEVEN(ROW())</formula>
    </cfRule>
  </conditionalFormatting>
  <conditionalFormatting sqref="G167">
    <cfRule type="expression" dxfId="11814" priority="18011">
      <formula>ISEVEN(ROW())</formula>
    </cfRule>
  </conditionalFormatting>
  <conditionalFormatting sqref="G165">
    <cfRule type="expression" dxfId="11813" priority="18010">
      <formula>ISEVEN(ROW())</formula>
    </cfRule>
  </conditionalFormatting>
  <conditionalFormatting sqref="G165">
    <cfRule type="expression" dxfId="11812" priority="18009">
      <formula>ISEVEN(ROW())</formula>
    </cfRule>
  </conditionalFormatting>
  <conditionalFormatting sqref="G166">
    <cfRule type="expression" dxfId="11811" priority="18008">
      <formula>ISEVEN(ROW())</formula>
    </cfRule>
  </conditionalFormatting>
  <conditionalFormatting sqref="G167">
    <cfRule type="expression" dxfId="11810" priority="18007">
      <formula>ISEVEN(ROW())</formula>
    </cfRule>
  </conditionalFormatting>
  <conditionalFormatting sqref="G165">
    <cfRule type="expression" dxfId="11809" priority="18006">
      <formula>ISEVEN(ROW())</formula>
    </cfRule>
  </conditionalFormatting>
  <conditionalFormatting sqref="G167">
    <cfRule type="expression" dxfId="11808" priority="18005">
      <formula>ISEVEN(ROW())</formula>
    </cfRule>
  </conditionalFormatting>
  <conditionalFormatting sqref="G167">
    <cfRule type="expression" dxfId="11807" priority="18004">
      <formula>ISEVEN(ROW())</formula>
    </cfRule>
  </conditionalFormatting>
  <conditionalFormatting sqref="G166">
    <cfRule type="expression" dxfId="11806" priority="18003">
      <formula>ISEVEN(ROW())</formula>
    </cfRule>
  </conditionalFormatting>
  <conditionalFormatting sqref="G166">
    <cfRule type="expression" dxfId="11805" priority="18002">
      <formula>ISEVEN(ROW())</formula>
    </cfRule>
  </conditionalFormatting>
  <conditionalFormatting sqref="G166">
    <cfRule type="expression" dxfId="11804" priority="18001">
      <formula>ISEVEN(ROW())</formula>
    </cfRule>
  </conditionalFormatting>
  <conditionalFormatting sqref="G165">
    <cfRule type="expression" dxfId="11803" priority="18000">
      <formula>ISEVEN(ROW())</formula>
    </cfRule>
  </conditionalFormatting>
  <conditionalFormatting sqref="G167">
    <cfRule type="expression" dxfId="11802" priority="17999">
      <formula>ISEVEN(ROW())</formula>
    </cfRule>
  </conditionalFormatting>
  <conditionalFormatting sqref="G165">
    <cfRule type="expression" dxfId="11801" priority="17998">
      <formula>ISEVEN(ROW())</formula>
    </cfRule>
  </conditionalFormatting>
  <conditionalFormatting sqref="G165">
    <cfRule type="expression" dxfId="11800" priority="17997">
      <formula>ISEVEN(ROW())</formula>
    </cfRule>
  </conditionalFormatting>
  <conditionalFormatting sqref="G166">
    <cfRule type="expression" dxfId="11799" priority="17996">
      <formula>ISEVEN(ROW())</formula>
    </cfRule>
  </conditionalFormatting>
  <conditionalFormatting sqref="G167">
    <cfRule type="expression" dxfId="11798" priority="17995">
      <formula>ISEVEN(ROW())</formula>
    </cfRule>
  </conditionalFormatting>
  <conditionalFormatting sqref="G165">
    <cfRule type="expression" dxfId="11797" priority="17994">
      <formula>ISEVEN(ROW())</formula>
    </cfRule>
  </conditionalFormatting>
  <conditionalFormatting sqref="G167">
    <cfRule type="expression" dxfId="11796" priority="17993">
      <formula>ISEVEN(ROW())</formula>
    </cfRule>
  </conditionalFormatting>
  <conditionalFormatting sqref="G167">
    <cfRule type="expression" dxfId="11795" priority="17992">
      <formula>ISEVEN(ROW())</formula>
    </cfRule>
  </conditionalFormatting>
  <conditionalFormatting sqref="G166">
    <cfRule type="expression" dxfId="11794" priority="17991">
      <formula>ISEVEN(ROW())</formula>
    </cfRule>
  </conditionalFormatting>
  <conditionalFormatting sqref="G166">
    <cfRule type="expression" dxfId="11793" priority="17990">
      <formula>ISEVEN(ROW())</formula>
    </cfRule>
  </conditionalFormatting>
  <conditionalFormatting sqref="G166">
    <cfRule type="expression" dxfId="11792" priority="17989">
      <formula>ISEVEN(ROW())</formula>
    </cfRule>
  </conditionalFormatting>
  <conditionalFormatting sqref="G165">
    <cfRule type="expression" dxfId="11791" priority="17988">
      <formula>ISEVEN(ROW())</formula>
    </cfRule>
  </conditionalFormatting>
  <conditionalFormatting sqref="G167">
    <cfRule type="expression" dxfId="11790" priority="17987">
      <formula>ISEVEN(ROW())</formula>
    </cfRule>
  </conditionalFormatting>
  <conditionalFormatting sqref="G165">
    <cfRule type="expression" dxfId="11789" priority="17986">
      <formula>ISEVEN(ROW())</formula>
    </cfRule>
  </conditionalFormatting>
  <conditionalFormatting sqref="G165">
    <cfRule type="expression" dxfId="11788" priority="17985">
      <formula>ISEVEN(ROW())</formula>
    </cfRule>
  </conditionalFormatting>
  <conditionalFormatting sqref="G166">
    <cfRule type="expression" dxfId="11787" priority="17984">
      <formula>ISEVEN(ROW())</formula>
    </cfRule>
  </conditionalFormatting>
  <conditionalFormatting sqref="G167">
    <cfRule type="expression" dxfId="11786" priority="17983">
      <formula>ISEVEN(ROW())</formula>
    </cfRule>
  </conditionalFormatting>
  <conditionalFormatting sqref="G166">
    <cfRule type="expression" dxfId="11785" priority="17982">
      <formula>ISEVEN(ROW())</formula>
    </cfRule>
  </conditionalFormatting>
  <conditionalFormatting sqref="G166">
    <cfRule type="expression" dxfId="11784" priority="17981">
      <formula>ISEVEN(ROW())</formula>
    </cfRule>
  </conditionalFormatting>
  <conditionalFormatting sqref="G165">
    <cfRule type="expression" dxfId="11783" priority="17980">
      <formula>ISEVEN(ROW())</formula>
    </cfRule>
  </conditionalFormatting>
  <conditionalFormatting sqref="G167">
    <cfRule type="expression" dxfId="11782" priority="17979">
      <formula>ISEVEN(ROW())</formula>
    </cfRule>
  </conditionalFormatting>
  <conditionalFormatting sqref="G165">
    <cfRule type="expression" dxfId="11781" priority="17978">
      <formula>ISEVEN(ROW())</formula>
    </cfRule>
  </conditionalFormatting>
  <conditionalFormatting sqref="G165">
    <cfRule type="expression" dxfId="11780" priority="17977">
      <formula>ISEVEN(ROW())</formula>
    </cfRule>
  </conditionalFormatting>
  <conditionalFormatting sqref="G166">
    <cfRule type="expression" dxfId="11779" priority="17976">
      <formula>ISEVEN(ROW())</formula>
    </cfRule>
  </conditionalFormatting>
  <conditionalFormatting sqref="G167">
    <cfRule type="expression" dxfId="11778" priority="17975">
      <formula>ISEVEN(ROW())</formula>
    </cfRule>
  </conditionalFormatting>
  <conditionalFormatting sqref="G165">
    <cfRule type="expression" dxfId="11777" priority="17974">
      <formula>ISEVEN(ROW())</formula>
    </cfRule>
  </conditionalFormatting>
  <conditionalFormatting sqref="G167">
    <cfRule type="expression" dxfId="11776" priority="17973">
      <formula>ISEVEN(ROW())</formula>
    </cfRule>
  </conditionalFormatting>
  <conditionalFormatting sqref="G167">
    <cfRule type="expression" dxfId="11775" priority="17972">
      <formula>ISEVEN(ROW())</formula>
    </cfRule>
  </conditionalFormatting>
  <conditionalFormatting sqref="G166">
    <cfRule type="expression" dxfId="11774" priority="17971">
      <formula>ISEVEN(ROW())</formula>
    </cfRule>
  </conditionalFormatting>
  <conditionalFormatting sqref="G166">
    <cfRule type="expression" dxfId="11773" priority="17970">
      <formula>ISEVEN(ROW())</formula>
    </cfRule>
  </conditionalFormatting>
  <conditionalFormatting sqref="G166">
    <cfRule type="expression" dxfId="11772" priority="17969">
      <formula>ISEVEN(ROW())</formula>
    </cfRule>
  </conditionalFormatting>
  <conditionalFormatting sqref="G165">
    <cfRule type="expression" dxfId="11771" priority="17968">
      <formula>ISEVEN(ROW())</formula>
    </cfRule>
  </conditionalFormatting>
  <conditionalFormatting sqref="G167">
    <cfRule type="expression" dxfId="11770" priority="17967">
      <formula>ISEVEN(ROW())</formula>
    </cfRule>
  </conditionalFormatting>
  <conditionalFormatting sqref="G165">
    <cfRule type="expression" dxfId="11769" priority="17966">
      <formula>ISEVEN(ROW())</formula>
    </cfRule>
  </conditionalFormatting>
  <conditionalFormatting sqref="G165">
    <cfRule type="expression" dxfId="11768" priority="17965">
      <formula>ISEVEN(ROW())</formula>
    </cfRule>
  </conditionalFormatting>
  <conditionalFormatting sqref="G166">
    <cfRule type="expression" dxfId="11767" priority="17964">
      <formula>ISEVEN(ROW())</formula>
    </cfRule>
  </conditionalFormatting>
  <conditionalFormatting sqref="G167">
    <cfRule type="expression" dxfId="11766" priority="17963">
      <formula>ISEVEN(ROW())</formula>
    </cfRule>
  </conditionalFormatting>
  <conditionalFormatting sqref="G165">
    <cfRule type="expression" dxfId="11765" priority="17962">
      <formula>ISEVEN(ROW())</formula>
    </cfRule>
  </conditionalFormatting>
  <conditionalFormatting sqref="G167">
    <cfRule type="expression" dxfId="11764" priority="17961">
      <formula>ISEVEN(ROW())</formula>
    </cfRule>
  </conditionalFormatting>
  <conditionalFormatting sqref="G167">
    <cfRule type="expression" dxfId="11763" priority="17960">
      <formula>ISEVEN(ROW())</formula>
    </cfRule>
  </conditionalFormatting>
  <conditionalFormatting sqref="G166">
    <cfRule type="expression" dxfId="11762" priority="17959">
      <formula>ISEVEN(ROW())</formula>
    </cfRule>
  </conditionalFormatting>
  <conditionalFormatting sqref="G166">
    <cfRule type="expression" dxfId="11761" priority="17958">
      <formula>ISEVEN(ROW())</formula>
    </cfRule>
  </conditionalFormatting>
  <conditionalFormatting sqref="G166">
    <cfRule type="expression" dxfId="11760" priority="17957">
      <formula>ISEVEN(ROW())</formula>
    </cfRule>
  </conditionalFormatting>
  <conditionalFormatting sqref="G165">
    <cfRule type="expression" dxfId="11759" priority="17956">
      <formula>ISEVEN(ROW())</formula>
    </cfRule>
  </conditionalFormatting>
  <conditionalFormatting sqref="G167">
    <cfRule type="expression" dxfId="11758" priority="17955">
      <formula>ISEVEN(ROW())</formula>
    </cfRule>
  </conditionalFormatting>
  <conditionalFormatting sqref="G165">
    <cfRule type="expression" dxfId="11757" priority="17954">
      <formula>ISEVEN(ROW())</formula>
    </cfRule>
  </conditionalFormatting>
  <conditionalFormatting sqref="G165">
    <cfRule type="expression" dxfId="11756" priority="17953">
      <formula>ISEVEN(ROW())</formula>
    </cfRule>
  </conditionalFormatting>
  <conditionalFormatting sqref="G166">
    <cfRule type="expression" dxfId="11755" priority="17952">
      <formula>ISEVEN(ROW())</formula>
    </cfRule>
  </conditionalFormatting>
  <conditionalFormatting sqref="G167">
    <cfRule type="expression" dxfId="11754" priority="17951">
      <formula>ISEVEN(ROW())</formula>
    </cfRule>
  </conditionalFormatting>
  <conditionalFormatting sqref="G166">
    <cfRule type="expression" dxfId="11753" priority="17950">
      <formula>ISEVEN(ROW())</formula>
    </cfRule>
  </conditionalFormatting>
  <conditionalFormatting sqref="G166">
    <cfRule type="expression" dxfId="11752" priority="17949">
      <formula>ISEVEN(ROW())</formula>
    </cfRule>
  </conditionalFormatting>
  <conditionalFormatting sqref="G165">
    <cfRule type="expression" dxfId="11751" priority="17948">
      <formula>ISEVEN(ROW())</formula>
    </cfRule>
  </conditionalFormatting>
  <conditionalFormatting sqref="G167">
    <cfRule type="expression" dxfId="11750" priority="17947">
      <formula>ISEVEN(ROW())</formula>
    </cfRule>
  </conditionalFormatting>
  <conditionalFormatting sqref="G165">
    <cfRule type="expression" dxfId="11749" priority="17946">
      <formula>ISEVEN(ROW())</formula>
    </cfRule>
  </conditionalFormatting>
  <conditionalFormatting sqref="G165">
    <cfRule type="expression" dxfId="11748" priority="17945">
      <formula>ISEVEN(ROW())</formula>
    </cfRule>
  </conditionalFormatting>
  <conditionalFormatting sqref="G165">
    <cfRule type="expression" dxfId="11747" priority="17944">
      <formula>ISEVEN(ROW())</formula>
    </cfRule>
  </conditionalFormatting>
  <conditionalFormatting sqref="G167">
    <cfRule type="expression" dxfId="11746" priority="17943">
      <formula>ISEVEN(ROW())</formula>
    </cfRule>
  </conditionalFormatting>
  <conditionalFormatting sqref="G167">
    <cfRule type="expression" dxfId="11745" priority="17942">
      <formula>ISEVEN(ROW())</formula>
    </cfRule>
  </conditionalFormatting>
  <conditionalFormatting sqref="G166">
    <cfRule type="expression" dxfId="11744" priority="17941">
      <formula>ISEVEN(ROW())</formula>
    </cfRule>
  </conditionalFormatting>
  <conditionalFormatting sqref="G165">
    <cfRule type="expression" dxfId="11743" priority="17940">
      <formula>ISEVEN(ROW())</formula>
    </cfRule>
  </conditionalFormatting>
  <conditionalFormatting sqref="G165">
    <cfRule type="expression" dxfId="11742" priority="17939">
      <formula>ISEVEN(ROW())</formula>
    </cfRule>
  </conditionalFormatting>
  <conditionalFormatting sqref="G166">
    <cfRule type="expression" dxfId="11741" priority="17938">
      <formula>ISEVEN(ROW())</formula>
    </cfRule>
  </conditionalFormatting>
  <conditionalFormatting sqref="G167">
    <cfRule type="expression" dxfId="11740" priority="17937">
      <formula>ISEVEN(ROW())</formula>
    </cfRule>
  </conditionalFormatting>
  <conditionalFormatting sqref="G167">
    <cfRule type="expression" dxfId="11739" priority="17936">
      <formula>ISEVEN(ROW())</formula>
    </cfRule>
  </conditionalFormatting>
  <conditionalFormatting sqref="G167">
    <cfRule type="expression" dxfId="11738" priority="17935">
      <formula>ISEVEN(ROW())</formula>
    </cfRule>
  </conditionalFormatting>
  <conditionalFormatting sqref="G166">
    <cfRule type="expression" dxfId="11737" priority="17934">
      <formula>ISEVEN(ROW())</formula>
    </cfRule>
  </conditionalFormatting>
  <conditionalFormatting sqref="G166">
    <cfRule type="expression" dxfId="11736" priority="17933">
      <formula>ISEVEN(ROW())</formula>
    </cfRule>
  </conditionalFormatting>
  <conditionalFormatting sqref="G165">
    <cfRule type="expression" dxfId="11735" priority="17932">
      <formula>ISEVEN(ROW())</formula>
    </cfRule>
  </conditionalFormatting>
  <conditionalFormatting sqref="G167">
    <cfRule type="expression" dxfId="11734" priority="17931">
      <formula>ISEVEN(ROW())</formula>
    </cfRule>
  </conditionalFormatting>
  <conditionalFormatting sqref="G169">
    <cfRule type="expression" dxfId="11733" priority="17930">
      <formula>ISEVEN(ROW())</formula>
    </cfRule>
  </conditionalFormatting>
  <conditionalFormatting sqref="G169">
    <cfRule type="expression" dxfId="11732" priority="17929">
      <formula>ISEVEN(ROW())</formula>
    </cfRule>
  </conditionalFormatting>
  <conditionalFormatting sqref="G168">
    <cfRule type="expression" dxfId="11731" priority="17928">
      <formula>ISEVEN(ROW())</formula>
    </cfRule>
  </conditionalFormatting>
  <conditionalFormatting sqref="G170">
    <cfRule type="expression" dxfId="11730" priority="17927">
      <formula>ISEVEN(ROW())</formula>
    </cfRule>
  </conditionalFormatting>
  <conditionalFormatting sqref="G168">
    <cfRule type="expression" dxfId="11729" priority="17926">
      <formula>ISEVEN(ROW())</formula>
    </cfRule>
  </conditionalFormatting>
  <conditionalFormatting sqref="G168">
    <cfRule type="expression" dxfId="11728" priority="17925">
      <formula>ISEVEN(ROW())</formula>
    </cfRule>
  </conditionalFormatting>
  <conditionalFormatting sqref="G169">
    <cfRule type="expression" dxfId="11727" priority="17924">
      <formula>ISEVEN(ROW())</formula>
    </cfRule>
  </conditionalFormatting>
  <conditionalFormatting sqref="G170">
    <cfRule type="expression" dxfId="11726" priority="17923">
      <formula>ISEVEN(ROW())</formula>
    </cfRule>
  </conditionalFormatting>
  <conditionalFormatting sqref="G168">
    <cfRule type="expression" dxfId="11725" priority="17922">
      <formula>ISEVEN(ROW())</formula>
    </cfRule>
  </conditionalFormatting>
  <conditionalFormatting sqref="G170">
    <cfRule type="expression" dxfId="11724" priority="17921">
      <formula>ISEVEN(ROW())</formula>
    </cfRule>
  </conditionalFormatting>
  <conditionalFormatting sqref="G170">
    <cfRule type="expression" dxfId="11723" priority="17920">
      <formula>ISEVEN(ROW())</formula>
    </cfRule>
  </conditionalFormatting>
  <conditionalFormatting sqref="G169">
    <cfRule type="expression" dxfId="11722" priority="17919">
      <formula>ISEVEN(ROW())</formula>
    </cfRule>
  </conditionalFormatting>
  <conditionalFormatting sqref="G169">
    <cfRule type="expression" dxfId="11721" priority="17918">
      <formula>ISEVEN(ROW())</formula>
    </cfRule>
  </conditionalFormatting>
  <conditionalFormatting sqref="G169">
    <cfRule type="expression" dxfId="11720" priority="17917">
      <formula>ISEVEN(ROW())</formula>
    </cfRule>
  </conditionalFormatting>
  <conditionalFormatting sqref="G168">
    <cfRule type="expression" dxfId="11719" priority="17916">
      <formula>ISEVEN(ROW())</formula>
    </cfRule>
  </conditionalFormatting>
  <conditionalFormatting sqref="G170">
    <cfRule type="expression" dxfId="11718" priority="17915">
      <formula>ISEVEN(ROW())</formula>
    </cfRule>
  </conditionalFormatting>
  <conditionalFormatting sqref="G168">
    <cfRule type="expression" dxfId="11717" priority="17914">
      <formula>ISEVEN(ROW())</formula>
    </cfRule>
  </conditionalFormatting>
  <conditionalFormatting sqref="G168">
    <cfRule type="expression" dxfId="11716" priority="17913">
      <formula>ISEVEN(ROW())</formula>
    </cfRule>
  </conditionalFormatting>
  <conditionalFormatting sqref="G169">
    <cfRule type="expression" dxfId="11715" priority="17912">
      <formula>ISEVEN(ROW())</formula>
    </cfRule>
  </conditionalFormatting>
  <conditionalFormatting sqref="G170">
    <cfRule type="expression" dxfId="11714" priority="17911">
      <formula>ISEVEN(ROW())</formula>
    </cfRule>
  </conditionalFormatting>
  <conditionalFormatting sqref="G168">
    <cfRule type="expression" dxfId="11713" priority="17910">
      <formula>ISEVEN(ROW())</formula>
    </cfRule>
  </conditionalFormatting>
  <conditionalFormatting sqref="G170">
    <cfRule type="expression" dxfId="11712" priority="17909">
      <formula>ISEVEN(ROW())</formula>
    </cfRule>
  </conditionalFormatting>
  <conditionalFormatting sqref="G170">
    <cfRule type="expression" dxfId="11711" priority="17908">
      <formula>ISEVEN(ROW())</formula>
    </cfRule>
  </conditionalFormatting>
  <conditionalFormatting sqref="G169">
    <cfRule type="expression" dxfId="11710" priority="17907">
      <formula>ISEVEN(ROW())</formula>
    </cfRule>
  </conditionalFormatting>
  <conditionalFormatting sqref="G169">
    <cfRule type="expression" dxfId="11709" priority="17906">
      <formula>ISEVEN(ROW())</formula>
    </cfRule>
  </conditionalFormatting>
  <conditionalFormatting sqref="G169">
    <cfRule type="expression" dxfId="11708" priority="17905">
      <formula>ISEVEN(ROW())</formula>
    </cfRule>
  </conditionalFormatting>
  <conditionalFormatting sqref="G168">
    <cfRule type="expression" dxfId="11707" priority="17904">
      <formula>ISEVEN(ROW())</formula>
    </cfRule>
  </conditionalFormatting>
  <conditionalFormatting sqref="G170">
    <cfRule type="expression" dxfId="11706" priority="17903">
      <formula>ISEVEN(ROW())</formula>
    </cfRule>
  </conditionalFormatting>
  <conditionalFormatting sqref="G168">
    <cfRule type="expression" dxfId="11705" priority="17902">
      <formula>ISEVEN(ROW())</formula>
    </cfRule>
  </conditionalFormatting>
  <conditionalFormatting sqref="G168">
    <cfRule type="expression" dxfId="11704" priority="17901">
      <formula>ISEVEN(ROW())</formula>
    </cfRule>
  </conditionalFormatting>
  <conditionalFormatting sqref="G169">
    <cfRule type="expression" dxfId="11703" priority="17900">
      <formula>ISEVEN(ROW())</formula>
    </cfRule>
  </conditionalFormatting>
  <conditionalFormatting sqref="G170">
    <cfRule type="expression" dxfId="11702" priority="17899">
      <formula>ISEVEN(ROW())</formula>
    </cfRule>
  </conditionalFormatting>
  <conditionalFormatting sqref="G169">
    <cfRule type="expression" dxfId="11701" priority="17898">
      <formula>ISEVEN(ROW())</formula>
    </cfRule>
  </conditionalFormatting>
  <conditionalFormatting sqref="G169">
    <cfRule type="expression" dxfId="11700" priority="17897">
      <formula>ISEVEN(ROW())</formula>
    </cfRule>
  </conditionalFormatting>
  <conditionalFormatting sqref="G168">
    <cfRule type="expression" dxfId="11699" priority="17896">
      <formula>ISEVEN(ROW())</formula>
    </cfRule>
  </conditionalFormatting>
  <conditionalFormatting sqref="G170">
    <cfRule type="expression" dxfId="11698" priority="17895">
      <formula>ISEVEN(ROW())</formula>
    </cfRule>
  </conditionalFormatting>
  <conditionalFormatting sqref="G168">
    <cfRule type="expression" dxfId="11697" priority="17894">
      <formula>ISEVEN(ROW())</formula>
    </cfRule>
  </conditionalFormatting>
  <conditionalFormatting sqref="G168">
    <cfRule type="expression" dxfId="11696" priority="17893">
      <formula>ISEVEN(ROW())</formula>
    </cfRule>
  </conditionalFormatting>
  <conditionalFormatting sqref="G169">
    <cfRule type="expression" dxfId="11695" priority="17892">
      <formula>ISEVEN(ROW())</formula>
    </cfRule>
  </conditionalFormatting>
  <conditionalFormatting sqref="G170">
    <cfRule type="expression" dxfId="11694" priority="17891">
      <formula>ISEVEN(ROW())</formula>
    </cfRule>
  </conditionalFormatting>
  <conditionalFormatting sqref="G168">
    <cfRule type="expression" dxfId="11693" priority="17890">
      <formula>ISEVEN(ROW())</formula>
    </cfRule>
  </conditionalFormatting>
  <conditionalFormatting sqref="G170">
    <cfRule type="expression" dxfId="11692" priority="17889">
      <formula>ISEVEN(ROW())</formula>
    </cfRule>
  </conditionalFormatting>
  <conditionalFormatting sqref="G170">
    <cfRule type="expression" dxfId="11691" priority="17888">
      <formula>ISEVEN(ROW())</formula>
    </cfRule>
  </conditionalFormatting>
  <conditionalFormatting sqref="G169">
    <cfRule type="expression" dxfId="11690" priority="17887">
      <formula>ISEVEN(ROW())</formula>
    </cfRule>
  </conditionalFormatting>
  <conditionalFormatting sqref="G169">
    <cfRule type="expression" dxfId="11689" priority="17886">
      <formula>ISEVEN(ROW())</formula>
    </cfRule>
  </conditionalFormatting>
  <conditionalFormatting sqref="G169">
    <cfRule type="expression" dxfId="11688" priority="17885">
      <formula>ISEVEN(ROW())</formula>
    </cfRule>
  </conditionalFormatting>
  <conditionalFormatting sqref="G168">
    <cfRule type="expression" dxfId="11687" priority="17884">
      <formula>ISEVEN(ROW())</formula>
    </cfRule>
  </conditionalFormatting>
  <conditionalFormatting sqref="G170">
    <cfRule type="expression" dxfId="11686" priority="17883">
      <formula>ISEVEN(ROW())</formula>
    </cfRule>
  </conditionalFormatting>
  <conditionalFormatting sqref="G168">
    <cfRule type="expression" dxfId="11685" priority="17882">
      <formula>ISEVEN(ROW())</formula>
    </cfRule>
  </conditionalFormatting>
  <conditionalFormatting sqref="G168">
    <cfRule type="expression" dxfId="11684" priority="17881">
      <formula>ISEVEN(ROW())</formula>
    </cfRule>
  </conditionalFormatting>
  <conditionalFormatting sqref="G169">
    <cfRule type="expression" dxfId="11683" priority="17880">
      <formula>ISEVEN(ROW())</formula>
    </cfRule>
  </conditionalFormatting>
  <conditionalFormatting sqref="G170">
    <cfRule type="expression" dxfId="11682" priority="17879">
      <formula>ISEVEN(ROW())</formula>
    </cfRule>
  </conditionalFormatting>
  <conditionalFormatting sqref="G168">
    <cfRule type="expression" dxfId="11681" priority="17878">
      <formula>ISEVEN(ROW())</formula>
    </cfRule>
  </conditionalFormatting>
  <conditionalFormatting sqref="G170">
    <cfRule type="expression" dxfId="11680" priority="17877">
      <formula>ISEVEN(ROW())</formula>
    </cfRule>
  </conditionalFormatting>
  <conditionalFormatting sqref="G170">
    <cfRule type="expression" dxfId="11679" priority="17876">
      <formula>ISEVEN(ROW())</formula>
    </cfRule>
  </conditionalFormatting>
  <conditionalFormatting sqref="G169">
    <cfRule type="expression" dxfId="11678" priority="17875">
      <formula>ISEVEN(ROW())</formula>
    </cfRule>
  </conditionalFormatting>
  <conditionalFormatting sqref="G169">
    <cfRule type="expression" dxfId="11677" priority="17874">
      <formula>ISEVEN(ROW())</formula>
    </cfRule>
  </conditionalFormatting>
  <conditionalFormatting sqref="G169">
    <cfRule type="expression" dxfId="11676" priority="17873">
      <formula>ISEVEN(ROW())</formula>
    </cfRule>
  </conditionalFormatting>
  <conditionalFormatting sqref="G168">
    <cfRule type="expression" dxfId="11675" priority="17872">
      <formula>ISEVEN(ROW())</formula>
    </cfRule>
  </conditionalFormatting>
  <conditionalFormatting sqref="G170">
    <cfRule type="expression" dxfId="11674" priority="17871">
      <formula>ISEVEN(ROW())</formula>
    </cfRule>
  </conditionalFormatting>
  <conditionalFormatting sqref="G168">
    <cfRule type="expression" dxfId="11673" priority="17870">
      <formula>ISEVEN(ROW())</formula>
    </cfRule>
  </conditionalFormatting>
  <conditionalFormatting sqref="G168">
    <cfRule type="expression" dxfId="11672" priority="17869">
      <formula>ISEVEN(ROW())</formula>
    </cfRule>
  </conditionalFormatting>
  <conditionalFormatting sqref="G169">
    <cfRule type="expression" dxfId="11671" priority="17868">
      <formula>ISEVEN(ROW())</formula>
    </cfRule>
  </conditionalFormatting>
  <conditionalFormatting sqref="G170">
    <cfRule type="expression" dxfId="11670" priority="17867">
      <formula>ISEVEN(ROW())</formula>
    </cfRule>
  </conditionalFormatting>
  <conditionalFormatting sqref="G169">
    <cfRule type="expression" dxfId="11669" priority="17866">
      <formula>ISEVEN(ROW())</formula>
    </cfRule>
  </conditionalFormatting>
  <conditionalFormatting sqref="G169">
    <cfRule type="expression" dxfId="11668" priority="17865">
      <formula>ISEVEN(ROW())</formula>
    </cfRule>
  </conditionalFormatting>
  <conditionalFormatting sqref="G168">
    <cfRule type="expression" dxfId="11667" priority="17864">
      <formula>ISEVEN(ROW())</formula>
    </cfRule>
  </conditionalFormatting>
  <conditionalFormatting sqref="G170">
    <cfRule type="expression" dxfId="11666" priority="17863">
      <formula>ISEVEN(ROW())</formula>
    </cfRule>
  </conditionalFormatting>
  <conditionalFormatting sqref="G168">
    <cfRule type="expression" dxfId="11665" priority="17862">
      <formula>ISEVEN(ROW())</formula>
    </cfRule>
  </conditionalFormatting>
  <conditionalFormatting sqref="G168">
    <cfRule type="expression" dxfId="11664" priority="17861">
      <formula>ISEVEN(ROW())</formula>
    </cfRule>
  </conditionalFormatting>
  <conditionalFormatting sqref="G168">
    <cfRule type="expression" dxfId="11663" priority="17860">
      <formula>ISEVEN(ROW())</formula>
    </cfRule>
  </conditionalFormatting>
  <conditionalFormatting sqref="G170">
    <cfRule type="expression" dxfId="11662" priority="17859">
      <formula>ISEVEN(ROW())</formula>
    </cfRule>
  </conditionalFormatting>
  <conditionalFormatting sqref="G170">
    <cfRule type="expression" dxfId="11661" priority="17858">
      <formula>ISEVEN(ROW())</formula>
    </cfRule>
  </conditionalFormatting>
  <conditionalFormatting sqref="G169">
    <cfRule type="expression" dxfId="11660" priority="17857">
      <formula>ISEVEN(ROW())</formula>
    </cfRule>
  </conditionalFormatting>
  <conditionalFormatting sqref="G168">
    <cfRule type="expression" dxfId="11659" priority="17856">
      <formula>ISEVEN(ROW())</formula>
    </cfRule>
  </conditionalFormatting>
  <conditionalFormatting sqref="G168">
    <cfRule type="expression" dxfId="11658" priority="17855">
      <formula>ISEVEN(ROW())</formula>
    </cfRule>
  </conditionalFormatting>
  <conditionalFormatting sqref="G169">
    <cfRule type="expression" dxfId="11657" priority="17854">
      <formula>ISEVEN(ROW())</formula>
    </cfRule>
  </conditionalFormatting>
  <conditionalFormatting sqref="G170">
    <cfRule type="expression" dxfId="11656" priority="17853">
      <formula>ISEVEN(ROW())</formula>
    </cfRule>
  </conditionalFormatting>
  <conditionalFormatting sqref="G170">
    <cfRule type="expression" dxfId="11655" priority="17852">
      <formula>ISEVEN(ROW())</formula>
    </cfRule>
  </conditionalFormatting>
  <conditionalFormatting sqref="G170">
    <cfRule type="expression" dxfId="11654" priority="17851">
      <formula>ISEVEN(ROW())</formula>
    </cfRule>
  </conditionalFormatting>
  <conditionalFormatting sqref="G169">
    <cfRule type="expression" dxfId="11653" priority="17850">
      <formula>ISEVEN(ROW())</formula>
    </cfRule>
  </conditionalFormatting>
  <conditionalFormatting sqref="G169">
    <cfRule type="expression" dxfId="11652" priority="17849">
      <formula>ISEVEN(ROW())</formula>
    </cfRule>
  </conditionalFormatting>
  <conditionalFormatting sqref="G168">
    <cfRule type="expression" dxfId="11651" priority="17848">
      <formula>ISEVEN(ROW())</formula>
    </cfRule>
  </conditionalFormatting>
  <conditionalFormatting sqref="G170">
    <cfRule type="expression" dxfId="11650" priority="17847">
      <formula>ISEVEN(ROW())</formula>
    </cfRule>
  </conditionalFormatting>
  <conditionalFormatting sqref="G172">
    <cfRule type="expression" dxfId="11649" priority="17846">
      <formula>ISEVEN(ROW())</formula>
    </cfRule>
  </conditionalFormatting>
  <conditionalFormatting sqref="G172">
    <cfRule type="expression" dxfId="11648" priority="17845">
      <formula>ISEVEN(ROW())</formula>
    </cfRule>
  </conditionalFormatting>
  <conditionalFormatting sqref="G171">
    <cfRule type="expression" dxfId="11647" priority="17844">
      <formula>ISEVEN(ROW())</formula>
    </cfRule>
  </conditionalFormatting>
  <conditionalFormatting sqref="G171">
    <cfRule type="expression" dxfId="11646" priority="17842">
      <formula>ISEVEN(ROW())</formula>
    </cfRule>
  </conditionalFormatting>
  <conditionalFormatting sqref="G171">
    <cfRule type="expression" dxfId="11645" priority="17841">
      <formula>ISEVEN(ROW())</formula>
    </cfRule>
  </conditionalFormatting>
  <conditionalFormatting sqref="G172">
    <cfRule type="expression" dxfId="11644" priority="17840">
      <formula>ISEVEN(ROW())</formula>
    </cfRule>
  </conditionalFormatting>
  <conditionalFormatting sqref="G171">
    <cfRule type="expression" dxfId="11643" priority="17838">
      <formula>ISEVEN(ROW())</formula>
    </cfRule>
  </conditionalFormatting>
  <conditionalFormatting sqref="G172">
    <cfRule type="expression" dxfId="11642" priority="17835">
      <formula>ISEVEN(ROW())</formula>
    </cfRule>
  </conditionalFormatting>
  <conditionalFormatting sqref="G172">
    <cfRule type="expression" dxfId="11641" priority="17834">
      <formula>ISEVEN(ROW())</formula>
    </cfRule>
  </conditionalFormatting>
  <conditionalFormatting sqref="G172">
    <cfRule type="expression" dxfId="11640" priority="17833">
      <formula>ISEVEN(ROW())</formula>
    </cfRule>
  </conditionalFormatting>
  <conditionalFormatting sqref="G171">
    <cfRule type="expression" dxfId="11639" priority="17832">
      <formula>ISEVEN(ROW())</formula>
    </cfRule>
  </conditionalFormatting>
  <conditionalFormatting sqref="G171">
    <cfRule type="expression" dxfId="11638" priority="17830">
      <formula>ISEVEN(ROW())</formula>
    </cfRule>
  </conditionalFormatting>
  <conditionalFormatting sqref="G171">
    <cfRule type="expression" dxfId="11637" priority="17829">
      <formula>ISEVEN(ROW())</formula>
    </cfRule>
  </conditionalFormatting>
  <conditionalFormatting sqref="G172">
    <cfRule type="expression" dxfId="11636" priority="17828">
      <formula>ISEVEN(ROW())</formula>
    </cfRule>
  </conditionalFormatting>
  <conditionalFormatting sqref="G171">
    <cfRule type="expression" dxfId="11635" priority="17826">
      <formula>ISEVEN(ROW())</formula>
    </cfRule>
  </conditionalFormatting>
  <conditionalFormatting sqref="G172">
    <cfRule type="expression" dxfId="11634" priority="17823">
      <formula>ISEVEN(ROW())</formula>
    </cfRule>
  </conditionalFormatting>
  <conditionalFormatting sqref="G172">
    <cfRule type="expression" dxfId="11633" priority="17822">
      <formula>ISEVEN(ROW())</formula>
    </cfRule>
  </conditionalFormatting>
  <conditionalFormatting sqref="G172">
    <cfRule type="expression" dxfId="11632" priority="17821">
      <formula>ISEVEN(ROW())</formula>
    </cfRule>
  </conditionalFormatting>
  <conditionalFormatting sqref="G171">
    <cfRule type="expression" dxfId="11631" priority="17820">
      <formula>ISEVEN(ROW())</formula>
    </cfRule>
  </conditionalFormatting>
  <conditionalFormatting sqref="G171">
    <cfRule type="expression" dxfId="11630" priority="17818">
      <formula>ISEVEN(ROW())</formula>
    </cfRule>
  </conditionalFormatting>
  <conditionalFormatting sqref="G171">
    <cfRule type="expression" dxfId="11629" priority="17817">
      <formula>ISEVEN(ROW())</formula>
    </cfRule>
  </conditionalFormatting>
  <conditionalFormatting sqref="G172">
    <cfRule type="expression" dxfId="11628" priority="17816">
      <formula>ISEVEN(ROW())</formula>
    </cfRule>
  </conditionalFormatting>
  <conditionalFormatting sqref="G172">
    <cfRule type="expression" dxfId="11627" priority="17814">
      <formula>ISEVEN(ROW())</formula>
    </cfRule>
  </conditionalFormatting>
  <conditionalFormatting sqref="G172">
    <cfRule type="expression" dxfId="11626" priority="17813">
      <formula>ISEVEN(ROW())</formula>
    </cfRule>
  </conditionalFormatting>
  <conditionalFormatting sqref="G171">
    <cfRule type="expression" dxfId="11625" priority="17812">
      <formula>ISEVEN(ROW())</formula>
    </cfRule>
  </conditionalFormatting>
  <conditionalFormatting sqref="G171">
    <cfRule type="expression" dxfId="11624" priority="17810">
      <formula>ISEVEN(ROW())</formula>
    </cfRule>
  </conditionalFormatting>
  <conditionalFormatting sqref="G171">
    <cfRule type="expression" dxfId="11623" priority="17809">
      <formula>ISEVEN(ROW())</formula>
    </cfRule>
  </conditionalFormatting>
  <conditionalFormatting sqref="G172">
    <cfRule type="expression" dxfId="11622" priority="17808">
      <formula>ISEVEN(ROW())</formula>
    </cfRule>
  </conditionalFormatting>
  <conditionalFormatting sqref="G171">
    <cfRule type="expression" dxfId="11621" priority="17806">
      <formula>ISEVEN(ROW())</formula>
    </cfRule>
  </conditionalFormatting>
  <conditionalFormatting sqref="G172">
    <cfRule type="expression" dxfId="11620" priority="17803">
      <formula>ISEVEN(ROW())</formula>
    </cfRule>
  </conditionalFormatting>
  <conditionalFormatting sqref="G172">
    <cfRule type="expression" dxfId="11619" priority="17802">
      <formula>ISEVEN(ROW())</formula>
    </cfRule>
  </conditionalFormatting>
  <conditionalFormatting sqref="G172">
    <cfRule type="expression" dxfId="11618" priority="17801">
      <formula>ISEVEN(ROW())</formula>
    </cfRule>
  </conditionalFormatting>
  <conditionalFormatting sqref="G171">
    <cfRule type="expression" dxfId="11617" priority="17800">
      <formula>ISEVEN(ROW())</formula>
    </cfRule>
  </conditionalFormatting>
  <conditionalFormatting sqref="G171">
    <cfRule type="expression" dxfId="11616" priority="17798">
      <formula>ISEVEN(ROW())</formula>
    </cfRule>
  </conditionalFormatting>
  <conditionalFormatting sqref="G171">
    <cfRule type="expression" dxfId="11615" priority="17797">
      <formula>ISEVEN(ROW())</formula>
    </cfRule>
  </conditionalFormatting>
  <conditionalFormatting sqref="G172">
    <cfRule type="expression" dxfId="11614" priority="17796">
      <formula>ISEVEN(ROW())</formula>
    </cfRule>
  </conditionalFormatting>
  <conditionalFormatting sqref="G171">
    <cfRule type="expression" dxfId="11613" priority="17794">
      <formula>ISEVEN(ROW())</formula>
    </cfRule>
  </conditionalFormatting>
  <conditionalFormatting sqref="G172">
    <cfRule type="expression" dxfId="11612" priority="17791">
      <formula>ISEVEN(ROW())</formula>
    </cfRule>
  </conditionalFormatting>
  <conditionalFormatting sqref="G172">
    <cfRule type="expression" dxfId="11611" priority="17790">
      <formula>ISEVEN(ROW())</formula>
    </cfRule>
  </conditionalFormatting>
  <conditionalFormatting sqref="G172">
    <cfRule type="expression" dxfId="11610" priority="17789">
      <formula>ISEVEN(ROW())</formula>
    </cfRule>
  </conditionalFormatting>
  <conditionalFormatting sqref="G171">
    <cfRule type="expression" dxfId="11609" priority="17788">
      <formula>ISEVEN(ROW())</formula>
    </cfRule>
  </conditionalFormatting>
  <conditionalFormatting sqref="G171">
    <cfRule type="expression" dxfId="11608" priority="17786">
      <formula>ISEVEN(ROW())</formula>
    </cfRule>
  </conditionalFormatting>
  <conditionalFormatting sqref="G171">
    <cfRule type="expression" dxfId="11607" priority="17785">
      <formula>ISEVEN(ROW())</formula>
    </cfRule>
  </conditionalFormatting>
  <conditionalFormatting sqref="G172">
    <cfRule type="expression" dxfId="11606" priority="17784">
      <formula>ISEVEN(ROW())</formula>
    </cfRule>
  </conditionalFormatting>
  <conditionalFormatting sqref="G172">
    <cfRule type="expression" dxfId="11605" priority="17782">
      <formula>ISEVEN(ROW())</formula>
    </cfRule>
  </conditionalFormatting>
  <conditionalFormatting sqref="G172">
    <cfRule type="expression" dxfId="11604" priority="17781">
      <formula>ISEVEN(ROW())</formula>
    </cfRule>
  </conditionalFormatting>
  <conditionalFormatting sqref="G171">
    <cfRule type="expression" dxfId="11603" priority="17780">
      <formula>ISEVEN(ROW())</formula>
    </cfRule>
  </conditionalFormatting>
  <conditionalFormatting sqref="G171">
    <cfRule type="expression" dxfId="11602" priority="17778">
      <formula>ISEVEN(ROW())</formula>
    </cfRule>
  </conditionalFormatting>
  <conditionalFormatting sqref="G171">
    <cfRule type="expression" dxfId="11601" priority="17777">
      <formula>ISEVEN(ROW())</formula>
    </cfRule>
  </conditionalFormatting>
  <conditionalFormatting sqref="G171">
    <cfRule type="expression" dxfId="11600" priority="17776">
      <formula>ISEVEN(ROW())</formula>
    </cfRule>
  </conditionalFormatting>
  <conditionalFormatting sqref="G172">
    <cfRule type="expression" dxfId="11599" priority="17773">
      <formula>ISEVEN(ROW())</formula>
    </cfRule>
  </conditionalFormatting>
  <conditionalFormatting sqref="G171">
    <cfRule type="expression" dxfId="11598" priority="17772">
      <formula>ISEVEN(ROW())</formula>
    </cfRule>
  </conditionalFormatting>
  <conditionalFormatting sqref="G171">
    <cfRule type="expression" dxfId="11597" priority="17771">
      <formula>ISEVEN(ROW())</formula>
    </cfRule>
  </conditionalFormatting>
  <conditionalFormatting sqref="G172">
    <cfRule type="expression" dxfId="11596" priority="17770">
      <formula>ISEVEN(ROW())</formula>
    </cfRule>
  </conditionalFormatting>
  <conditionalFormatting sqref="G172">
    <cfRule type="expression" dxfId="11595" priority="17766">
      <formula>ISEVEN(ROW())</formula>
    </cfRule>
  </conditionalFormatting>
  <conditionalFormatting sqref="G172">
    <cfRule type="expression" dxfId="11594" priority="17765">
      <formula>ISEVEN(ROW())</formula>
    </cfRule>
  </conditionalFormatting>
  <conditionalFormatting sqref="G171">
    <cfRule type="expression" dxfId="11593" priority="17764">
      <formula>ISEVEN(ROW())</formula>
    </cfRule>
  </conditionalFormatting>
  <conditionalFormatting sqref="C163">
    <cfRule type="expression" dxfId="11592" priority="17762">
      <formula>ISEVEN(ROW())</formula>
    </cfRule>
  </conditionalFormatting>
  <conditionalFormatting sqref="C162">
    <cfRule type="expression" dxfId="11591" priority="17761">
      <formula>ISEVEN(ROW())</formula>
    </cfRule>
  </conditionalFormatting>
  <conditionalFormatting sqref="C164">
    <cfRule type="expression" dxfId="11590" priority="17760">
      <formula>ISEVEN(ROW())</formula>
    </cfRule>
  </conditionalFormatting>
  <conditionalFormatting sqref="C166">
    <cfRule type="expression" dxfId="11589" priority="17759">
      <formula>ISEVEN(ROW())</formula>
    </cfRule>
  </conditionalFormatting>
  <conditionalFormatting sqref="C165">
    <cfRule type="expression" dxfId="11588" priority="17758">
      <formula>ISEVEN(ROW())</formula>
    </cfRule>
  </conditionalFormatting>
  <conditionalFormatting sqref="C162">
    <cfRule type="expression" dxfId="11587" priority="17757">
      <formula>ISEVEN(ROW())</formula>
    </cfRule>
  </conditionalFormatting>
  <conditionalFormatting sqref="C163">
    <cfRule type="expression" dxfId="11586" priority="17756">
      <formula>ISEVEN(ROW())</formula>
    </cfRule>
  </conditionalFormatting>
  <conditionalFormatting sqref="C165">
    <cfRule type="expression" dxfId="11585" priority="17755">
      <formula>ISEVEN(ROW())</formula>
    </cfRule>
  </conditionalFormatting>
  <conditionalFormatting sqref="C164">
    <cfRule type="expression" dxfId="11584" priority="17754">
      <formula>ISEVEN(ROW())</formula>
    </cfRule>
  </conditionalFormatting>
  <conditionalFormatting sqref="C166">
    <cfRule type="expression" dxfId="11583" priority="17753">
      <formula>ISEVEN(ROW())</formula>
    </cfRule>
  </conditionalFormatting>
  <conditionalFormatting sqref="C162">
    <cfRule type="expression" dxfId="11582" priority="17752">
      <formula>ISEVEN(ROW())</formula>
    </cfRule>
  </conditionalFormatting>
  <conditionalFormatting sqref="C164">
    <cfRule type="expression" dxfId="11581" priority="17751">
      <formula>ISEVEN(ROW())</formula>
    </cfRule>
  </conditionalFormatting>
  <conditionalFormatting sqref="C163">
    <cfRule type="expression" dxfId="11580" priority="17750">
      <formula>ISEVEN(ROW())</formula>
    </cfRule>
  </conditionalFormatting>
  <conditionalFormatting sqref="C165">
    <cfRule type="expression" dxfId="11579" priority="17749">
      <formula>ISEVEN(ROW())</formula>
    </cfRule>
  </conditionalFormatting>
  <conditionalFormatting sqref="C166">
    <cfRule type="expression" dxfId="11578" priority="17748">
      <formula>ISEVEN(ROW())</formula>
    </cfRule>
  </conditionalFormatting>
  <conditionalFormatting sqref="C163">
    <cfRule type="expression" dxfId="11577" priority="17747">
      <formula>ISEVEN(ROW())</formula>
    </cfRule>
  </conditionalFormatting>
  <conditionalFormatting sqref="C162">
    <cfRule type="expression" dxfId="11576" priority="17746">
      <formula>ISEVEN(ROW())</formula>
    </cfRule>
  </conditionalFormatting>
  <conditionalFormatting sqref="C164">
    <cfRule type="expression" dxfId="11575" priority="17745">
      <formula>ISEVEN(ROW())</formula>
    </cfRule>
  </conditionalFormatting>
  <conditionalFormatting sqref="C166">
    <cfRule type="expression" dxfId="11574" priority="17744">
      <formula>ISEVEN(ROW())</formula>
    </cfRule>
  </conditionalFormatting>
  <conditionalFormatting sqref="C165">
    <cfRule type="expression" dxfId="11573" priority="17743">
      <formula>ISEVEN(ROW())</formula>
    </cfRule>
  </conditionalFormatting>
  <conditionalFormatting sqref="C162">
    <cfRule type="expression" dxfId="11572" priority="17742">
      <formula>ISEVEN(ROW())</formula>
    </cfRule>
  </conditionalFormatting>
  <conditionalFormatting sqref="C163">
    <cfRule type="expression" dxfId="11571" priority="17741">
      <formula>ISEVEN(ROW())</formula>
    </cfRule>
  </conditionalFormatting>
  <conditionalFormatting sqref="C165">
    <cfRule type="expression" dxfId="11570" priority="17740">
      <formula>ISEVEN(ROW())</formula>
    </cfRule>
  </conditionalFormatting>
  <conditionalFormatting sqref="C164">
    <cfRule type="expression" dxfId="11569" priority="17739">
      <formula>ISEVEN(ROW())</formula>
    </cfRule>
  </conditionalFormatting>
  <conditionalFormatting sqref="C166">
    <cfRule type="expression" dxfId="11568" priority="17738">
      <formula>ISEVEN(ROW())</formula>
    </cfRule>
  </conditionalFormatting>
  <conditionalFormatting sqref="C162">
    <cfRule type="expression" dxfId="11567" priority="17737">
      <formula>ISEVEN(ROW())</formula>
    </cfRule>
  </conditionalFormatting>
  <conditionalFormatting sqref="C166">
    <cfRule type="expression" dxfId="11566" priority="17736">
      <formula>ISEVEN(ROW())</formula>
    </cfRule>
  </conditionalFormatting>
  <conditionalFormatting sqref="C164">
    <cfRule type="expression" dxfId="11565" priority="17735">
      <formula>ISEVEN(ROW())</formula>
    </cfRule>
  </conditionalFormatting>
  <conditionalFormatting sqref="C163">
    <cfRule type="expression" dxfId="11564" priority="17734">
      <formula>ISEVEN(ROW())</formula>
    </cfRule>
  </conditionalFormatting>
  <conditionalFormatting sqref="C165">
    <cfRule type="expression" dxfId="11563" priority="17733">
      <formula>ISEVEN(ROW())</formula>
    </cfRule>
  </conditionalFormatting>
  <conditionalFormatting sqref="C163">
    <cfRule type="expression" dxfId="11562" priority="17732">
      <formula>ISEVEN(ROW())</formula>
    </cfRule>
  </conditionalFormatting>
  <conditionalFormatting sqref="C162">
    <cfRule type="expression" dxfId="11561" priority="17731">
      <formula>ISEVEN(ROW())</formula>
    </cfRule>
  </conditionalFormatting>
  <conditionalFormatting sqref="C164">
    <cfRule type="expression" dxfId="11560" priority="17730">
      <formula>ISEVEN(ROW())</formula>
    </cfRule>
  </conditionalFormatting>
  <conditionalFormatting sqref="C166">
    <cfRule type="expression" dxfId="11559" priority="17729">
      <formula>ISEVEN(ROW())</formula>
    </cfRule>
  </conditionalFormatting>
  <conditionalFormatting sqref="C165">
    <cfRule type="expression" dxfId="11558" priority="17728">
      <formula>ISEVEN(ROW())</formula>
    </cfRule>
  </conditionalFormatting>
  <conditionalFormatting sqref="C162">
    <cfRule type="expression" dxfId="11557" priority="17727">
      <formula>ISEVEN(ROW())</formula>
    </cfRule>
  </conditionalFormatting>
  <conditionalFormatting sqref="C163">
    <cfRule type="expression" dxfId="11556" priority="17726">
      <formula>ISEVEN(ROW())</formula>
    </cfRule>
  </conditionalFormatting>
  <conditionalFormatting sqref="C165">
    <cfRule type="expression" dxfId="11555" priority="17725">
      <formula>ISEVEN(ROW())</formula>
    </cfRule>
  </conditionalFormatting>
  <conditionalFormatting sqref="C164">
    <cfRule type="expression" dxfId="11554" priority="17724">
      <formula>ISEVEN(ROW())</formula>
    </cfRule>
  </conditionalFormatting>
  <conditionalFormatting sqref="C166">
    <cfRule type="expression" dxfId="11553" priority="17723">
      <formula>ISEVEN(ROW())</formula>
    </cfRule>
  </conditionalFormatting>
  <conditionalFormatting sqref="C163">
    <cfRule type="expression" dxfId="11552" priority="17722">
      <formula>ISEVEN(ROW())</formula>
    </cfRule>
  </conditionalFormatting>
  <conditionalFormatting sqref="C162">
    <cfRule type="expression" dxfId="11551" priority="17721">
      <formula>ISEVEN(ROW())</formula>
    </cfRule>
  </conditionalFormatting>
  <conditionalFormatting sqref="C164">
    <cfRule type="expression" dxfId="11550" priority="17720">
      <formula>ISEVEN(ROW())</formula>
    </cfRule>
  </conditionalFormatting>
  <conditionalFormatting sqref="C166">
    <cfRule type="expression" dxfId="11549" priority="17719">
      <formula>ISEVEN(ROW())</formula>
    </cfRule>
  </conditionalFormatting>
  <conditionalFormatting sqref="C165">
    <cfRule type="expression" dxfId="11548" priority="17718">
      <formula>ISEVEN(ROW())</formula>
    </cfRule>
  </conditionalFormatting>
  <conditionalFormatting sqref="C162">
    <cfRule type="expression" dxfId="11547" priority="17717">
      <formula>ISEVEN(ROW())</formula>
    </cfRule>
  </conditionalFormatting>
  <conditionalFormatting sqref="C163">
    <cfRule type="expression" dxfId="11546" priority="17716">
      <formula>ISEVEN(ROW())</formula>
    </cfRule>
  </conditionalFormatting>
  <conditionalFormatting sqref="C165">
    <cfRule type="expression" dxfId="11545" priority="17715">
      <formula>ISEVEN(ROW())</formula>
    </cfRule>
  </conditionalFormatting>
  <conditionalFormatting sqref="C164">
    <cfRule type="expression" dxfId="11544" priority="17714">
      <formula>ISEVEN(ROW())</formula>
    </cfRule>
  </conditionalFormatting>
  <conditionalFormatting sqref="C166">
    <cfRule type="expression" dxfId="11543" priority="17713">
      <formula>ISEVEN(ROW())</formula>
    </cfRule>
  </conditionalFormatting>
  <conditionalFormatting sqref="C162">
    <cfRule type="expression" dxfId="11542" priority="17712">
      <formula>ISEVEN(ROW())</formula>
    </cfRule>
  </conditionalFormatting>
  <conditionalFormatting sqref="C164">
    <cfRule type="expression" dxfId="11541" priority="17711">
      <formula>ISEVEN(ROW())</formula>
    </cfRule>
  </conditionalFormatting>
  <conditionalFormatting sqref="C163">
    <cfRule type="expression" dxfId="11540" priority="17710">
      <formula>ISEVEN(ROW())</formula>
    </cfRule>
  </conditionalFormatting>
  <conditionalFormatting sqref="C165">
    <cfRule type="expression" dxfId="11539" priority="17709">
      <formula>ISEVEN(ROW())</formula>
    </cfRule>
  </conditionalFormatting>
  <conditionalFormatting sqref="C166">
    <cfRule type="expression" dxfId="11538" priority="17708">
      <formula>ISEVEN(ROW())</formula>
    </cfRule>
  </conditionalFormatting>
  <conditionalFormatting sqref="C163">
    <cfRule type="expression" dxfId="11537" priority="17707">
      <formula>ISEVEN(ROW())</formula>
    </cfRule>
  </conditionalFormatting>
  <conditionalFormatting sqref="C162">
    <cfRule type="expression" dxfId="11536" priority="17706">
      <formula>ISEVEN(ROW())</formula>
    </cfRule>
  </conditionalFormatting>
  <conditionalFormatting sqref="C164">
    <cfRule type="expression" dxfId="11535" priority="17705">
      <formula>ISEVEN(ROW())</formula>
    </cfRule>
  </conditionalFormatting>
  <conditionalFormatting sqref="C166">
    <cfRule type="expression" dxfId="11534" priority="17704">
      <formula>ISEVEN(ROW())</formula>
    </cfRule>
  </conditionalFormatting>
  <conditionalFormatting sqref="C165">
    <cfRule type="expression" dxfId="11533" priority="17703">
      <formula>ISEVEN(ROW())</formula>
    </cfRule>
  </conditionalFormatting>
  <conditionalFormatting sqref="C162">
    <cfRule type="expression" dxfId="11532" priority="17702">
      <formula>ISEVEN(ROW())</formula>
    </cfRule>
  </conditionalFormatting>
  <conditionalFormatting sqref="C163">
    <cfRule type="expression" dxfId="11531" priority="17701">
      <formula>ISEVEN(ROW())</formula>
    </cfRule>
  </conditionalFormatting>
  <conditionalFormatting sqref="C165">
    <cfRule type="expression" dxfId="11530" priority="17700">
      <formula>ISEVEN(ROW())</formula>
    </cfRule>
  </conditionalFormatting>
  <conditionalFormatting sqref="C164">
    <cfRule type="expression" dxfId="11529" priority="17699">
      <formula>ISEVEN(ROW())</formula>
    </cfRule>
  </conditionalFormatting>
  <conditionalFormatting sqref="C162">
    <cfRule type="expression" dxfId="11528" priority="17698">
      <formula>ISEVEN(ROW())</formula>
    </cfRule>
  </conditionalFormatting>
  <conditionalFormatting sqref="C164">
    <cfRule type="expression" dxfId="11527" priority="17697">
      <formula>ISEVEN(ROW())</formula>
    </cfRule>
  </conditionalFormatting>
  <conditionalFormatting sqref="C163">
    <cfRule type="expression" dxfId="11526" priority="17696">
      <formula>ISEVEN(ROW())</formula>
    </cfRule>
  </conditionalFormatting>
  <conditionalFormatting sqref="C165">
    <cfRule type="expression" dxfId="11525" priority="17695">
      <formula>ISEVEN(ROW())</formula>
    </cfRule>
  </conditionalFormatting>
  <conditionalFormatting sqref="C166">
    <cfRule type="expression" dxfId="11524" priority="17694">
      <formula>ISEVEN(ROW())</formula>
    </cfRule>
  </conditionalFormatting>
  <conditionalFormatting sqref="C163">
    <cfRule type="expression" dxfId="11523" priority="17693">
      <formula>ISEVEN(ROW())</formula>
    </cfRule>
  </conditionalFormatting>
  <conditionalFormatting sqref="C162">
    <cfRule type="expression" dxfId="11522" priority="17692">
      <formula>ISEVEN(ROW())</formula>
    </cfRule>
  </conditionalFormatting>
  <conditionalFormatting sqref="C164">
    <cfRule type="expression" dxfId="11521" priority="17691">
      <formula>ISEVEN(ROW())</formula>
    </cfRule>
  </conditionalFormatting>
  <conditionalFormatting sqref="C166">
    <cfRule type="expression" dxfId="11520" priority="17690">
      <formula>ISEVEN(ROW())</formula>
    </cfRule>
  </conditionalFormatting>
  <conditionalFormatting sqref="C165">
    <cfRule type="expression" dxfId="11519" priority="17689">
      <formula>ISEVEN(ROW())</formula>
    </cfRule>
  </conditionalFormatting>
  <conditionalFormatting sqref="C162">
    <cfRule type="expression" dxfId="11518" priority="17688">
      <formula>ISEVEN(ROW())</formula>
    </cfRule>
  </conditionalFormatting>
  <conditionalFormatting sqref="C163">
    <cfRule type="expression" dxfId="11517" priority="17687">
      <formula>ISEVEN(ROW())</formula>
    </cfRule>
  </conditionalFormatting>
  <conditionalFormatting sqref="C165">
    <cfRule type="expression" dxfId="11516" priority="17686">
      <formula>ISEVEN(ROW())</formula>
    </cfRule>
  </conditionalFormatting>
  <conditionalFormatting sqref="C164">
    <cfRule type="expression" dxfId="11515" priority="17685">
      <formula>ISEVEN(ROW())</formula>
    </cfRule>
  </conditionalFormatting>
  <conditionalFormatting sqref="C166">
    <cfRule type="expression" dxfId="11514" priority="17684">
      <formula>ISEVEN(ROW())</formula>
    </cfRule>
  </conditionalFormatting>
  <conditionalFormatting sqref="C167">
    <cfRule type="expression" dxfId="11513" priority="17683">
      <formula>ISEVEN(ROW())</formula>
    </cfRule>
  </conditionalFormatting>
  <conditionalFormatting sqref="C169">
    <cfRule type="expression" dxfId="11512" priority="17682">
      <formula>ISEVEN(ROW())</formula>
    </cfRule>
  </conditionalFormatting>
  <conditionalFormatting sqref="C168">
    <cfRule type="expression" dxfId="11511" priority="17681">
      <formula>ISEVEN(ROW())</formula>
    </cfRule>
  </conditionalFormatting>
  <conditionalFormatting sqref="C170">
    <cfRule type="expression" dxfId="11510" priority="17680">
      <formula>ISEVEN(ROW())</formula>
    </cfRule>
  </conditionalFormatting>
  <conditionalFormatting sqref="C172">
    <cfRule type="expression" dxfId="11509" priority="17679">
      <formula>ISEVEN(ROW())</formula>
    </cfRule>
  </conditionalFormatting>
  <conditionalFormatting sqref="C171">
    <cfRule type="expression" dxfId="11508" priority="17678">
      <formula>ISEVEN(ROW())</formula>
    </cfRule>
  </conditionalFormatting>
  <conditionalFormatting sqref="C168">
    <cfRule type="expression" dxfId="11507" priority="17676">
      <formula>ISEVEN(ROW())</formula>
    </cfRule>
  </conditionalFormatting>
  <conditionalFormatting sqref="C167">
    <cfRule type="expression" dxfId="11506" priority="17675">
      <formula>ISEVEN(ROW())</formula>
    </cfRule>
  </conditionalFormatting>
  <conditionalFormatting sqref="C169">
    <cfRule type="expression" dxfId="11505" priority="17674">
      <formula>ISEVEN(ROW())</formula>
    </cfRule>
  </conditionalFormatting>
  <conditionalFormatting sqref="C171">
    <cfRule type="expression" dxfId="11504" priority="17673">
      <formula>ISEVEN(ROW())</formula>
    </cfRule>
  </conditionalFormatting>
  <conditionalFormatting sqref="C170">
    <cfRule type="expression" dxfId="11503" priority="17672">
      <formula>ISEVEN(ROW())</formula>
    </cfRule>
  </conditionalFormatting>
  <conditionalFormatting sqref="C172">
    <cfRule type="expression" dxfId="11502" priority="17671">
      <formula>ISEVEN(ROW())</formula>
    </cfRule>
  </conditionalFormatting>
  <conditionalFormatting sqref="C167">
    <cfRule type="expression" dxfId="11501" priority="17669">
      <formula>ISEVEN(ROW())</formula>
    </cfRule>
  </conditionalFormatting>
  <conditionalFormatting sqref="C168">
    <cfRule type="expression" dxfId="11500" priority="17668">
      <formula>ISEVEN(ROW())</formula>
    </cfRule>
  </conditionalFormatting>
  <conditionalFormatting sqref="C170">
    <cfRule type="expression" dxfId="11499" priority="17667">
      <formula>ISEVEN(ROW())</formula>
    </cfRule>
  </conditionalFormatting>
  <conditionalFormatting sqref="C169">
    <cfRule type="expression" dxfId="11498" priority="17666">
      <formula>ISEVEN(ROW())</formula>
    </cfRule>
  </conditionalFormatting>
  <conditionalFormatting sqref="C171">
    <cfRule type="expression" dxfId="11497" priority="17665">
      <formula>ISEVEN(ROW())</formula>
    </cfRule>
  </conditionalFormatting>
  <conditionalFormatting sqref="C172">
    <cfRule type="expression" dxfId="11496" priority="17663">
      <formula>ISEVEN(ROW())</formula>
    </cfRule>
  </conditionalFormatting>
  <conditionalFormatting sqref="C167">
    <cfRule type="expression" dxfId="11495" priority="17662">
      <formula>ISEVEN(ROW())</formula>
    </cfRule>
  </conditionalFormatting>
  <conditionalFormatting sqref="C169">
    <cfRule type="expression" dxfId="11494" priority="17661">
      <formula>ISEVEN(ROW())</formula>
    </cfRule>
  </conditionalFormatting>
  <conditionalFormatting sqref="C168">
    <cfRule type="expression" dxfId="11493" priority="17660">
      <formula>ISEVEN(ROW())</formula>
    </cfRule>
  </conditionalFormatting>
  <conditionalFormatting sqref="C170">
    <cfRule type="expression" dxfId="11492" priority="17659">
      <formula>ISEVEN(ROW())</formula>
    </cfRule>
  </conditionalFormatting>
  <conditionalFormatting sqref="C172">
    <cfRule type="expression" dxfId="11491" priority="17658">
      <formula>ISEVEN(ROW())</formula>
    </cfRule>
  </conditionalFormatting>
  <conditionalFormatting sqref="C171">
    <cfRule type="expression" dxfId="11490" priority="17657">
      <formula>ISEVEN(ROW())</formula>
    </cfRule>
  </conditionalFormatting>
  <conditionalFormatting sqref="C168">
    <cfRule type="expression" dxfId="11489" priority="17655">
      <formula>ISEVEN(ROW())</formula>
    </cfRule>
  </conditionalFormatting>
  <conditionalFormatting sqref="C167">
    <cfRule type="expression" dxfId="11488" priority="17654">
      <formula>ISEVEN(ROW())</formula>
    </cfRule>
  </conditionalFormatting>
  <conditionalFormatting sqref="C169">
    <cfRule type="expression" dxfId="11487" priority="17653">
      <formula>ISEVEN(ROW())</formula>
    </cfRule>
  </conditionalFormatting>
  <conditionalFormatting sqref="C171">
    <cfRule type="expression" dxfId="11486" priority="17652">
      <formula>ISEVEN(ROW())</formula>
    </cfRule>
  </conditionalFormatting>
  <conditionalFormatting sqref="C170">
    <cfRule type="expression" dxfId="11485" priority="17651">
      <formula>ISEVEN(ROW())</formula>
    </cfRule>
  </conditionalFormatting>
  <conditionalFormatting sqref="C172">
    <cfRule type="expression" dxfId="11484" priority="17650">
      <formula>ISEVEN(ROW())</formula>
    </cfRule>
  </conditionalFormatting>
  <conditionalFormatting sqref="C167">
    <cfRule type="expression" dxfId="11483" priority="17648">
      <formula>ISEVEN(ROW())</formula>
    </cfRule>
  </conditionalFormatting>
  <conditionalFormatting sqref="C168">
    <cfRule type="expression" dxfId="11482" priority="17647">
      <formula>ISEVEN(ROW())</formula>
    </cfRule>
  </conditionalFormatting>
  <conditionalFormatting sqref="C170">
    <cfRule type="expression" dxfId="11481" priority="17646">
      <formula>ISEVEN(ROW())</formula>
    </cfRule>
  </conditionalFormatting>
  <conditionalFormatting sqref="C169">
    <cfRule type="expression" dxfId="11480" priority="17645">
      <formula>ISEVEN(ROW())</formula>
    </cfRule>
  </conditionalFormatting>
  <conditionalFormatting sqref="C171">
    <cfRule type="expression" dxfId="11479" priority="17644">
      <formula>ISEVEN(ROW())</formula>
    </cfRule>
  </conditionalFormatting>
  <conditionalFormatting sqref="C172">
    <cfRule type="expression" dxfId="11478" priority="17642">
      <formula>ISEVEN(ROW())</formula>
    </cfRule>
  </conditionalFormatting>
  <conditionalFormatting sqref="C167">
    <cfRule type="expression" dxfId="11477" priority="17641">
      <formula>ISEVEN(ROW())</formula>
    </cfRule>
  </conditionalFormatting>
  <conditionalFormatting sqref="C169">
    <cfRule type="expression" dxfId="11476" priority="17640">
      <formula>ISEVEN(ROW())</formula>
    </cfRule>
  </conditionalFormatting>
  <conditionalFormatting sqref="C168">
    <cfRule type="expression" dxfId="11475" priority="17639">
      <formula>ISEVEN(ROW())</formula>
    </cfRule>
  </conditionalFormatting>
  <conditionalFormatting sqref="C170">
    <cfRule type="expression" dxfId="11474" priority="17638">
      <formula>ISEVEN(ROW())</formula>
    </cfRule>
  </conditionalFormatting>
  <conditionalFormatting sqref="C172">
    <cfRule type="expression" dxfId="11473" priority="17637">
      <formula>ISEVEN(ROW())</formula>
    </cfRule>
  </conditionalFormatting>
  <conditionalFormatting sqref="C171">
    <cfRule type="expression" dxfId="11472" priority="17636">
      <formula>ISEVEN(ROW())</formula>
    </cfRule>
  </conditionalFormatting>
  <conditionalFormatting sqref="C168">
    <cfRule type="expression" dxfId="11471" priority="17634">
      <formula>ISEVEN(ROW())</formula>
    </cfRule>
  </conditionalFormatting>
  <conditionalFormatting sqref="C167">
    <cfRule type="expression" dxfId="11470" priority="17633">
      <formula>ISEVEN(ROW())</formula>
    </cfRule>
  </conditionalFormatting>
  <conditionalFormatting sqref="C169">
    <cfRule type="expression" dxfId="11469" priority="17632">
      <formula>ISEVEN(ROW())</formula>
    </cfRule>
  </conditionalFormatting>
  <conditionalFormatting sqref="C171">
    <cfRule type="expression" dxfId="11468" priority="17631">
      <formula>ISEVEN(ROW())</formula>
    </cfRule>
  </conditionalFormatting>
  <conditionalFormatting sqref="C170">
    <cfRule type="expression" dxfId="11467" priority="17630">
      <formula>ISEVEN(ROW())</formula>
    </cfRule>
  </conditionalFormatting>
  <conditionalFormatting sqref="C172">
    <cfRule type="expression" dxfId="11466" priority="17629">
      <formula>ISEVEN(ROW())</formula>
    </cfRule>
  </conditionalFormatting>
  <conditionalFormatting sqref="C167">
    <cfRule type="expression" dxfId="11465" priority="17627">
      <formula>ISEVEN(ROW())</formula>
    </cfRule>
  </conditionalFormatting>
  <conditionalFormatting sqref="C169">
    <cfRule type="expression" dxfId="11464" priority="17626">
      <formula>ISEVEN(ROW())</formula>
    </cfRule>
  </conditionalFormatting>
  <conditionalFormatting sqref="C168">
    <cfRule type="expression" dxfId="11463" priority="17625">
      <formula>ISEVEN(ROW())</formula>
    </cfRule>
  </conditionalFormatting>
  <conditionalFormatting sqref="C170">
    <cfRule type="expression" dxfId="11462" priority="17624">
      <formula>ISEVEN(ROW())</formula>
    </cfRule>
  </conditionalFormatting>
  <conditionalFormatting sqref="C172">
    <cfRule type="expression" dxfId="11461" priority="17623">
      <formula>ISEVEN(ROW())</formula>
    </cfRule>
  </conditionalFormatting>
  <conditionalFormatting sqref="C171">
    <cfRule type="expression" dxfId="11460" priority="17622">
      <formula>ISEVEN(ROW())</formula>
    </cfRule>
  </conditionalFormatting>
  <conditionalFormatting sqref="C168">
    <cfRule type="expression" dxfId="11459" priority="17620">
      <formula>ISEVEN(ROW())</formula>
    </cfRule>
  </conditionalFormatting>
  <conditionalFormatting sqref="C167">
    <cfRule type="expression" dxfId="11458" priority="17619">
      <formula>ISEVEN(ROW())</formula>
    </cfRule>
  </conditionalFormatting>
  <conditionalFormatting sqref="C169">
    <cfRule type="expression" dxfId="11457" priority="17618">
      <formula>ISEVEN(ROW())</formula>
    </cfRule>
  </conditionalFormatting>
  <conditionalFormatting sqref="C171">
    <cfRule type="expression" dxfId="11456" priority="17617">
      <formula>ISEVEN(ROW())</formula>
    </cfRule>
  </conditionalFormatting>
  <conditionalFormatting sqref="C170">
    <cfRule type="expression" dxfId="11455" priority="17616">
      <formula>ISEVEN(ROW())</formula>
    </cfRule>
  </conditionalFormatting>
  <conditionalFormatting sqref="C172">
    <cfRule type="expression" dxfId="11454" priority="17615">
      <formula>ISEVEN(ROW())</formula>
    </cfRule>
  </conditionalFormatting>
  <conditionalFormatting sqref="C167">
    <cfRule type="expression" dxfId="11453" priority="17613">
      <formula>ISEVEN(ROW())</formula>
    </cfRule>
  </conditionalFormatting>
  <conditionalFormatting sqref="C168">
    <cfRule type="expression" dxfId="11452" priority="17612">
      <formula>ISEVEN(ROW())</formula>
    </cfRule>
  </conditionalFormatting>
  <conditionalFormatting sqref="C170">
    <cfRule type="expression" dxfId="11451" priority="17611">
      <formula>ISEVEN(ROW())</formula>
    </cfRule>
  </conditionalFormatting>
  <conditionalFormatting sqref="C169">
    <cfRule type="expression" dxfId="11450" priority="17610">
      <formula>ISEVEN(ROW())</formula>
    </cfRule>
  </conditionalFormatting>
  <conditionalFormatting sqref="C171">
    <cfRule type="expression" dxfId="11449" priority="17609">
      <formula>ISEVEN(ROW())</formula>
    </cfRule>
  </conditionalFormatting>
  <conditionalFormatting sqref="C172">
    <cfRule type="expression" dxfId="11448" priority="17607">
      <formula>ISEVEN(ROW())</formula>
    </cfRule>
  </conditionalFormatting>
  <conditionalFormatting sqref="C167">
    <cfRule type="expression" dxfId="11447" priority="17606">
      <formula>ISEVEN(ROW())</formula>
    </cfRule>
  </conditionalFormatting>
  <conditionalFormatting sqref="C169">
    <cfRule type="expression" dxfId="11446" priority="17605">
      <formula>ISEVEN(ROW())</formula>
    </cfRule>
  </conditionalFormatting>
  <conditionalFormatting sqref="C168">
    <cfRule type="expression" dxfId="11445" priority="17604">
      <formula>ISEVEN(ROW())</formula>
    </cfRule>
  </conditionalFormatting>
  <conditionalFormatting sqref="C170">
    <cfRule type="expression" dxfId="11444" priority="17603">
      <formula>ISEVEN(ROW())</formula>
    </cfRule>
  </conditionalFormatting>
  <conditionalFormatting sqref="C172">
    <cfRule type="expression" dxfId="11443" priority="17602">
      <formula>ISEVEN(ROW())</formula>
    </cfRule>
  </conditionalFormatting>
  <conditionalFormatting sqref="C171">
    <cfRule type="expression" dxfId="11442" priority="17601">
      <formula>ISEVEN(ROW())</formula>
    </cfRule>
  </conditionalFormatting>
  <conditionalFormatting sqref="C168">
    <cfRule type="expression" dxfId="11441" priority="17599">
      <formula>ISEVEN(ROW())</formula>
    </cfRule>
  </conditionalFormatting>
  <conditionalFormatting sqref="C167">
    <cfRule type="expression" dxfId="11440" priority="17598">
      <formula>ISEVEN(ROW())</formula>
    </cfRule>
  </conditionalFormatting>
  <conditionalFormatting sqref="C169">
    <cfRule type="expression" dxfId="11439" priority="17597">
      <formula>ISEVEN(ROW())</formula>
    </cfRule>
  </conditionalFormatting>
  <conditionalFormatting sqref="C171">
    <cfRule type="expression" dxfId="11438" priority="17596">
      <formula>ISEVEN(ROW())</formula>
    </cfRule>
  </conditionalFormatting>
  <conditionalFormatting sqref="C170">
    <cfRule type="expression" dxfId="11437" priority="17595">
      <formula>ISEVEN(ROW())</formula>
    </cfRule>
  </conditionalFormatting>
  <conditionalFormatting sqref="C172">
    <cfRule type="expression" dxfId="11436" priority="17594">
      <formula>ISEVEN(ROW())</formula>
    </cfRule>
  </conditionalFormatting>
  <conditionalFormatting sqref="C167">
    <cfRule type="expression" dxfId="11435" priority="17592">
      <formula>ISEVEN(ROW())</formula>
    </cfRule>
  </conditionalFormatting>
  <conditionalFormatting sqref="C168">
    <cfRule type="expression" dxfId="11434" priority="17591">
      <formula>ISEVEN(ROW())</formula>
    </cfRule>
  </conditionalFormatting>
  <conditionalFormatting sqref="C170">
    <cfRule type="expression" dxfId="11433" priority="17590">
      <formula>ISEVEN(ROW())</formula>
    </cfRule>
  </conditionalFormatting>
  <conditionalFormatting sqref="C169">
    <cfRule type="expression" dxfId="11432" priority="17589">
      <formula>ISEVEN(ROW())</formula>
    </cfRule>
  </conditionalFormatting>
  <conditionalFormatting sqref="C171">
    <cfRule type="expression" dxfId="11431" priority="17588">
      <formula>ISEVEN(ROW())</formula>
    </cfRule>
  </conditionalFormatting>
  <conditionalFormatting sqref="C172">
    <cfRule type="expression" dxfId="11430" priority="17586">
      <formula>ISEVEN(ROW())</formula>
    </cfRule>
  </conditionalFormatting>
  <conditionalFormatting sqref="C167">
    <cfRule type="expression" dxfId="11429" priority="17585">
      <formula>ISEVEN(ROW())</formula>
    </cfRule>
  </conditionalFormatting>
  <conditionalFormatting sqref="C169">
    <cfRule type="expression" dxfId="11428" priority="17584">
      <formula>ISEVEN(ROW())</formula>
    </cfRule>
  </conditionalFormatting>
  <conditionalFormatting sqref="C168">
    <cfRule type="expression" dxfId="11427" priority="17583">
      <formula>ISEVEN(ROW())</formula>
    </cfRule>
  </conditionalFormatting>
  <conditionalFormatting sqref="C170">
    <cfRule type="expression" dxfId="11426" priority="17582">
      <formula>ISEVEN(ROW())</formula>
    </cfRule>
  </conditionalFormatting>
  <conditionalFormatting sqref="C172">
    <cfRule type="expression" dxfId="11425" priority="17581">
      <formula>ISEVEN(ROW())</formula>
    </cfRule>
  </conditionalFormatting>
  <conditionalFormatting sqref="C171">
    <cfRule type="expression" dxfId="11424" priority="17580">
      <formula>ISEVEN(ROW())</formula>
    </cfRule>
  </conditionalFormatting>
  <conditionalFormatting sqref="C168">
    <cfRule type="expression" dxfId="11423" priority="17578">
      <formula>ISEVEN(ROW())</formula>
    </cfRule>
  </conditionalFormatting>
  <conditionalFormatting sqref="C167">
    <cfRule type="expression" dxfId="11422" priority="17577">
      <formula>ISEVEN(ROW())</formula>
    </cfRule>
  </conditionalFormatting>
  <conditionalFormatting sqref="C169">
    <cfRule type="expression" dxfId="11421" priority="17576">
      <formula>ISEVEN(ROW())</formula>
    </cfRule>
  </conditionalFormatting>
  <conditionalFormatting sqref="C171">
    <cfRule type="expression" dxfId="11420" priority="17575">
      <formula>ISEVEN(ROW())</formula>
    </cfRule>
  </conditionalFormatting>
  <conditionalFormatting sqref="C170">
    <cfRule type="expression" dxfId="11419" priority="17574">
      <formula>ISEVEN(ROW())</formula>
    </cfRule>
  </conditionalFormatting>
  <conditionalFormatting sqref="C172">
    <cfRule type="expression" dxfId="11418" priority="17573">
      <formula>ISEVEN(ROW())</formula>
    </cfRule>
  </conditionalFormatting>
  <conditionalFormatting sqref="C163">
    <cfRule type="expression" dxfId="11417" priority="17571">
      <formula>ISEVEN(ROW())</formula>
    </cfRule>
  </conditionalFormatting>
  <conditionalFormatting sqref="C162">
    <cfRule type="expression" dxfId="11416" priority="17570">
      <formula>ISEVEN(ROW())</formula>
    </cfRule>
  </conditionalFormatting>
  <conditionalFormatting sqref="C164">
    <cfRule type="expression" dxfId="11415" priority="17569">
      <formula>ISEVEN(ROW())</formula>
    </cfRule>
  </conditionalFormatting>
  <conditionalFormatting sqref="C165">
    <cfRule type="expression" dxfId="11414" priority="17568">
      <formula>ISEVEN(ROW())</formula>
    </cfRule>
  </conditionalFormatting>
  <conditionalFormatting sqref="C165">
    <cfRule type="expression" dxfId="11413" priority="17567">
      <formula>ISEVEN(ROW())</formula>
    </cfRule>
  </conditionalFormatting>
  <conditionalFormatting sqref="C167">
    <cfRule type="expression" dxfId="11412" priority="17566">
      <formula>ISEVEN(ROW())</formula>
    </cfRule>
  </conditionalFormatting>
  <conditionalFormatting sqref="C166">
    <cfRule type="expression" dxfId="11411" priority="17565">
      <formula>ISEVEN(ROW())</formula>
    </cfRule>
  </conditionalFormatting>
  <conditionalFormatting sqref="C168">
    <cfRule type="expression" dxfId="11410" priority="17564">
      <formula>ISEVEN(ROW())</formula>
    </cfRule>
  </conditionalFormatting>
  <conditionalFormatting sqref="C170">
    <cfRule type="expression" dxfId="11409" priority="17563">
      <formula>ISEVEN(ROW())</formula>
    </cfRule>
  </conditionalFormatting>
  <conditionalFormatting sqref="C169">
    <cfRule type="expression" dxfId="11408" priority="17562">
      <formula>ISEVEN(ROW())</formula>
    </cfRule>
  </conditionalFormatting>
  <conditionalFormatting sqref="C171">
    <cfRule type="expression" dxfId="11407" priority="17561">
      <formula>ISEVEN(ROW())</formula>
    </cfRule>
  </conditionalFormatting>
  <conditionalFormatting sqref="C172">
    <cfRule type="expression" dxfId="11406" priority="17559">
      <formula>ISEVEN(ROW())</formula>
    </cfRule>
  </conditionalFormatting>
  <conditionalFormatting sqref="C166">
    <cfRule type="expression" dxfId="11405" priority="17558">
      <formula>ISEVEN(ROW())</formula>
    </cfRule>
  </conditionalFormatting>
  <conditionalFormatting sqref="C165">
    <cfRule type="expression" dxfId="11404" priority="17557">
      <formula>ISEVEN(ROW())</formula>
    </cfRule>
  </conditionalFormatting>
  <conditionalFormatting sqref="C167">
    <cfRule type="expression" dxfId="11403" priority="17556">
      <formula>ISEVEN(ROW())</formula>
    </cfRule>
  </conditionalFormatting>
  <conditionalFormatting sqref="C169">
    <cfRule type="expression" dxfId="11402" priority="17555">
      <formula>ISEVEN(ROW())</formula>
    </cfRule>
  </conditionalFormatting>
  <conditionalFormatting sqref="C168">
    <cfRule type="expression" dxfId="11401" priority="17554">
      <formula>ISEVEN(ROW())</formula>
    </cfRule>
  </conditionalFormatting>
  <conditionalFormatting sqref="C170">
    <cfRule type="expression" dxfId="11400" priority="17553">
      <formula>ISEVEN(ROW())</formula>
    </cfRule>
  </conditionalFormatting>
  <conditionalFormatting sqref="C172">
    <cfRule type="expression" dxfId="11399" priority="17552">
      <formula>ISEVEN(ROW())</formula>
    </cfRule>
  </conditionalFormatting>
  <conditionalFormatting sqref="C171">
    <cfRule type="expression" dxfId="11398" priority="17551">
      <formula>ISEVEN(ROW())</formula>
    </cfRule>
  </conditionalFormatting>
  <conditionalFormatting sqref="C171">
    <cfRule type="expression" dxfId="11397" priority="17549">
      <formula>ISEVEN(ROW())</formula>
    </cfRule>
  </conditionalFormatting>
  <conditionalFormatting sqref="C172">
    <cfRule type="expression" dxfId="11396" priority="17547">
      <formula>ISEVEN(ROW())</formula>
    </cfRule>
  </conditionalFormatting>
  <conditionalFormatting sqref="C172">
    <cfRule type="expression" dxfId="11395" priority="17546">
      <formula>ISEVEN(ROW())</formula>
    </cfRule>
  </conditionalFormatting>
  <conditionalFormatting sqref="C171">
    <cfRule type="expression" dxfId="11394" priority="17545">
      <formula>ISEVEN(ROW())</formula>
    </cfRule>
  </conditionalFormatting>
  <conditionalFormatting sqref="C162">
    <cfRule type="expression" dxfId="11393" priority="17543">
      <formula>ISEVEN(ROW())</formula>
    </cfRule>
  </conditionalFormatting>
  <conditionalFormatting sqref="C162">
    <cfRule type="expression" dxfId="11392" priority="17542">
      <formula>ISEVEN(ROW())</formula>
    </cfRule>
  </conditionalFormatting>
  <conditionalFormatting sqref="C164">
    <cfRule type="expression" dxfId="11391" priority="17541">
      <formula>ISEVEN(ROW())</formula>
    </cfRule>
  </conditionalFormatting>
  <conditionalFormatting sqref="C163">
    <cfRule type="expression" dxfId="11390" priority="17540">
      <formula>ISEVEN(ROW())</formula>
    </cfRule>
  </conditionalFormatting>
  <conditionalFormatting sqref="C165">
    <cfRule type="expression" dxfId="11389" priority="17539">
      <formula>ISEVEN(ROW())</formula>
    </cfRule>
  </conditionalFormatting>
  <conditionalFormatting sqref="C166">
    <cfRule type="expression" dxfId="11388" priority="17538">
      <formula>ISEVEN(ROW())</formula>
    </cfRule>
  </conditionalFormatting>
  <conditionalFormatting sqref="C166">
    <cfRule type="expression" dxfId="11387" priority="17537">
      <formula>ISEVEN(ROW())</formula>
    </cfRule>
  </conditionalFormatting>
  <conditionalFormatting sqref="C168">
    <cfRule type="expression" dxfId="11386" priority="17536">
      <formula>ISEVEN(ROW())</formula>
    </cfRule>
  </conditionalFormatting>
  <conditionalFormatting sqref="C167">
    <cfRule type="expression" dxfId="11385" priority="17535">
      <formula>ISEVEN(ROW())</formula>
    </cfRule>
  </conditionalFormatting>
  <conditionalFormatting sqref="C169">
    <cfRule type="expression" dxfId="11384" priority="17534">
      <formula>ISEVEN(ROW())</formula>
    </cfRule>
  </conditionalFormatting>
  <conditionalFormatting sqref="C171">
    <cfRule type="expression" dxfId="11383" priority="17533">
      <formula>ISEVEN(ROW())</formula>
    </cfRule>
  </conditionalFormatting>
  <conditionalFormatting sqref="C170">
    <cfRule type="expression" dxfId="11382" priority="17532">
      <formula>ISEVEN(ROW())</formula>
    </cfRule>
  </conditionalFormatting>
  <conditionalFormatting sqref="C172">
    <cfRule type="expression" dxfId="11381" priority="17531">
      <formula>ISEVEN(ROW())</formula>
    </cfRule>
  </conditionalFormatting>
  <conditionalFormatting sqref="C167">
    <cfRule type="expression" dxfId="11380" priority="17529">
      <formula>ISEVEN(ROW())</formula>
    </cfRule>
  </conditionalFormatting>
  <conditionalFormatting sqref="C166">
    <cfRule type="expression" dxfId="11379" priority="17528">
      <formula>ISEVEN(ROW())</formula>
    </cfRule>
  </conditionalFormatting>
  <conditionalFormatting sqref="C168">
    <cfRule type="expression" dxfId="11378" priority="17527">
      <formula>ISEVEN(ROW())</formula>
    </cfRule>
  </conditionalFormatting>
  <conditionalFormatting sqref="C170">
    <cfRule type="expression" dxfId="11377" priority="17526">
      <formula>ISEVEN(ROW())</formula>
    </cfRule>
  </conditionalFormatting>
  <conditionalFormatting sqref="C169">
    <cfRule type="expression" dxfId="11376" priority="17525">
      <formula>ISEVEN(ROW())</formula>
    </cfRule>
  </conditionalFormatting>
  <conditionalFormatting sqref="C171">
    <cfRule type="expression" dxfId="11375" priority="17524">
      <formula>ISEVEN(ROW())</formula>
    </cfRule>
  </conditionalFormatting>
  <conditionalFormatting sqref="C172">
    <cfRule type="expression" dxfId="11374" priority="17522">
      <formula>ISEVEN(ROW())</formula>
    </cfRule>
  </conditionalFormatting>
  <conditionalFormatting sqref="C172">
    <cfRule type="expression" dxfId="11373" priority="17521">
      <formula>ISEVEN(ROW())</formula>
    </cfRule>
  </conditionalFormatting>
  <conditionalFormatting sqref="C172">
    <cfRule type="expression" dxfId="11372" priority="17518">
      <formula>ISEVEN(ROW())</formula>
    </cfRule>
  </conditionalFormatting>
  <conditionalFormatting sqref="C162">
    <cfRule type="expression" dxfId="11371" priority="17517">
      <formula>ISEVEN(ROW())</formula>
    </cfRule>
  </conditionalFormatting>
  <conditionalFormatting sqref="C163">
    <cfRule type="expression" dxfId="11370" priority="17516">
      <formula>ISEVEN(ROW())</formula>
    </cfRule>
  </conditionalFormatting>
  <conditionalFormatting sqref="C164">
    <cfRule type="expression" dxfId="11369" priority="17515">
      <formula>ISEVEN(ROW())</formula>
    </cfRule>
  </conditionalFormatting>
  <conditionalFormatting sqref="C164">
    <cfRule type="expression" dxfId="11368" priority="17514">
      <formula>ISEVEN(ROW())</formula>
    </cfRule>
  </conditionalFormatting>
  <conditionalFormatting sqref="C166">
    <cfRule type="expression" dxfId="11367" priority="17513">
      <formula>ISEVEN(ROW())</formula>
    </cfRule>
  </conditionalFormatting>
  <conditionalFormatting sqref="C165">
    <cfRule type="expression" dxfId="11366" priority="17512">
      <formula>ISEVEN(ROW())</formula>
    </cfRule>
  </conditionalFormatting>
  <conditionalFormatting sqref="C167">
    <cfRule type="expression" dxfId="11365" priority="17511">
      <formula>ISEVEN(ROW())</formula>
    </cfRule>
  </conditionalFormatting>
  <conditionalFormatting sqref="C169">
    <cfRule type="expression" dxfId="11364" priority="17510">
      <formula>ISEVEN(ROW())</formula>
    </cfRule>
  </conditionalFormatting>
  <conditionalFormatting sqref="C168">
    <cfRule type="expression" dxfId="11363" priority="17509">
      <formula>ISEVEN(ROW())</formula>
    </cfRule>
  </conditionalFormatting>
  <conditionalFormatting sqref="C170">
    <cfRule type="expression" dxfId="11362" priority="17508">
      <formula>ISEVEN(ROW())</formula>
    </cfRule>
  </conditionalFormatting>
  <conditionalFormatting sqref="C172">
    <cfRule type="expression" dxfId="11361" priority="17507">
      <formula>ISEVEN(ROW())</formula>
    </cfRule>
  </conditionalFormatting>
  <conditionalFormatting sqref="C171">
    <cfRule type="expression" dxfId="11360" priority="17506">
      <formula>ISEVEN(ROW())</formula>
    </cfRule>
  </conditionalFormatting>
  <conditionalFormatting sqref="C165">
    <cfRule type="expression" dxfId="11359" priority="17504">
      <formula>ISEVEN(ROW())</formula>
    </cfRule>
  </conditionalFormatting>
  <conditionalFormatting sqref="C164">
    <cfRule type="expression" dxfId="11358" priority="17503">
      <formula>ISEVEN(ROW())</formula>
    </cfRule>
  </conditionalFormatting>
  <conditionalFormatting sqref="C166">
    <cfRule type="expression" dxfId="11357" priority="17502">
      <formula>ISEVEN(ROW())</formula>
    </cfRule>
  </conditionalFormatting>
  <conditionalFormatting sqref="C168">
    <cfRule type="expression" dxfId="11356" priority="17501">
      <formula>ISEVEN(ROW())</formula>
    </cfRule>
  </conditionalFormatting>
  <conditionalFormatting sqref="C167">
    <cfRule type="expression" dxfId="11355" priority="17500">
      <formula>ISEVEN(ROW())</formula>
    </cfRule>
  </conditionalFormatting>
  <conditionalFormatting sqref="C169">
    <cfRule type="expression" dxfId="11354" priority="17499">
      <formula>ISEVEN(ROW())</formula>
    </cfRule>
  </conditionalFormatting>
  <conditionalFormatting sqref="C171">
    <cfRule type="expression" dxfId="11353" priority="17498">
      <formula>ISEVEN(ROW())</formula>
    </cfRule>
  </conditionalFormatting>
  <conditionalFormatting sqref="C170">
    <cfRule type="expression" dxfId="11352" priority="17497">
      <formula>ISEVEN(ROW())</formula>
    </cfRule>
  </conditionalFormatting>
  <conditionalFormatting sqref="C172">
    <cfRule type="expression" dxfId="11351" priority="17496">
      <formula>ISEVEN(ROW())</formula>
    </cfRule>
  </conditionalFormatting>
  <conditionalFormatting sqref="C170">
    <cfRule type="expression" dxfId="11350" priority="17494">
      <formula>ISEVEN(ROW())</formula>
    </cfRule>
  </conditionalFormatting>
  <conditionalFormatting sqref="C172">
    <cfRule type="expression" dxfId="11349" priority="17493">
      <formula>ISEVEN(ROW())</formula>
    </cfRule>
  </conditionalFormatting>
  <conditionalFormatting sqref="C171">
    <cfRule type="expression" dxfId="11348" priority="17492">
      <formula>ISEVEN(ROW())</formula>
    </cfRule>
  </conditionalFormatting>
  <conditionalFormatting sqref="C171">
    <cfRule type="expression" dxfId="11347" priority="17490">
      <formula>ISEVEN(ROW())</formula>
    </cfRule>
  </conditionalFormatting>
  <conditionalFormatting sqref="C170">
    <cfRule type="expression" dxfId="11346" priority="17489">
      <formula>ISEVEN(ROW())</formula>
    </cfRule>
  </conditionalFormatting>
  <conditionalFormatting sqref="C172">
    <cfRule type="expression" dxfId="11345" priority="17488">
      <formula>ISEVEN(ROW())</formula>
    </cfRule>
  </conditionalFormatting>
  <conditionalFormatting sqref="C163">
    <cfRule type="expression" dxfId="11344" priority="17486">
      <formula>ISEVEN(ROW())</formula>
    </cfRule>
  </conditionalFormatting>
  <conditionalFormatting sqref="C162">
    <cfRule type="expression" dxfId="11343" priority="17485">
      <formula>ISEVEN(ROW())</formula>
    </cfRule>
  </conditionalFormatting>
  <conditionalFormatting sqref="C164">
    <cfRule type="expression" dxfId="11342" priority="17484">
      <formula>ISEVEN(ROW())</formula>
    </cfRule>
  </conditionalFormatting>
  <conditionalFormatting sqref="C165">
    <cfRule type="expression" dxfId="11341" priority="17483">
      <formula>ISEVEN(ROW())</formula>
    </cfRule>
  </conditionalFormatting>
  <conditionalFormatting sqref="C165">
    <cfRule type="expression" dxfId="11340" priority="17482">
      <formula>ISEVEN(ROW())</formula>
    </cfRule>
  </conditionalFormatting>
  <conditionalFormatting sqref="C167">
    <cfRule type="expression" dxfId="11339" priority="17481">
      <formula>ISEVEN(ROW())</formula>
    </cfRule>
  </conditionalFormatting>
  <conditionalFormatting sqref="C166">
    <cfRule type="expression" dxfId="11338" priority="17480">
      <formula>ISEVEN(ROW())</formula>
    </cfRule>
  </conditionalFormatting>
  <conditionalFormatting sqref="C168">
    <cfRule type="expression" dxfId="11337" priority="17479">
      <formula>ISEVEN(ROW())</formula>
    </cfRule>
  </conditionalFormatting>
  <conditionalFormatting sqref="C170">
    <cfRule type="expression" dxfId="11336" priority="17478">
      <formula>ISEVEN(ROW())</formula>
    </cfRule>
  </conditionalFormatting>
  <conditionalFormatting sqref="C169">
    <cfRule type="expression" dxfId="11335" priority="17477">
      <formula>ISEVEN(ROW())</formula>
    </cfRule>
  </conditionalFormatting>
  <conditionalFormatting sqref="C171">
    <cfRule type="expression" dxfId="11334" priority="17476">
      <formula>ISEVEN(ROW())</formula>
    </cfRule>
  </conditionalFormatting>
  <conditionalFormatting sqref="C172">
    <cfRule type="expression" dxfId="11333" priority="17474">
      <formula>ISEVEN(ROW())</formula>
    </cfRule>
  </conditionalFormatting>
  <conditionalFormatting sqref="C166">
    <cfRule type="expression" dxfId="11332" priority="17473">
      <formula>ISEVEN(ROW())</formula>
    </cfRule>
  </conditionalFormatting>
  <conditionalFormatting sqref="C165">
    <cfRule type="expression" dxfId="11331" priority="17472">
      <formula>ISEVEN(ROW())</formula>
    </cfRule>
  </conditionalFormatting>
  <conditionalFormatting sqref="C167">
    <cfRule type="expression" dxfId="11330" priority="17471">
      <formula>ISEVEN(ROW())</formula>
    </cfRule>
  </conditionalFormatting>
  <conditionalFormatting sqref="C169">
    <cfRule type="expression" dxfId="11329" priority="17470">
      <formula>ISEVEN(ROW())</formula>
    </cfRule>
  </conditionalFormatting>
  <conditionalFormatting sqref="C168">
    <cfRule type="expression" dxfId="11328" priority="17469">
      <formula>ISEVEN(ROW())</formula>
    </cfRule>
  </conditionalFormatting>
  <conditionalFormatting sqref="C170">
    <cfRule type="expression" dxfId="11327" priority="17468">
      <formula>ISEVEN(ROW())</formula>
    </cfRule>
  </conditionalFormatting>
  <conditionalFormatting sqref="C172">
    <cfRule type="expression" dxfId="11326" priority="17467">
      <formula>ISEVEN(ROW())</formula>
    </cfRule>
  </conditionalFormatting>
  <conditionalFormatting sqref="C171">
    <cfRule type="expression" dxfId="11325" priority="17466">
      <formula>ISEVEN(ROW())</formula>
    </cfRule>
  </conditionalFormatting>
  <conditionalFormatting sqref="C171">
    <cfRule type="expression" dxfId="11324" priority="17464">
      <formula>ISEVEN(ROW())</formula>
    </cfRule>
  </conditionalFormatting>
  <conditionalFormatting sqref="C172">
    <cfRule type="expression" dxfId="11323" priority="17462">
      <formula>ISEVEN(ROW())</formula>
    </cfRule>
  </conditionalFormatting>
  <conditionalFormatting sqref="C172">
    <cfRule type="expression" dxfId="11322" priority="17461">
      <formula>ISEVEN(ROW())</formula>
    </cfRule>
  </conditionalFormatting>
  <conditionalFormatting sqref="C171">
    <cfRule type="expression" dxfId="11321" priority="17460">
      <formula>ISEVEN(ROW())</formula>
    </cfRule>
  </conditionalFormatting>
  <conditionalFormatting sqref="B139 D139:F139">
    <cfRule type="expression" dxfId="11320" priority="17458">
      <formula>ISEVEN(ROW())</formula>
    </cfRule>
  </conditionalFormatting>
  <conditionalFormatting sqref="F138">
    <cfRule type="expression" dxfId="11319" priority="17457">
      <formula>ISEVEN(ROW())</formula>
    </cfRule>
  </conditionalFormatting>
  <conditionalFormatting sqref="B138:E138">
    <cfRule type="expression" dxfId="11318" priority="17456">
      <formula>ISEVEN(ROW())</formula>
    </cfRule>
  </conditionalFormatting>
  <conditionalFormatting sqref="G138">
    <cfRule type="expression" dxfId="11317" priority="17455">
      <formula>ISEVEN(ROW())</formula>
    </cfRule>
  </conditionalFormatting>
  <conditionalFormatting sqref="G138">
    <cfRule type="expression" dxfId="11316" priority="17454">
      <formula>ISEVEN(ROW())</formula>
    </cfRule>
  </conditionalFormatting>
  <conditionalFormatting sqref="B137:G137">
    <cfRule type="expression" dxfId="11315" priority="17453">
      <formula>ISEVEN(ROW())</formula>
    </cfRule>
  </conditionalFormatting>
  <conditionalFormatting sqref="G139">
    <cfRule type="expression" dxfId="11314" priority="17452">
      <formula>ISEVEN(ROW())</formula>
    </cfRule>
  </conditionalFormatting>
  <conditionalFormatting sqref="C139">
    <cfRule type="expression" dxfId="11313" priority="17451">
      <formula>ISEVEN(ROW())</formula>
    </cfRule>
  </conditionalFormatting>
  <conditionalFormatting sqref="F141">
    <cfRule type="expression" dxfId="11312" priority="17450">
      <formula>ISEVEN(ROW())</formula>
    </cfRule>
  </conditionalFormatting>
  <conditionalFormatting sqref="B141:E141">
    <cfRule type="expression" dxfId="11311" priority="17449">
      <formula>ISEVEN(ROW())</formula>
    </cfRule>
  </conditionalFormatting>
  <conditionalFormatting sqref="B140:F140">
    <cfRule type="expression" dxfId="11310" priority="17448">
      <formula>ISEVEN(ROW())</formula>
    </cfRule>
  </conditionalFormatting>
  <conditionalFormatting sqref="B138 D138:F138">
    <cfRule type="expression" dxfId="11309" priority="17447">
      <formula>ISEVEN(ROW())</formula>
    </cfRule>
  </conditionalFormatting>
  <conditionalFormatting sqref="F137">
    <cfRule type="expression" dxfId="11308" priority="17446">
      <formula>ISEVEN(ROW())</formula>
    </cfRule>
  </conditionalFormatting>
  <conditionalFormatting sqref="B137:E137">
    <cfRule type="expression" dxfId="11307" priority="17445">
      <formula>ISEVEN(ROW())</formula>
    </cfRule>
  </conditionalFormatting>
  <conditionalFormatting sqref="G137">
    <cfRule type="expression" dxfId="11306" priority="17444">
      <formula>ISEVEN(ROW())</formula>
    </cfRule>
  </conditionalFormatting>
  <conditionalFormatting sqref="G137">
    <cfRule type="expression" dxfId="11305" priority="17443">
      <formula>ISEVEN(ROW())</formula>
    </cfRule>
  </conditionalFormatting>
  <conditionalFormatting sqref="G138">
    <cfRule type="expression" dxfId="11304" priority="17442">
      <formula>ISEVEN(ROW())</formula>
    </cfRule>
  </conditionalFormatting>
  <conditionalFormatting sqref="C138">
    <cfRule type="expression" dxfId="11303" priority="17441">
      <formula>ISEVEN(ROW())</formula>
    </cfRule>
  </conditionalFormatting>
  <conditionalFormatting sqref="B141 D141:F141">
    <cfRule type="expression" dxfId="11302" priority="17440">
      <formula>ISEVEN(ROW())</formula>
    </cfRule>
  </conditionalFormatting>
  <conditionalFormatting sqref="F140">
    <cfRule type="expression" dxfId="11301" priority="17439">
      <formula>ISEVEN(ROW())</formula>
    </cfRule>
  </conditionalFormatting>
  <conditionalFormatting sqref="B140:E140">
    <cfRule type="expression" dxfId="11300" priority="17438">
      <formula>ISEVEN(ROW())</formula>
    </cfRule>
  </conditionalFormatting>
  <conditionalFormatting sqref="B139:G139">
    <cfRule type="expression" dxfId="11299" priority="17437">
      <formula>ISEVEN(ROW())</formula>
    </cfRule>
  </conditionalFormatting>
  <conditionalFormatting sqref="C141">
    <cfRule type="expression" dxfId="11298" priority="17436">
      <formula>ISEVEN(ROW())</formula>
    </cfRule>
  </conditionalFormatting>
  <conditionalFormatting sqref="B137 D137:F137">
    <cfRule type="expression" dxfId="11297" priority="17435">
      <formula>ISEVEN(ROW())</formula>
    </cfRule>
  </conditionalFormatting>
  <conditionalFormatting sqref="G137">
    <cfRule type="expression" dxfId="11296" priority="17434">
      <formula>ISEVEN(ROW())</formula>
    </cfRule>
  </conditionalFormatting>
  <conditionalFormatting sqref="C137">
    <cfRule type="expression" dxfId="11295" priority="17433">
      <formula>ISEVEN(ROW())</formula>
    </cfRule>
  </conditionalFormatting>
  <conditionalFormatting sqref="B140 D140:F140">
    <cfRule type="expression" dxfId="11294" priority="17432">
      <formula>ISEVEN(ROW())</formula>
    </cfRule>
  </conditionalFormatting>
  <conditionalFormatting sqref="F139">
    <cfRule type="expression" dxfId="11293" priority="17431">
      <formula>ISEVEN(ROW())</formula>
    </cfRule>
  </conditionalFormatting>
  <conditionalFormatting sqref="B139:E139">
    <cfRule type="expression" dxfId="11292" priority="17430">
      <formula>ISEVEN(ROW())</formula>
    </cfRule>
  </conditionalFormatting>
  <conditionalFormatting sqref="G139">
    <cfRule type="expression" dxfId="11291" priority="17429">
      <formula>ISEVEN(ROW())</formula>
    </cfRule>
  </conditionalFormatting>
  <conditionalFormatting sqref="G139">
    <cfRule type="expression" dxfId="11290" priority="17428">
      <formula>ISEVEN(ROW())</formula>
    </cfRule>
  </conditionalFormatting>
  <conditionalFormatting sqref="B138:G138">
    <cfRule type="expression" dxfId="11289" priority="17427">
      <formula>ISEVEN(ROW())</formula>
    </cfRule>
  </conditionalFormatting>
  <conditionalFormatting sqref="C140">
    <cfRule type="expression" dxfId="11288" priority="17426">
      <formula>ISEVEN(ROW())</formula>
    </cfRule>
  </conditionalFormatting>
  <conditionalFormatting sqref="B141:F141">
    <cfRule type="expression" dxfId="11287" priority="17425">
      <formula>ISEVEN(ROW())</formula>
    </cfRule>
  </conditionalFormatting>
  <conditionalFormatting sqref="B139 D139:F139">
    <cfRule type="expression" dxfId="11286" priority="17424">
      <formula>ISEVEN(ROW())</formula>
    </cfRule>
  </conditionalFormatting>
  <conditionalFormatting sqref="F138">
    <cfRule type="expression" dxfId="11285" priority="17423">
      <formula>ISEVEN(ROW())</formula>
    </cfRule>
  </conditionalFormatting>
  <conditionalFormatting sqref="B138:E138">
    <cfRule type="expression" dxfId="11284" priority="17422">
      <formula>ISEVEN(ROW())</formula>
    </cfRule>
  </conditionalFormatting>
  <conditionalFormatting sqref="G138">
    <cfRule type="expression" dxfId="11283" priority="17421">
      <formula>ISEVEN(ROW())</formula>
    </cfRule>
  </conditionalFormatting>
  <conditionalFormatting sqref="G138">
    <cfRule type="expression" dxfId="11282" priority="17420">
      <formula>ISEVEN(ROW())</formula>
    </cfRule>
  </conditionalFormatting>
  <conditionalFormatting sqref="B137:G137">
    <cfRule type="expression" dxfId="11281" priority="17419">
      <formula>ISEVEN(ROW())</formula>
    </cfRule>
  </conditionalFormatting>
  <conditionalFormatting sqref="G139">
    <cfRule type="expression" dxfId="11280" priority="17418">
      <formula>ISEVEN(ROW())</formula>
    </cfRule>
  </conditionalFormatting>
  <conditionalFormatting sqref="C139">
    <cfRule type="expression" dxfId="11279" priority="17417">
      <formula>ISEVEN(ROW())</formula>
    </cfRule>
  </conditionalFormatting>
  <conditionalFormatting sqref="F141">
    <cfRule type="expression" dxfId="11278" priority="17416">
      <formula>ISEVEN(ROW())</formula>
    </cfRule>
  </conditionalFormatting>
  <conditionalFormatting sqref="B141:E141">
    <cfRule type="expression" dxfId="11277" priority="17415">
      <formula>ISEVEN(ROW())</formula>
    </cfRule>
  </conditionalFormatting>
  <conditionalFormatting sqref="B140:F140">
    <cfRule type="expression" dxfId="11276" priority="17414">
      <formula>ISEVEN(ROW())</formula>
    </cfRule>
  </conditionalFormatting>
  <conditionalFormatting sqref="B138 D138:F138">
    <cfRule type="expression" dxfId="11275" priority="17413">
      <formula>ISEVEN(ROW())</formula>
    </cfRule>
  </conditionalFormatting>
  <conditionalFormatting sqref="F137">
    <cfRule type="expression" dxfId="11274" priority="17412">
      <formula>ISEVEN(ROW())</formula>
    </cfRule>
  </conditionalFormatting>
  <conditionalFormatting sqref="B137:E137">
    <cfRule type="expression" dxfId="11273" priority="17411">
      <formula>ISEVEN(ROW())</formula>
    </cfRule>
  </conditionalFormatting>
  <conditionalFormatting sqref="G137">
    <cfRule type="expression" dxfId="11272" priority="17410">
      <formula>ISEVEN(ROW())</formula>
    </cfRule>
  </conditionalFormatting>
  <conditionalFormatting sqref="G137">
    <cfRule type="expression" dxfId="11271" priority="17409">
      <formula>ISEVEN(ROW())</formula>
    </cfRule>
  </conditionalFormatting>
  <conditionalFormatting sqref="G138">
    <cfRule type="expression" dxfId="11270" priority="17408">
      <formula>ISEVEN(ROW())</formula>
    </cfRule>
  </conditionalFormatting>
  <conditionalFormatting sqref="C138">
    <cfRule type="expression" dxfId="11269" priority="17407">
      <formula>ISEVEN(ROW())</formula>
    </cfRule>
  </conditionalFormatting>
  <conditionalFormatting sqref="B141 D141:F141">
    <cfRule type="expression" dxfId="11268" priority="17406">
      <formula>ISEVEN(ROW())</formula>
    </cfRule>
  </conditionalFormatting>
  <conditionalFormatting sqref="F140">
    <cfRule type="expression" dxfId="11267" priority="17405">
      <formula>ISEVEN(ROW())</formula>
    </cfRule>
  </conditionalFormatting>
  <conditionalFormatting sqref="B140:E140">
    <cfRule type="expression" dxfId="11266" priority="17404">
      <formula>ISEVEN(ROW())</formula>
    </cfRule>
  </conditionalFormatting>
  <conditionalFormatting sqref="B139:G139">
    <cfRule type="expression" dxfId="11265" priority="17403">
      <formula>ISEVEN(ROW())</formula>
    </cfRule>
  </conditionalFormatting>
  <conditionalFormatting sqref="C141">
    <cfRule type="expression" dxfId="11264" priority="17402">
      <formula>ISEVEN(ROW())</formula>
    </cfRule>
  </conditionalFormatting>
  <conditionalFormatting sqref="B137 D137:F137">
    <cfRule type="expression" dxfId="11263" priority="17401">
      <formula>ISEVEN(ROW())</formula>
    </cfRule>
  </conditionalFormatting>
  <conditionalFormatting sqref="G137">
    <cfRule type="expression" dxfId="11262" priority="17400">
      <formula>ISEVEN(ROW())</formula>
    </cfRule>
  </conditionalFormatting>
  <conditionalFormatting sqref="C137">
    <cfRule type="expression" dxfId="11261" priority="17399">
      <formula>ISEVEN(ROW())</formula>
    </cfRule>
  </conditionalFormatting>
  <conditionalFormatting sqref="B141:F141">
    <cfRule type="expression" dxfId="11260" priority="17398">
      <formula>ISEVEN(ROW())</formula>
    </cfRule>
  </conditionalFormatting>
  <conditionalFormatting sqref="B140 D140:F140">
    <cfRule type="expression" dxfId="11259" priority="17397">
      <formula>ISEVEN(ROW())</formula>
    </cfRule>
  </conditionalFormatting>
  <conditionalFormatting sqref="F139">
    <cfRule type="expression" dxfId="11258" priority="17396">
      <formula>ISEVEN(ROW())</formula>
    </cfRule>
  </conditionalFormatting>
  <conditionalFormatting sqref="B139:E139">
    <cfRule type="expression" dxfId="11257" priority="17395">
      <formula>ISEVEN(ROW())</formula>
    </cfRule>
  </conditionalFormatting>
  <conditionalFormatting sqref="G139">
    <cfRule type="expression" dxfId="11256" priority="17394">
      <formula>ISEVEN(ROW())</formula>
    </cfRule>
  </conditionalFormatting>
  <conditionalFormatting sqref="G139">
    <cfRule type="expression" dxfId="11255" priority="17393">
      <formula>ISEVEN(ROW())</formula>
    </cfRule>
  </conditionalFormatting>
  <conditionalFormatting sqref="B138:G138">
    <cfRule type="expression" dxfId="11254" priority="17392">
      <formula>ISEVEN(ROW())</formula>
    </cfRule>
  </conditionalFormatting>
  <conditionalFormatting sqref="C140">
    <cfRule type="expression" dxfId="11253" priority="17391">
      <formula>ISEVEN(ROW())</formula>
    </cfRule>
  </conditionalFormatting>
  <conditionalFormatting sqref="B139 D139:F139">
    <cfRule type="expression" dxfId="11252" priority="17390">
      <formula>ISEVEN(ROW())</formula>
    </cfRule>
  </conditionalFormatting>
  <conditionalFormatting sqref="F138">
    <cfRule type="expression" dxfId="11251" priority="17389">
      <formula>ISEVEN(ROW())</formula>
    </cfRule>
  </conditionalFormatting>
  <conditionalFormatting sqref="B138:E138">
    <cfRule type="expression" dxfId="11250" priority="17388">
      <formula>ISEVEN(ROW())</formula>
    </cfRule>
  </conditionalFormatting>
  <conditionalFormatting sqref="G138">
    <cfRule type="expression" dxfId="11249" priority="17387">
      <formula>ISEVEN(ROW())</formula>
    </cfRule>
  </conditionalFormatting>
  <conditionalFormatting sqref="G138">
    <cfRule type="expression" dxfId="11248" priority="17386">
      <formula>ISEVEN(ROW())</formula>
    </cfRule>
  </conditionalFormatting>
  <conditionalFormatting sqref="B137:G137">
    <cfRule type="expression" dxfId="11247" priority="17385">
      <formula>ISEVEN(ROW())</formula>
    </cfRule>
  </conditionalFormatting>
  <conditionalFormatting sqref="G139">
    <cfRule type="expression" dxfId="11246" priority="17384">
      <formula>ISEVEN(ROW())</formula>
    </cfRule>
  </conditionalFormatting>
  <conditionalFormatting sqref="C139">
    <cfRule type="expression" dxfId="11245" priority="17383">
      <formula>ISEVEN(ROW())</formula>
    </cfRule>
  </conditionalFormatting>
  <conditionalFormatting sqref="F141">
    <cfRule type="expression" dxfId="11244" priority="17382">
      <formula>ISEVEN(ROW())</formula>
    </cfRule>
  </conditionalFormatting>
  <conditionalFormatting sqref="B141:E141">
    <cfRule type="expression" dxfId="11243" priority="17381">
      <formula>ISEVEN(ROW())</formula>
    </cfRule>
  </conditionalFormatting>
  <conditionalFormatting sqref="B140:F140">
    <cfRule type="expression" dxfId="11242" priority="17380">
      <formula>ISEVEN(ROW())</formula>
    </cfRule>
  </conditionalFormatting>
  <conditionalFormatting sqref="B138 D138:F138">
    <cfRule type="expression" dxfId="11241" priority="17379">
      <formula>ISEVEN(ROW())</formula>
    </cfRule>
  </conditionalFormatting>
  <conditionalFormatting sqref="F137">
    <cfRule type="expression" dxfId="11240" priority="17378">
      <formula>ISEVEN(ROW())</formula>
    </cfRule>
  </conditionalFormatting>
  <conditionalFormatting sqref="B137:E137">
    <cfRule type="expression" dxfId="11239" priority="17377">
      <formula>ISEVEN(ROW())</formula>
    </cfRule>
  </conditionalFormatting>
  <conditionalFormatting sqref="G137">
    <cfRule type="expression" dxfId="11238" priority="17376">
      <formula>ISEVEN(ROW())</formula>
    </cfRule>
  </conditionalFormatting>
  <conditionalFormatting sqref="G137">
    <cfRule type="expression" dxfId="11237" priority="17375">
      <formula>ISEVEN(ROW())</formula>
    </cfRule>
  </conditionalFormatting>
  <conditionalFormatting sqref="G138">
    <cfRule type="expression" dxfId="11236" priority="17374">
      <formula>ISEVEN(ROW())</formula>
    </cfRule>
  </conditionalFormatting>
  <conditionalFormatting sqref="C138">
    <cfRule type="expression" dxfId="11235" priority="17373">
      <formula>ISEVEN(ROW())</formula>
    </cfRule>
  </conditionalFormatting>
  <conditionalFormatting sqref="B141 D141:F141">
    <cfRule type="expression" dxfId="11234" priority="17372">
      <formula>ISEVEN(ROW())</formula>
    </cfRule>
  </conditionalFormatting>
  <conditionalFormatting sqref="F140">
    <cfRule type="expression" dxfId="11233" priority="17371">
      <formula>ISEVEN(ROW())</formula>
    </cfRule>
  </conditionalFormatting>
  <conditionalFormatting sqref="B140:E140">
    <cfRule type="expression" dxfId="11232" priority="17370">
      <formula>ISEVEN(ROW())</formula>
    </cfRule>
  </conditionalFormatting>
  <conditionalFormatting sqref="B139:G139">
    <cfRule type="expression" dxfId="11231" priority="17369">
      <formula>ISEVEN(ROW())</formula>
    </cfRule>
  </conditionalFormatting>
  <conditionalFormatting sqref="C141">
    <cfRule type="expression" dxfId="11230" priority="17368">
      <formula>ISEVEN(ROW())</formula>
    </cfRule>
  </conditionalFormatting>
  <conditionalFormatting sqref="B139 D139:F139">
    <cfRule type="expression" dxfId="11229" priority="17367">
      <formula>ISEVEN(ROW())</formula>
    </cfRule>
  </conditionalFormatting>
  <conditionalFormatting sqref="F138">
    <cfRule type="expression" dxfId="11228" priority="17366">
      <formula>ISEVEN(ROW())</formula>
    </cfRule>
  </conditionalFormatting>
  <conditionalFormatting sqref="B138:E138">
    <cfRule type="expression" dxfId="11227" priority="17365">
      <formula>ISEVEN(ROW())</formula>
    </cfRule>
  </conditionalFormatting>
  <conditionalFormatting sqref="G138">
    <cfRule type="expression" dxfId="11226" priority="17364">
      <formula>ISEVEN(ROW())</formula>
    </cfRule>
  </conditionalFormatting>
  <conditionalFormatting sqref="G138">
    <cfRule type="expression" dxfId="11225" priority="17363">
      <formula>ISEVEN(ROW())</formula>
    </cfRule>
  </conditionalFormatting>
  <conditionalFormatting sqref="B137:G137">
    <cfRule type="expression" dxfId="11224" priority="17362">
      <formula>ISEVEN(ROW())</formula>
    </cfRule>
  </conditionalFormatting>
  <conditionalFormatting sqref="G139">
    <cfRule type="expression" dxfId="11223" priority="17361">
      <formula>ISEVEN(ROW())</formula>
    </cfRule>
  </conditionalFormatting>
  <conditionalFormatting sqref="C139">
    <cfRule type="expression" dxfId="11222" priority="17360">
      <formula>ISEVEN(ROW())</formula>
    </cfRule>
  </conditionalFormatting>
  <conditionalFormatting sqref="F141">
    <cfRule type="expression" dxfId="11221" priority="17359">
      <formula>ISEVEN(ROW())</formula>
    </cfRule>
  </conditionalFormatting>
  <conditionalFormatting sqref="B141:E141">
    <cfRule type="expression" dxfId="11220" priority="17358">
      <formula>ISEVEN(ROW())</formula>
    </cfRule>
  </conditionalFormatting>
  <conditionalFormatting sqref="B140:F140">
    <cfRule type="expression" dxfId="11219" priority="17357">
      <formula>ISEVEN(ROW())</formula>
    </cfRule>
  </conditionalFormatting>
  <conditionalFormatting sqref="B138 D138:F138">
    <cfRule type="expression" dxfId="11218" priority="17356">
      <formula>ISEVEN(ROW())</formula>
    </cfRule>
  </conditionalFormatting>
  <conditionalFormatting sqref="F137">
    <cfRule type="expression" dxfId="11217" priority="17355">
      <formula>ISEVEN(ROW())</formula>
    </cfRule>
  </conditionalFormatting>
  <conditionalFormatting sqref="B137:E137">
    <cfRule type="expression" dxfId="11216" priority="17354">
      <formula>ISEVEN(ROW())</formula>
    </cfRule>
  </conditionalFormatting>
  <conditionalFormatting sqref="G137">
    <cfRule type="expression" dxfId="11215" priority="17353">
      <formula>ISEVEN(ROW())</formula>
    </cfRule>
  </conditionalFormatting>
  <conditionalFormatting sqref="G137">
    <cfRule type="expression" dxfId="11214" priority="17352">
      <formula>ISEVEN(ROW())</formula>
    </cfRule>
  </conditionalFormatting>
  <conditionalFormatting sqref="G138">
    <cfRule type="expression" dxfId="11213" priority="17351">
      <formula>ISEVEN(ROW())</formula>
    </cfRule>
  </conditionalFormatting>
  <conditionalFormatting sqref="C138">
    <cfRule type="expression" dxfId="11212" priority="17350">
      <formula>ISEVEN(ROW())</formula>
    </cfRule>
  </conditionalFormatting>
  <conditionalFormatting sqref="B141 D141:F141">
    <cfRule type="expression" dxfId="11211" priority="17349">
      <formula>ISEVEN(ROW())</formula>
    </cfRule>
  </conditionalFormatting>
  <conditionalFormatting sqref="F140">
    <cfRule type="expression" dxfId="11210" priority="17348">
      <formula>ISEVEN(ROW())</formula>
    </cfRule>
  </conditionalFormatting>
  <conditionalFormatting sqref="B140:E140">
    <cfRule type="expression" dxfId="11209" priority="17347">
      <formula>ISEVEN(ROW())</formula>
    </cfRule>
  </conditionalFormatting>
  <conditionalFormatting sqref="B139:G139">
    <cfRule type="expression" dxfId="11208" priority="17346">
      <formula>ISEVEN(ROW())</formula>
    </cfRule>
  </conditionalFormatting>
  <conditionalFormatting sqref="C141">
    <cfRule type="expression" dxfId="11207" priority="17345">
      <formula>ISEVEN(ROW())</formula>
    </cfRule>
  </conditionalFormatting>
  <conditionalFormatting sqref="B137 D137:F137">
    <cfRule type="expression" dxfId="11206" priority="17344">
      <formula>ISEVEN(ROW())</formula>
    </cfRule>
  </conditionalFormatting>
  <conditionalFormatting sqref="G137">
    <cfRule type="expression" dxfId="11205" priority="17343">
      <formula>ISEVEN(ROW())</formula>
    </cfRule>
  </conditionalFormatting>
  <conditionalFormatting sqref="C137">
    <cfRule type="expression" dxfId="11204" priority="17342">
      <formula>ISEVEN(ROW())</formula>
    </cfRule>
  </conditionalFormatting>
  <conditionalFormatting sqref="B140 D140:F140">
    <cfRule type="expression" dxfId="11203" priority="17341">
      <formula>ISEVEN(ROW())</formula>
    </cfRule>
  </conditionalFormatting>
  <conditionalFormatting sqref="F139">
    <cfRule type="expression" dxfId="11202" priority="17340">
      <formula>ISEVEN(ROW())</formula>
    </cfRule>
  </conditionalFormatting>
  <conditionalFormatting sqref="B139:E139">
    <cfRule type="expression" dxfId="11201" priority="17339">
      <formula>ISEVEN(ROW())</formula>
    </cfRule>
  </conditionalFormatting>
  <conditionalFormatting sqref="G139">
    <cfRule type="expression" dxfId="11200" priority="17338">
      <formula>ISEVEN(ROW())</formula>
    </cfRule>
  </conditionalFormatting>
  <conditionalFormatting sqref="G139">
    <cfRule type="expression" dxfId="11199" priority="17337">
      <formula>ISEVEN(ROW())</formula>
    </cfRule>
  </conditionalFormatting>
  <conditionalFormatting sqref="B138:G138">
    <cfRule type="expression" dxfId="11198" priority="17336">
      <formula>ISEVEN(ROW())</formula>
    </cfRule>
  </conditionalFormatting>
  <conditionalFormatting sqref="C140">
    <cfRule type="expression" dxfId="11197" priority="17335">
      <formula>ISEVEN(ROW())</formula>
    </cfRule>
  </conditionalFormatting>
  <conditionalFormatting sqref="B141:F141">
    <cfRule type="expression" dxfId="11196" priority="17334">
      <formula>ISEVEN(ROW())</formula>
    </cfRule>
  </conditionalFormatting>
  <conditionalFormatting sqref="B139 D139:F139">
    <cfRule type="expression" dxfId="11195" priority="17333">
      <formula>ISEVEN(ROW())</formula>
    </cfRule>
  </conditionalFormatting>
  <conditionalFormatting sqref="F138">
    <cfRule type="expression" dxfId="11194" priority="17332">
      <formula>ISEVEN(ROW())</formula>
    </cfRule>
  </conditionalFormatting>
  <conditionalFormatting sqref="B138:E138">
    <cfRule type="expression" dxfId="11193" priority="17331">
      <formula>ISEVEN(ROW())</formula>
    </cfRule>
  </conditionalFormatting>
  <conditionalFormatting sqref="G138">
    <cfRule type="expression" dxfId="11192" priority="17330">
      <formula>ISEVEN(ROW())</formula>
    </cfRule>
  </conditionalFormatting>
  <conditionalFormatting sqref="G138">
    <cfRule type="expression" dxfId="11191" priority="17329">
      <formula>ISEVEN(ROW())</formula>
    </cfRule>
  </conditionalFormatting>
  <conditionalFormatting sqref="B137:G137">
    <cfRule type="expression" dxfId="11190" priority="17328">
      <formula>ISEVEN(ROW())</formula>
    </cfRule>
  </conditionalFormatting>
  <conditionalFormatting sqref="G139">
    <cfRule type="expression" dxfId="11189" priority="17327">
      <formula>ISEVEN(ROW())</formula>
    </cfRule>
  </conditionalFormatting>
  <conditionalFormatting sqref="C139">
    <cfRule type="expression" dxfId="11188" priority="17326">
      <formula>ISEVEN(ROW())</formula>
    </cfRule>
  </conditionalFormatting>
  <conditionalFormatting sqref="F141">
    <cfRule type="expression" dxfId="11187" priority="17325">
      <formula>ISEVEN(ROW())</formula>
    </cfRule>
  </conditionalFormatting>
  <conditionalFormatting sqref="B141:E141">
    <cfRule type="expression" dxfId="11186" priority="17324">
      <formula>ISEVEN(ROW())</formula>
    </cfRule>
  </conditionalFormatting>
  <conditionalFormatting sqref="B140:F140">
    <cfRule type="expression" dxfId="11185" priority="17323">
      <formula>ISEVEN(ROW())</formula>
    </cfRule>
  </conditionalFormatting>
  <conditionalFormatting sqref="B138 D138:F138">
    <cfRule type="expression" dxfId="11184" priority="17322">
      <formula>ISEVEN(ROW())</formula>
    </cfRule>
  </conditionalFormatting>
  <conditionalFormatting sqref="F137">
    <cfRule type="expression" dxfId="11183" priority="17321">
      <formula>ISEVEN(ROW())</formula>
    </cfRule>
  </conditionalFormatting>
  <conditionalFormatting sqref="B137:E137">
    <cfRule type="expression" dxfId="11182" priority="17320">
      <formula>ISEVEN(ROW())</formula>
    </cfRule>
  </conditionalFormatting>
  <conditionalFormatting sqref="G137">
    <cfRule type="expression" dxfId="11181" priority="17319">
      <formula>ISEVEN(ROW())</formula>
    </cfRule>
  </conditionalFormatting>
  <conditionalFormatting sqref="G137">
    <cfRule type="expression" dxfId="11180" priority="17318">
      <formula>ISEVEN(ROW())</formula>
    </cfRule>
  </conditionalFormatting>
  <conditionalFormatting sqref="G138">
    <cfRule type="expression" dxfId="11179" priority="17317">
      <formula>ISEVEN(ROW())</formula>
    </cfRule>
  </conditionalFormatting>
  <conditionalFormatting sqref="C138">
    <cfRule type="expression" dxfId="11178" priority="17316">
      <formula>ISEVEN(ROW())</formula>
    </cfRule>
  </conditionalFormatting>
  <conditionalFormatting sqref="F140">
    <cfRule type="expression" dxfId="11177" priority="17315">
      <formula>ISEVEN(ROW())</formula>
    </cfRule>
  </conditionalFormatting>
  <conditionalFormatting sqref="B140:E140">
    <cfRule type="expression" dxfId="11176" priority="17314">
      <formula>ISEVEN(ROW())</formula>
    </cfRule>
  </conditionalFormatting>
  <conditionalFormatting sqref="B139:G139">
    <cfRule type="expression" dxfId="11175" priority="17313">
      <formula>ISEVEN(ROW())</formula>
    </cfRule>
  </conditionalFormatting>
  <conditionalFormatting sqref="B137 D137:F137">
    <cfRule type="expression" dxfId="11174" priority="17312">
      <formula>ISEVEN(ROW())</formula>
    </cfRule>
  </conditionalFormatting>
  <conditionalFormatting sqref="G137">
    <cfRule type="expression" dxfId="11173" priority="17311">
      <formula>ISEVEN(ROW())</formula>
    </cfRule>
  </conditionalFormatting>
  <conditionalFormatting sqref="C137">
    <cfRule type="expression" dxfId="11172" priority="17310">
      <formula>ISEVEN(ROW())</formula>
    </cfRule>
  </conditionalFormatting>
  <conditionalFormatting sqref="B140 D140:F140">
    <cfRule type="expression" dxfId="11171" priority="17309">
      <formula>ISEVEN(ROW())</formula>
    </cfRule>
  </conditionalFormatting>
  <conditionalFormatting sqref="F139">
    <cfRule type="expression" dxfId="11170" priority="17308">
      <formula>ISEVEN(ROW())</formula>
    </cfRule>
  </conditionalFormatting>
  <conditionalFormatting sqref="B139:E139">
    <cfRule type="expression" dxfId="11169" priority="17307">
      <formula>ISEVEN(ROW())</formula>
    </cfRule>
  </conditionalFormatting>
  <conditionalFormatting sqref="G139">
    <cfRule type="expression" dxfId="11168" priority="17306">
      <formula>ISEVEN(ROW())</formula>
    </cfRule>
  </conditionalFormatting>
  <conditionalFormatting sqref="G139">
    <cfRule type="expression" dxfId="11167" priority="17305">
      <formula>ISEVEN(ROW())</formula>
    </cfRule>
  </conditionalFormatting>
  <conditionalFormatting sqref="B138:G138">
    <cfRule type="expression" dxfId="11166" priority="17304">
      <formula>ISEVEN(ROW())</formula>
    </cfRule>
  </conditionalFormatting>
  <conditionalFormatting sqref="C140">
    <cfRule type="expression" dxfId="11165" priority="17303">
      <formula>ISEVEN(ROW())</formula>
    </cfRule>
  </conditionalFormatting>
  <conditionalFormatting sqref="B141:F141">
    <cfRule type="expression" dxfId="11164" priority="17302">
      <formula>ISEVEN(ROW())</formula>
    </cfRule>
  </conditionalFormatting>
  <conditionalFormatting sqref="B139 D139:F139">
    <cfRule type="expression" dxfId="11163" priority="17301">
      <formula>ISEVEN(ROW())</formula>
    </cfRule>
  </conditionalFormatting>
  <conditionalFormatting sqref="F138">
    <cfRule type="expression" dxfId="11162" priority="17300">
      <formula>ISEVEN(ROW())</formula>
    </cfRule>
  </conditionalFormatting>
  <conditionalFormatting sqref="B138:E138">
    <cfRule type="expression" dxfId="11161" priority="17299">
      <formula>ISEVEN(ROW())</formula>
    </cfRule>
  </conditionalFormatting>
  <conditionalFormatting sqref="G138">
    <cfRule type="expression" dxfId="11160" priority="17298">
      <formula>ISEVEN(ROW())</formula>
    </cfRule>
  </conditionalFormatting>
  <conditionalFormatting sqref="G138">
    <cfRule type="expression" dxfId="11159" priority="17297">
      <formula>ISEVEN(ROW())</formula>
    </cfRule>
  </conditionalFormatting>
  <conditionalFormatting sqref="B137:G137">
    <cfRule type="expression" dxfId="11158" priority="17296">
      <formula>ISEVEN(ROW())</formula>
    </cfRule>
  </conditionalFormatting>
  <conditionalFormatting sqref="G139">
    <cfRule type="expression" dxfId="11157" priority="17295">
      <formula>ISEVEN(ROW())</formula>
    </cfRule>
  </conditionalFormatting>
  <conditionalFormatting sqref="C139">
    <cfRule type="expression" dxfId="11156" priority="17294">
      <formula>ISEVEN(ROW())</formula>
    </cfRule>
  </conditionalFormatting>
  <conditionalFormatting sqref="F141">
    <cfRule type="expression" dxfId="11155" priority="17293">
      <formula>ISEVEN(ROW())</formula>
    </cfRule>
  </conditionalFormatting>
  <conditionalFormatting sqref="B141:E141">
    <cfRule type="expression" dxfId="11154" priority="17292">
      <formula>ISEVEN(ROW())</formula>
    </cfRule>
  </conditionalFormatting>
  <conditionalFormatting sqref="B140:F140">
    <cfRule type="expression" dxfId="11153" priority="17291">
      <formula>ISEVEN(ROW())</formula>
    </cfRule>
  </conditionalFormatting>
  <conditionalFormatting sqref="B138 D138:F138">
    <cfRule type="expression" dxfId="11152" priority="17290">
      <formula>ISEVEN(ROW())</formula>
    </cfRule>
  </conditionalFormatting>
  <conditionalFormatting sqref="F137">
    <cfRule type="expression" dxfId="11151" priority="17289">
      <formula>ISEVEN(ROW())</formula>
    </cfRule>
  </conditionalFormatting>
  <conditionalFormatting sqref="B137:E137">
    <cfRule type="expression" dxfId="11150" priority="17288">
      <formula>ISEVEN(ROW())</formula>
    </cfRule>
  </conditionalFormatting>
  <conditionalFormatting sqref="G137">
    <cfRule type="expression" dxfId="11149" priority="17287">
      <formula>ISEVEN(ROW())</formula>
    </cfRule>
  </conditionalFormatting>
  <conditionalFormatting sqref="G137">
    <cfRule type="expression" dxfId="11148" priority="17286">
      <formula>ISEVEN(ROW())</formula>
    </cfRule>
  </conditionalFormatting>
  <conditionalFormatting sqref="G138">
    <cfRule type="expression" dxfId="11147" priority="17285">
      <formula>ISEVEN(ROW())</formula>
    </cfRule>
  </conditionalFormatting>
  <conditionalFormatting sqref="C138">
    <cfRule type="expression" dxfId="11146" priority="17284">
      <formula>ISEVEN(ROW())</formula>
    </cfRule>
  </conditionalFormatting>
  <conditionalFormatting sqref="B141 D141:F141">
    <cfRule type="expression" dxfId="11145" priority="17283">
      <formula>ISEVEN(ROW())</formula>
    </cfRule>
  </conditionalFormatting>
  <conditionalFormatting sqref="F140">
    <cfRule type="expression" dxfId="11144" priority="17282">
      <formula>ISEVEN(ROW())</formula>
    </cfRule>
  </conditionalFormatting>
  <conditionalFormatting sqref="B140:E140">
    <cfRule type="expression" dxfId="11143" priority="17281">
      <formula>ISEVEN(ROW())</formula>
    </cfRule>
  </conditionalFormatting>
  <conditionalFormatting sqref="B139:G139">
    <cfRule type="expression" dxfId="11142" priority="17280">
      <formula>ISEVEN(ROW())</formula>
    </cfRule>
  </conditionalFormatting>
  <conditionalFormatting sqref="C141">
    <cfRule type="expression" dxfId="11141" priority="17279">
      <formula>ISEVEN(ROW())</formula>
    </cfRule>
  </conditionalFormatting>
  <conditionalFormatting sqref="B142 D142:F142">
    <cfRule type="expression" dxfId="11140" priority="17278">
      <formula>ISEVEN(ROW())</formula>
    </cfRule>
  </conditionalFormatting>
  <conditionalFormatting sqref="C142">
    <cfRule type="expression" dxfId="11139" priority="17277">
      <formula>ISEVEN(ROW())</formula>
    </cfRule>
  </conditionalFormatting>
  <conditionalFormatting sqref="B145 D145:F145">
    <cfRule type="expression" dxfId="11138" priority="17276">
      <formula>ISEVEN(ROW())</formula>
    </cfRule>
  </conditionalFormatting>
  <conditionalFormatting sqref="F144">
    <cfRule type="expression" dxfId="11137" priority="17275">
      <formula>ISEVEN(ROW())</formula>
    </cfRule>
  </conditionalFormatting>
  <conditionalFormatting sqref="B144:E144">
    <cfRule type="expression" dxfId="11136" priority="17274">
      <formula>ISEVEN(ROW())</formula>
    </cfRule>
  </conditionalFormatting>
  <conditionalFormatting sqref="B143:F143">
    <cfRule type="expression" dxfId="11135" priority="17273">
      <formula>ISEVEN(ROW())</formula>
    </cfRule>
  </conditionalFormatting>
  <conditionalFormatting sqref="C145">
    <cfRule type="expression" dxfId="11134" priority="17272">
      <formula>ISEVEN(ROW())</formula>
    </cfRule>
  </conditionalFormatting>
  <conditionalFormatting sqref="B148 D148:F148">
    <cfRule type="expression" dxfId="11133" priority="17271">
      <formula>ISEVEN(ROW())</formula>
    </cfRule>
  </conditionalFormatting>
  <conditionalFormatting sqref="F147">
    <cfRule type="expression" dxfId="11132" priority="17270">
      <formula>ISEVEN(ROW())</formula>
    </cfRule>
  </conditionalFormatting>
  <conditionalFormatting sqref="B147:E147">
    <cfRule type="expression" dxfId="11131" priority="17269">
      <formula>ISEVEN(ROW())</formula>
    </cfRule>
  </conditionalFormatting>
  <conditionalFormatting sqref="B146:F146">
    <cfRule type="expression" dxfId="11130" priority="17268">
      <formula>ISEVEN(ROW())</formula>
    </cfRule>
  </conditionalFormatting>
  <conditionalFormatting sqref="C148">
    <cfRule type="expression" dxfId="11129" priority="17267">
      <formula>ISEVEN(ROW())</formula>
    </cfRule>
  </conditionalFormatting>
  <conditionalFormatting sqref="B144 D144:F144">
    <cfRule type="expression" dxfId="11128" priority="17266">
      <formula>ISEVEN(ROW())</formula>
    </cfRule>
  </conditionalFormatting>
  <conditionalFormatting sqref="F143">
    <cfRule type="expression" dxfId="11127" priority="17265">
      <formula>ISEVEN(ROW())</formula>
    </cfRule>
  </conditionalFormatting>
  <conditionalFormatting sqref="B143:E143">
    <cfRule type="expression" dxfId="11126" priority="17264">
      <formula>ISEVEN(ROW())</formula>
    </cfRule>
  </conditionalFormatting>
  <conditionalFormatting sqref="B142:F142">
    <cfRule type="expression" dxfId="11125" priority="17263">
      <formula>ISEVEN(ROW())</formula>
    </cfRule>
  </conditionalFormatting>
  <conditionalFormatting sqref="C144">
    <cfRule type="expression" dxfId="11124" priority="17262">
      <formula>ISEVEN(ROW())</formula>
    </cfRule>
  </conditionalFormatting>
  <conditionalFormatting sqref="B147 D147:F147">
    <cfRule type="expression" dxfId="11123" priority="17261">
      <formula>ISEVEN(ROW())</formula>
    </cfRule>
  </conditionalFormatting>
  <conditionalFormatting sqref="F146">
    <cfRule type="expression" dxfId="11122" priority="17260">
      <formula>ISEVEN(ROW())</formula>
    </cfRule>
  </conditionalFormatting>
  <conditionalFormatting sqref="B146:E146">
    <cfRule type="expression" dxfId="11121" priority="17259">
      <formula>ISEVEN(ROW())</formula>
    </cfRule>
  </conditionalFormatting>
  <conditionalFormatting sqref="B145:F145">
    <cfRule type="expression" dxfId="11120" priority="17258">
      <formula>ISEVEN(ROW())</formula>
    </cfRule>
  </conditionalFormatting>
  <conditionalFormatting sqref="C147">
    <cfRule type="expression" dxfId="11119" priority="17257">
      <formula>ISEVEN(ROW())</formula>
    </cfRule>
  </conditionalFormatting>
  <conditionalFormatting sqref="B148:F148">
    <cfRule type="expression" dxfId="11118" priority="17256">
      <formula>ISEVEN(ROW())</formula>
    </cfRule>
  </conditionalFormatting>
  <conditionalFormatting sqref="B143 D143:F143">
    <cfRule type="expression" dxfId="11117" priority="17255">
      <formula>ISEVEN(ROW())</formula>
    </cfRule>
  </conditionalFormatting>
  <conditionalFormatting sqref="F142">
    <cfRule type="expression" dxfId="11116" priority="17254">
      <formula>ISEVEN(ROW())</formula>
    </cfRule>
  </conditionalFormatting>
  <conditionalFormatting sqref="B142:E142">
    <cfRule type="expression" dxfId="11115" priority="17253">
      <formula>ISEVEN(ROW())</formula>
    </cfRule>
  </conditionalFormatting>
  <conditionalFormatting sqref="C143">
    <cfRule type="expression" dxfId="11114" priority="17252">
      <formula>ISEVEN(ROW())</formula>
    </cfRule>
  </conditionalFormatting>
  <conditionalFormatting sqref="B146 D146:F146">
    <cfRule type="expression" dxfId="11113" priority="17251">
      <formula>ISEVEN(ROW())</formula>
    </cfRule>
  </conditionalFormatting>
  <conditionalFormatting sqref="F145">
    <cfRule type="expression" dxfId="11112" priority="17250">
      <formula>ISEVEN(ROW())</formula>
    </cfRule>
  </conditionalFormatting>
  <conditionalFormatting sqref="B145:E145">
    <cfRule type="expression" dxfId="11111" priority="17249">
      <formula>ISEVEN(ROW())</formula>
    </cfRule>
  </conditionalFormatting>
  <conditionalFormatting sqref="B144:F144">
    <cfRule type="expression" dxfId="11110" priority="17248">
      <formula>ISEVEN(ROW())</formula>
    </cfRule>
  </conditionalFormatting>
  <conditionalFormatting sqref="C146">
    <cfRule type="expression" dxfId="11109" priority="17247">
      <formula>ISEVEN(ROW())</formula>
    </cfRule>
  </conditionalFormatting>
  <conditionalFormatting sqref="F148">
    <cfRule type="expression" dxfId="11108" priority="17246">
      <formula>ISEVEN(ROW())</formula>
    </cfRule>
  </conditionalFormatting>
  <conditionalFormatting sqref="B148:E148">
    <cfRule type="expression" dxfId="11107" priority="17245">
      <formula>ISEVEN(ROW())</formula>
    </cfRule>
  </conditionalFormatting>
  <conditionalFormatting sqref="B147:F147">
    <cfRule type="expression" dxfId="11106" priority="17244">
      <formula>ISEVEN(ROW())</formula>
    </cfRule>
  </conditionalFormatting>
  <conditionalFormatting sqref="B142 D142:F142">
    <cfRule type="expression" dxfId="11105" priority="17243">
      <formula>ISEVEN(ROW())</formula>
    </cfRule>
  </conditionalFormatting>
  <conditionalFormatting sqref="C142">
    <cfRule type="expression" dxfId="11104" priority="17242">
      <formula>ISEVEN(ROW())</formula>
    </cfRule>
  </conditionalFormatting>
  <conditionalFormatting sqref="B145 D145:F145">
    <cfRule type="expression" dxfId="11103" priority="17241">
      <formula>ISEVEN(ROW())</formula>
    </cfRule>
  </conditionalFormatting>
  <conditionalFormatting sqref="F144">
    <cfRule type="expression" dxfId="11102" priority="17240">
      <formula>ISEVEN(ROW())</formula>
    </cfRule>
  </conditionalFormatting>
  <conditionalFormatting sqref="B144:E144">
    <cfRule type="expression" dxfId="11101" priority="17239">
      <formula>ISEVEN(ROW())</formula>
    </cfRule>
  </conditionalFormatting>
  <conditionalFormatting sqref="B143:F143">
    <cfRule type="expression" dxfId="11100" priority="17238">
      <formula>ISEVEN(ROW())</formula>
    </cfRule>
  </conditionalFormatting>
  <conditionalFormatting sqref="C145">
    <cfRule type="expression" dxfId="11099" priority="17237">
      <formula>ISEVEN(ROW())</formula>
    </cfRule>
  </conditionalFormatting>
  <conditionalFormatting sqref="B148 D148:F148">
    <cfRule type="expression" dxfId="11098" priority="17236">
      <formula>ISEVEN(ROW())</formula>
    </cfRule>
  </conditionalFormatting>
  <conditionalFormatting sqref="F147">
    <cfRule type="expression" dxfId="11097" priority="17235">
      <formula>ISEVEN(ROW())</formula>
    </cfRule>
  </conditionalFormatting>
  <conditionalFormatting sqref="B147:E147">
    <cfRule type="expression" dxfId="11096" priority="17234">
      <formula>ISEVEN(ROW())</formula>
    </cfRule>
  </conditionalFormatting>
  <conditionalFormatting sqref="B146:F146">
    <cfRule type="expression" dxfId="11095" priority="17233">
      <formula>ISEVEN(ROW())</formula>
    </cfRule>
  </conditionalFormatting>
  <conditionalFormatting sqref="C148">
    <cfRule type="expression" dxfId="11094" priority="17232">
      <formula>ISEVEN(ROW())</formula>
    </cfRule>
  </conditionalFormatting>
  <conditionalFormatting sqref="B144 D144:F144">
    <cfRule type="expression" dxfId="11093" priority="17231">
      <formula>ISEVEN(ROW())</formula>
    </cfRule>
  </conditionalFormatting>
  <conditionalFormatting sqref="F143">
    <cfRule type="expression" dxfId="11092" priority="17230">
      <formula>ISEVEN(ROW())</formula>
    </cfRule>
  </conditionalFormatting>
  <conditionalFormatting sqref="B143:E143">
    <cfRule type="expression" dxfId="11091" priority="17229">
      <formula>ISEVEN(ROW())</formula>
    </cfRule>
  </conditionalFormatting>
  <conditionalFormatting sqref="B142:F142">
    <cfRule type="expression" dxfId="11090" priority="17228">
      <formula>ISEVEN(ROW())</formula>
    </cfRule>
  </conditionalFormatting>
  <conditionalFormatting sqref="C144">
    <cfRule type="expression" dxfId="11089" priority="17227">
      <formula>ISEVEN(ROW())</formula>
    </cfRule>
  </conditionalFormatting>
  <conditionalFormatting sqref="B147 D147:F147">
    <cfRule type="expression" dxfId="11088" priority="17226">
      <formula>ISEVEN(ROW())</formula>
    </cfRule>
  </conditionalFormatting>
  <conditionalFormatting sqref="F146">
    <cfRule type="expression" dxfId="11087" priority="17225">
      <formula>ISEVEN(ROW())</formula>
    </cfRule>
  </conditionalFormatting>
  <conditionalFormatting sqref="B146:E146">
    <cfRule type="expression" dxfId="11086" priority="17224">
      <formula>ISEVEN(ROW())</formula>
    </cfRule>
  </conditionalFormatting>
  <conditionalFormatting sqref="B145:F145">
    <cfRule type="expression" dxfId="11085" priority="17223">
      <formula>ISEVEN(ROW())</formula>
    </cfRule>
  </conditionalFormatting>
  <conditionalFormatting sqref="C147">
    <cfRule type="expression" dxfId="11084" priority="17222">
      <formula>ISEVEN(ROW())</formula>
    </cfRule>
  </conditionalFormatting>
  <conditionalFormatting sqref="B148:F148">
    <cfRule type="expression" dxfId="11083" priority="17221">
      <formula>ISEVEN(ROW())</formula>
    </cfRule>
  </conditionalFormatting>
  <conditionalFormatting sqref="B143 D143:F143">
    <cfRule type="expression" dxfId="11082" priority="17220">
      <formula>ISEVEN(ROW())</formula>
    </cfRule>
  </conditionalFormatting>
  <conditionalFormatting sqref="F142">
    <cfRule type="expression" dxfId="11081" priority="17219">
      <formula>ISEVEN(ROW())</formula>
    </cfRule>
  </conditionalFormatting>
  <conditionalFormatting sqref="B142:E142">
    <cfRule type="expression" dxfId="11080" priority="17218">
      <formula>ISEVEN(ROW())</formula>
    </cfRule>
  </conditionalFormatting>
  <conditionalFormatting sqref="C143">
    <cfRule type="expression" dxfId="11079" priority="17217">
      <formula>ISEVEN(ROW())</formula>
    </cfRule>
  </conditionalFormatting>
  <conditionalFormatting sqref="B146 D146:F146">
    <cfRule type="expression" dxfId="11078" priority="17216">
      <formula>ISEVEN(ROW())</formula>
    </cfRule>
  </conditionalFormatting>
  <conditionalFormatting sqref="F145">
    <cfRule type="expression" dxfId="11077" priority="17215">
      <formula>ISEVEN(ROW())</formula>
    </cfRule>
  </conditionalFormatting>
  <conditionalFormatting sqref="B145:E145">
    <cfRule type="expression" dxfId="11076" priority="17214">
      <formula>ISEVEN(ROW())</formula>
    </cfRule>
  </conditionalFormatting>
  <conditionalFormatting sqref="B144:F144">
    <cfRule type="expression" dxfId="11075" priority="17213">
      <formula>ISEVEN(ROW())</formula>
    </cfRule>
  </conditionalFormatting>
  <conditionalFormatting sqref="C146">
    <cfRule type="expression" dxfId="11074" priority="17212">
      <formula>ISEVEN(ROW())</formula>
    </cfRule>
  </conditionalFormatting>
  <conditionalFormatting sqref="F148">
    <cfRule type="expression" dxfId="11073" priority="17211">
      <formula>ISEVEN(ROW())</formula>
    </cfRule>
  </conditionalFormatting>
  <conditionalFormatting sqref="B148:E148">
    <cfRule type="expression" dxfId="11072" priority="17210">
      <formula>ISEVEN(ROW())</formula>
    </cfRule>
  </conditionalFormatting>
  <conditionalFormatting sqref="B147:F147">
    <cfRule type="expression" dxfId="11071" priority="17209">
      <formula>ISEVEN(ROW())</formula>
    </cfRule>
  </conditionalFormatting>
  <conditionalFormatting sqref="B142 D142:F142">
    <cfRule type="expression" dxfId="11070" priority="17208">
      <formula>ISEVEN(ROW())</formula>
    </cfRule>
  </conditionalFormatting>
  <conditionalFormatting sqref="C142">
    <cfRule type="expression" dxfId="11069" priority="17207">
      <formula>ISEVEN(ROW())</formula>
    </cfRule>
  </conditionalFormatting>
  <conditionalFormatting sqref="B145 D145:F145">
    <cfRule type="expression" dxfId="11068" priority="17206">
      <formula>ISEVEN(ROW())</formula>
    </cfRule>
  </conditionalFormatting>
  <conditionalFormatting sqref="F144">
    <cfRule type="expression" dxfId="11067" priority="17205">
      <formula>ISEVEN(ROW())</formula>
    </cfRule>
  </conditionalFormatting>
  <conditionalFormatting sqref="B144:E144">
    <cfRule type="expression" dxfId="11066" priority="17204">
      <formula>ISEVEN(ROW())</formula>
    </cfRule>
  </conditionalFormatting>
  <conditionalFormatting sqref="B143:F143">
    <cfRule type="expression" dxfId="11065" priority="17203">
      <formula>ISEVEN(ROW())</formula>
    </cfRule>
  </conditionalFormatting>
  <conditionalFormatting sqref="C145">
    <cfRule type="expression" dxfId="11064" priority="17202">
      <formula>ISEVEN(ROW())</formula>
    </cfRule>
  </conditionalFormatting>
  <conditionalFormatting sqref="B148 D148:F148">
    <cfRule type="expression" dxfId="11063" priority="17201">
      <formula>ISEVEN(ROW())</formula>
    </cfRule>
  </conditionalFormatting>
  <conditionalFormatting sqref="F147">
    <cfRule type="expression" dxfId="11062" priority="17200">
      <formula>ISEVEN(ROW())</formula>
    </cfRule>
  </conditionalFormatting>
  <conditionalFormatting sqref="B147:E147">
    <cfRule type="expression" dxfId="11061" priority="17199">
      <formula>ISEVEN(ROW())</formula>
    </cfRule>
  </conditionalFormatting>
  <conditionalFormatting sqref="B146:F146">
    <cfRule type="expression" dxfId="11060" priority="17198">
      <formula>ISEVEN(ROW())</formula>
    </cfRule>
  </conditionalFormatting>
  <conditionalFormatting sqref="C148">
    <cfRule type="expression" dxfId="11059" priority="17197">
      <formula>ISEVEN(ROW())</formula>
    </cfRule>
  </conditionalFormatting>
  <conditionalFormatting sqref="B144 D144:F144">
    <cfRule type="expression" dxfId="11058" priority="17196">
      <formula>ISEVEN(ROW())</formula>
    </cfRule>
  </conditionalFormatting>
  <conditionalFormatting sqref="F143">
    <cfRule type="expression" dxfId="11057" priority="17195">
      <formula>ISEVEN(ROW())</formula>
    </cfRule>
  </conditionalFormatting>
  <conditionalFormatting sqref="B143:E143">
    <cfRule type="expression" dxfId="11056" priority="17194">
      <formula>ISEVEN(ROW())</formula>
    </cfRule>
  </conditionalFormatting>
  <conditionalFormatting sqref="B142:F142">
    <cfRule type="expression" dxfId="11055" priority="17193">
      <formula>ISEVEN(ROW())</formula>
    </cfRule>
  </conditionalFormatting>
  <conditionalFormatting sqref="C144">
    <cfRule type="expression" dxfId="11054" priority="17192">
      <formula>ISEVEN(ROW())</formula>
    </cfRule>
  </conditionalFormatting>
  <conditionalFormatting sqref="B147 D147:F147">
    <cfRule type="expression" dxfId="11053" priority="17191">
      <formula>ISEVEN(ROW())</formula>
    </cfRule>
  </conditionalFormatting>
  <conditionalFormatting sqref="F146">
    <cfRule type="expression" dxfId="11052" priority="17190">
      <formula>ISEVEN(ROW())</formula>
    </cfRule>
  </conditionalFormatting>
  <conditionalFormatting sqref="B146:E146">
    <cfRule type="expression" dxfId="11051" priority="17189">
      <formula>ISEVEN(ROW())</formula>
    </cfRule>
  </conditionalFormatting>
  <conditionalFormatting sqref="B145:F145">
    <cfRule type="expression" dxfId="11050" priority="17188">
      <formula>ISEVEN(ROW())</formula>
    </cfRule>
  </conditionalFormatting>
  <conditionalFormatting sqref="C147">
    <cfRule type="expression" dxfId="11049" priority="17187">
      <formula>ISEVEN(ROW())</formula>
    </cfRule>
  </conditionalFormatting>
  <conditionalFormatting sqref="B148:F148">
    <cfRule type="expression" dxfId="11048" priority="17186">
      <formula>ISEVEN(ROW())</formula>
    </cfRule>
  </conditionalFormatting>
  <conditionalFormatting sqref="B142 D142:F142">
    <cfRule type="expression" dxfId="11047" priority="17185">
      <formula>ISEVEN(ROW())</formula>
    </cfRule>
  </conditionalFormatting>
  <conditionalFormatting sqref="C142">
    <cfRule type="expression" dxfId="11046" priority="17184">
      <formula>ISEVEN(ROW())</formula>
    </cfRule>
  </conditionalFormatting>
  <conditionalFormatting sqref="B145 D145:F145">
    <cfRule type="expression" dxfId="11045" priority="17183">
      <formula>ISEVEN(ROW())</formula>
    </cfRule>
  </conditionalFormatting>
  <conditionalFormatting sqref="F144">
    <cfRule type="expression" dxfId="11044" priority="17182">
      <formula>ISEVEN(ROW())</formula>
    </cfRule>
  </conditionalFormatting>
  <conditionalFormatting sqref="B144:E144">
    <cfRule type="expression" dxfId="11043" priority="17181">
      <formula>ISEVEN(ROW())</formula>
    </cfRule>
  </conditionalFormatting>
  <conditionalFormatting sqref="B143:F143">
    <cfRule type="expression" dxfId="11042" priority="17180">
      <formula>ISEVEN(ROW())</formula>
    </cfRule>
  </conditionalFormatting>
  <conditionalFormatting sqref="C145">
    <cfRule type="expression" dxfId="11041" priority="17179">
      <formula>ISEVEN(ROW())</formula>
    </cfRule>
  </conditionalFormatting>
  <conditionalFormatting sqref="B148 D148:F148">
    <cfRule type="expression" dxfId="11040" priority="17178">
      <formula>ISEVEN(ROW())</formula>
    </cfRule>
  </conditionalFormatting>
  <conditionalFormatting sqref="F147">
    <cfRule type="expression" dxfId="11039" priority="17177">
      <formula>ISEVEN(ROW())</formula>
    </cfRule>
  </conditionalFormatting>
  <conditionalFormatting sqref="B147:E147">
    <cfRule type="expression" dxfId="11038" priority="17176">
      <formula>ISEVEN(ROW())</formula>
    </cfRule>
  </conditionalFormatting>
  <conditionalFormatting sqref="B146:F146">
    <cfRule type="expression" dxfId="11037" priority="17175">
      <formula>ISEVEN(ROW())</formula>
    </cfRule>
  </conditionalFormatting>
  <conditionalFormatting sqref="C148">
    <cfRule type="expression" dxfId="11036" priority="17174">
      <formula>ISEVEN(ROW())</formula>
    </cfRule>
  </conditionalFormatting>
  <conditionalFormatting sqref="B144 D144:F144">
    <cfRule type="expression" dxfId="11035" priority="17173">
      <formula>ISEVEN(ROW())</formula>
    </cfRule>
  </conditionalFormatting>
  <conditionalFormatting sqref="F143">
    <cfRule type="expression" dxfId="11034" priority="17172">
      <formula>ISEVEN(ROW())</formula>
    </cfRule>
  </conditionalFormatting>
  <conditionalFormatting sqref="B143:E143">
    <cfRule type="expression" dxfId="11033" priority="17171">
      <formula>ISEVEN(ROW())</formula>
    </cfRule>
  </conditionalFormatting>
  <conditionalFormatting sqref="B142:F142">
    <cfRule type="expression" dxfId="11032" priority="17170">
      <formula>ISEVEN(ROW())</formula>
    </cfRule>
  </conditionalFormatting>
  <conditionalFormatting sqref="C144">
    <cfRule type="expression" dxfId="11031" priority="17169">
      <formula>ISEVEN(ROW())</formula>
    </cfRule>
  </conditionalFormatting>
  <conditionalFormatting sqref="B147 D147:F147">
    <cfRule type="expression" dxfId="11030" priority="17168">
      <formula>ISEVEN(ROW())</formula>
    </cfRule>
  </conditionalFormatting>
  <conditionalFormatting sqref="F146">
    <cfRule type="expression" dxfId="11029" priority="17167">
      <formula>ISEVEN(ROW())</formula>
    </cfRule>
  </conditionalFormatting>
  <conditionalFormatting sqref="B146:E146">
    <cfRule type="expression" dxfId="11028" priority="17166">
      <formula>ISEVEN(ROW())</formula>
    </cfRule>
  </conditionalFormatting>
  <conditionalFormatting sqref="B145:F145">
    <cfRule type="expression" dxfId="11027" priority="17165">
      <formula>ISEVEN(ROW())</formula>
    </cfRule>
  </conditionalFormatting>
  <conditionalFormatting sqref="C147">
    <cfRule type="expression" dxfId="11026" priority="17164">
      <formula>ISEVEN(ROW())</formula>
    </cfRule>
  </conditionalFormatting>
  <conditionalFormatting sqref="B148:F148">
    <cfRule type="expression" dxfId="11025" priority="17163">
      <formula>ISEVEN(ROW())</formula>
    </cfRule>
  </conditionalFormatting>
  <conditionalFormatting sqref="B143 D143:F143">
    <cfRule type="expression" dxfId="11024" priority="17162">
      <formula>ISEVEN(ROW())</formula>
    </cfRule>
  </conditionalFormatting>
  <conditionalFormatting sqref="F142">
    <cfRule type="expression" dxfId="11023" priority="17161">
      <formula>ISEVEN(ROW())</formula>
    </cfRule>
  </conditionalFormatting>
  <conditionalFormatting sqref="B142:E142">
    <cfRule type="expression" dxfId="11022" priority="17160">
      <formula>ISEVEN(ROW())</formula>
    </cfRule>
  </conditionalFormatting>
  <conditionalFormatting sqref="C143">
    <cfRule type="expression" dxfId="11021" priority="17159">
      <formula>ISEVEN(ROW())</formula>
    </cfRule>
  </conditionalFormatting>
  <conditionalFormatting sqref="B146 D146:F146">
    <cfRule type="expression" dxfId="11020" priority="17158">
      <formula>ISEVEN(ROW())</formula>
    </cfRule>
  </conditionalFormatting>
  <conditionalFormatting sqref="F145">
    <cfRule type="expression" dxfId="11019" priority="17157">
      <formula>ISEVEN(ROW())</formula>
    </cfRule>
  </conditionalFormatting>
  <conditionalFormatting sqref="B145:E145">
    <cfRule type="expression" dxfId="11018" priority="17156">
      <formula>ISEVEN(ROW())</formula>
    </cfRule>
  </conditionalFormatting>
  <conditionalFormatting sqref="B144:F144">
    <cfRule type="expression" dxfId="11017" priority="17155">
      <formula>ISEVEN(ROW())</formula>
    </cfRule>
  </conditionalFormatting>
  <conditionalFormatting sqref="C146">
    <cfRule type="expression" dxfId="11016" priority="17154">
      <formula>ISEVEN(ROW())</formula>
    </cfRule>
  </conditionalFormatting>
  <conditionalFormatting sqref="F148">
    <cfRule type="expression" dxfId="11015" priority="17153">
      <formula>ISEVEN(ROW())</formula>
    </cfRule>
  </conditionalFormatting>
  <conditionalFormatting sqref="B148:E148">
    <cfRule type="expression" dxfId="11014" priority="17152">
      <formula>ISEVEN(ROW())</formula>
    </cfRule>
  </conditionalFormatting>
  <conditionalFormatting sqref="B147:F147">
    <cfRule type="expression" dxfId="11013" priority="17151">
      <formula>ISEVEN(ROW())</formula>
    </cfRule>
  </conditionalFormatting>
  <conditionalFormatting sqref="B142 D142:F142">
    <cfRule type="expression" dxfId="11012" priority="17150">
      <formula>ISEVEN(ROW())</formula>
    </cfRule>
  </conditionalFormatting>
  <conditionalFormatting sqref="C142">
    <cfRule type="expression" dxfId="11011" priority="17149">
      <formula>ISEVEN(ROW())</formula>
    </cfRule>
  </conditionalFormatting>
  <conditionalFormatting sqref="B145 D145:F145">
    <cfRule type="expression" dxfId="11010" priority="17148">
      <formula>ISEVEN(ROW())</formula>
    </cfRule>
  </conditionalFormatting>
  <conditionalFormatting sqref="F144">
    <cfRule type="expression" dxfId="11009" priority="17147">
      <formula>ISEVEN(ROW())</formula>
    </cfRule>
  </conditionalFormatting>
  <conditionalFormatting sqref="B144:E144">
    <cfRule type="expression" dxfId="11008" priority="17146">
      <formula>ISEVEN(ROW())</formula>
    </cfRule>
  </conditionalFormatting>
  <conditionalFormatting sqref="B143:F143">
    <cfRule type="expression" dxfId="11007" priority="17145">
      <formula>ISEVEN(ROW())</formula>
    </cfRule>
  </conditionalFormatting>
  <conditionalFormatting sqref="C145">
    <cfRule type="expression" dxfId="11006" priority="17144">
      <formula>ISEVEN(ROW())</formula>
    </cfRule>
  </conditionalFormatting>
  <conditionalFormatting sqref="B148 D148:F148">
    <cfRule type="expression" dxfId="11005" priority="17143">
      <formula>ISEVEN(ROW())</formula>
    </cfRule>
  </conditionalFormatting>
  <conditionalFormatting sqref="F147">
    <cfRule type="expression" dxfId="11004" priority="17142">
      <formula>ISEVEN(ROW())</formula>
    </cfRule>
  </conditionalFormatting>
  <conditionalFormatting sqref="B147:E147">
    <cfRule type="expression" dxfId="11003" priority="17141">
      <formula>ISEVEN(ROW())</formula>
    </cfRule>
  </conditionalFormatting>
  <conditionalFormatting sqref="B146:F146">
    <cfRule type="expression" dxfId="11002" priority="17140">
      <formula>ISEVEN(ROW())</formula>
    </cfRule>
  </conditionalFormatting>
  <conditionalFormatting sqref="C148">
    <cfRule type="expression" dxfId="11001" priority="17139">
      <formula>ISEVEN(ROW())</formula>
    </cfRule>
  </conditionalFormatting>
  <conditionalFormatting sqref="B144 D144:F144">
    <cfRule type="expression" dxfId="11000" priority="17138">
      <formula>ISEVEN(ROW())</formula>
    </cfRule>
  </conditionalFormatting>
  <conditionalFormatting sqref="F143">
    <cfRule type="expression" dxfId="10999" priority="17137">
      <formula>ISEVEN(ROW())</formula>
    </cfRule>
  </conditionalFormatting>
  <conditionalFormatting sqref="B143:E143">
    <cfRule type="expression" dxfId="10998" priority="17136">
      <formula>ISEVEN(ROW())</formula>
    </cfRule>
  </conditionalFormatting>
  <conditionalFormatting sqref="B142:F142">
    <cfRule type="expression" dxfId="10997" priority="17135">
      <formula>ISEVEN(ROW())</formula>
    </cfRule>
  </conditionalFormatting>
  <conditionalFormatting sqref="C144">
    <cfRule type="expression" dxfId="10996" priority="17134">
      <formula>ISEVEN(ROW())</formula>
    </cfRule>
  </conditionalFormatting>
  <conditionalFormatting sqref="B147 D147:F147">
    <cfRule type="expression" dxfId="10995" priority="17133">
      <formula>ISEVEN(ROW())</formula>
    </cfRule>
  </conditionalFormatting>
  <conditionalFormatting sqref="F146">
    <cfRule type="expression" dxfId="10994" priority="17132">
      <formula>ISEVEN(ROW())</formula>
    </cfRule>
  </conditionalFormatting>
  <conditionalFormatting sqref="B146:E146">
    <cfRule type="expression" dxfId="10993" priority="17131">
      <formula>ISEVEN(ROW())</formula>
    </cfRule>
  </conditionalFormatting>
  <conditionalFormatting sqref="B145:F145">
    <cfRule type="expression" dxfId="10992" priority="17130">
      <formula>ISEVEN(ROW())</formula>
    </cfRule>
  </conditionalFormatting>
  <conditionalFormatting sqref="C147">
    <cfRule type="expression" dxfId="10991" priority="17129">
      <formula>ISEVEN(ROW())</formula>
    </cfRule>
  </conditionalFormatting>
  <conditionalFormatting sqref="B148:F148">
    <cfRule type="expression" dxfId="10990" priority="17128">
      <formula>ISEVEN(ROW())</formula>
    </cfRule>
  </conditionalFormatting>
  <conditionalFormatting sqref="B143 D143:F143">
    <cfRule type="expression" dxfId="10989" priority="17127">
      <formula>ISEVEN(ROW())</formula>
    </cfRule>
  </conditionalFormatting>
  <conditionalFormatting sqref="F142">
    <cfRule type="expression" dxfId="10988" priority="17126">
      <formula>ISEVEN(ROW())</formula>
    </cfRule>
  </conditionalFormatting>
  <conditionalFormatting sqref="B142:E142">
    <cfRule type="expression" dxfId="10987" priority="17125">
      <formula>ISEVEN(ROW())</formula>
    </cfRule>
  </conditionalFormatting>
  <conditionalFormatting sqref="C143">
    <cfRule type="expression" dxfId="10986" priority="17124">
      <formula>ISEVEN(ROW())</formula>
    </cfRule>
  </conditionalFormatting>
  <conditionalFormatting sqref="B146 D146:F146">
    <cfRule type="expression" dxfId="10985" priority="17123">
      <formula>ISEVEN(ROW())</formula>
    </cfRule>
  </conditionalFormatting>
  <conditionalFormatting sqref="F145">
    <cfRule type="expression" dxfId="10984" priority="17122">
      <formula>ISEVEN(ROW())</formula>
    </cfRule>
  </conditionalFormatting>
  <conditionalFormatting sqref="B145:E145">
    <cfRule type="expression" dxfId="10983" priority="17121">
      <formula>ISEVEN(ROW())</formula>
    </cfRule>
  </conditionalFormatting>
  <conditionalFormatting sqref="B144:F144">
    <cfRule type="expression" dxfId="10982" priority="17120">
      <formula>ISEVEN(ROW())</formula>
    </cfRule>
  </conditionalFormatting>
  <conditionalFormatting sqref="C146">
    <cfRule type="expression" dxfId="10981" priority="17119">
      <formula>ISEVEN(ROW())</formula>
    </cfRule>
  </conditionalFormatting>
  <conditionalFormatting sqref="F148">
    <cfRule type="expression" dxfId="10980" priority="17118">
      <formula>ISEVEN(ROW())</formula>
    </cfRule>
  </conditionalFormatting>
  <conditionalFormatting sqref="B148:E148">
    <cfRule type="expression" dxfId="10979" priority="17117">
      <formula>ISEVEN(ROW())</formula>
    </cfRule>
  </conditionalFormatting>
  <conditionalFormatting sqref="B147:F147">
    <cfRule type="expression" dxfId="10978" priority="17116">
      <formula>ISEVEN(ROW())</formula>
    </cfRule>
  </conditionalFormatting>
  <conditionalFormatting sqref="B142 D142:F142">
    <cfRule type="expression" dxfId="10977" priority="17115">
      <formula>ISEVEN(ROW())</formula>
    </cfRule>
  </conditionalFormatting>
  <conditionalFormatting sqref="C142">
    <cfRule type="expression" dxfId="10976" priority="17114">
      <formula>ISEVEN(ROW())</formula>
    </cfRule>
  </conditionalFormatting>
  <conditionalFormatting sqref="B145 D145:F145">
    <cfRule type="expression" dxfId="10975" priority="17113">
      <formula>ISEVEN(ROW())</formula>
    </cfRule>
  </conditionalFormatting>
  <conditionalFormatting sqref="F144">
    <cfRule type="expression" dxfId="10974" priority="17112">
      <formula>ISEVEN(ROW())</formula>
    </cfRule>
  </conditionalFormatting>
  <conditionalFormatting sqref="B144:E144">
    <cfRule type="expression" dxfId="10973" priority="17111">
      <formula>ISEVEN(ROW())</formula>
    </cfRule>
  </conditionalFormatting>
  <conditionalFormatting sqref="B143:F143">
    <cfRule type="expression" dxfId="10972" priority="17110">
      <formula>ISEVEN(ROW())</formula>
    </cfRule>
  </conditionalFormatting>
  <conditionalFormatting sqref="C145">
    <cfRule type="expression" dxfId="10971" priority="17109">
      <formula>ISEVEN(ROW())</formula>
    </cfRule>
  </conditionalFormatting>
  <conditionalFormatting sqref="B148 D148:F148">
    <cfRule type="expression" dxfId="10970" priority="17108">
      <formula>ISEVEN(ROW())</formula>
    </cfRule>
  </conditionalFormatting>
  <conditionalFormatting sqref="F147">
    <cfRule type="expression" dxfId="10969" priority="17107">
      <formula>ISEVEN(ROW())</formula>
    </cfRule>
  </conditionalFormatting>
  <conditionalFormatting sqref="B147:E147">
    <cfRule type="expression" dxfId="10968" priority="17106">
      <formula>ISEVEN(ROW())</formula>
    </cfRule>
  </conditionalFormatting>
  <conditionalFormatting sqref="B146:F146">
    <cfRule type="expression" dxfId="10967" priority="17105">
      <formula>ISEVEN(ROW())</formula>
    </cfRule>
  </conditionalFormatting>
  <conditionalFormatting sqref="C148">
    <cfRule type="expression" dxfId="10966" priority="17104">
      <formula>ISEVEN(ROW())</formula>
    </cfRule>
  </conditionalFormatting>
  <conditionalFormatting sqref="B144 D144:F144">
    <cfRule type="expression" dxfId="10965" priority="17103">
      <formula>ISEVEN(ROW())</formula>
    </cfRule>
  </conditionalFormatting>
  <conditionalFormatting sqref="F143">
    <cfRule type="expression" dxfId="10964" priority="17102">
      <formula>ISEVEN(ROW())</formula>
    </cfRule>
  </conditionalFormatting>
  <conditionalFormatting sqref="B143:E143">
    <cfRule type="expression" dxfId="10963" priority="17101">
      <formula>ISEVEN(ROW())</formula>
    </cfRule>
  </conditionalFormatting>
  <conditionalFormatting sqref="B142:F142">
    <cfRule type="expression" dxfId="10962" priority="17100">
      <formula>ISEVEN(ROW())</formula>
    </cfRule>
  </conditionalFormatting>
  <conditionalFormatting sqref="C144">
    <cfRule type="expression" dxfId="10961" priority="17099">
      <formula>ISEVEN(ROW())</formula>
    </cfRule>
  </conditionalFormatting>
  <conditionalFormatting sqref="B147 D147:F147">
    <cfRule type="expression" dxfId="10960" priority="17098">
      <formula>ISEVEN(ROW())</formula>
    </cfRule>
  </conditionalFormatting>
  <conditionalFormatting sqref="F146">
    <cfRule type="expression" dxfId="10959" priority="17097">
      <formula>ISEVEN(ROW())</formula>
    </cfRule>
  </conditionalFormatting>
  <conditionalFormatting sqref="B146:E146">
    <cfRule type="expression" dxfId="10958" priority="17096">
      <formula>ISEVEN(ROW())</formula>
    </cfRule>
  </conditionalFormatting>
  <conditionalFormatting sqref="B145:F145">
    <cfRule type="expression" dxfId="10957" priority="17095">
      <formula>ISEVEN(ROW())</formula>
    </cfRule>
  </conditionalFormatting>
  <conditionalFormatting sqref="C147">
    <cfRule type="expression" dxfId="10956" priority="17094">
      <formula>ISEVEN(ROW())</formula>
    </cfRule>
  </conditionalFormatting>
  <conditionalFormatting sqref="B148:F148">
    <cfRule type="expression" dxfId="10955" priority="17093">
      <formula>ISEVEN(ROW())</formula>
    </cfRule>
  </conditionalFormatting>
  <conditionalFormatting sqref="B139 D139:F139">
    <cfRule type="expression" dxfId="10954" priority="17092">
      <formula>ISEVEN(ROW())</formula>
    </cfRule>
  </conditionalFormatting>
  <conditionalFormatting sqref="F138">
    <cfRule type="expression" dxfId="10953" priority="17091">
      <formula>ISEVEN(ROW())</formula>
    </cfRule>
  </conditionalFormatting>
  <conditionalFormatting sqref="B138:E138">
    <cfRule type="expression" dxfId="10952" priority="17090">
      <formula>ISEVEN(ROW())</formula>
    </cfRule>
  </conditionalFormatting>
  <conditionalFormatting sqref="G138">
    <cfRule type="expression" dxfId="10951" priority="17089">
      <formula>ISEVEN(ROW())</formula>
    </cfRule>
  </conditionalFormatting>
  <conditionalFormatting sqref="G138">
    <cfRule type="expression" dxfId="10950" priority="17088">
      <formula>ISEVEN(ROW())</formula>
    </cfRule>
  </conditionalFormatting>
  <conditionalFormatting sqref="B137:G137">
    <cfRule type="expression" dxfId="10949" priority="17087">
      <formula>ISEVEN(ROW())</formula>
    </cfRule>
  </conditionalFormatting>
  <conditionalFormatting sqref="G139">
    <cfRule type="expression" dxfId="10948" priority="17086">
      <formula>ISEVEN(ROW())</formula>
    </cfRule>
  </conditionalFormatting>
  <conditionalFormatting sqref="C139">
    <cfRule type="expression" dxfId="10947" priority="17085">
      <formula>ISEVEN(ROW())</formula>
    </cfRule>
  </conditionalFormatting>
  <conditionalFormatting sqref="F140">
    <cfRule type="expression" dxfId="10946" priority="17084">
      <formula>ISEVEN(ROW())</formula>
    </cfRule>
  </conditionalFormatting>
  <conditionalFormatting sqref="B140:E140">
    <cfRule type="expression" dxfId="10945" priority="17083">
      <formula>ISEVEN(ROW())</formula>
    </cfRule>
  </conditionalFormatting>
  <conditionalFormatting sqref="B140:E140">
    <cfRule type="expression" dxfId="10944" priority="17082">
      <formula>ISEVEN(ROW())</formula>
    </cfRule>
  </conditionalFormatting>
  <conditionalFormatting sqref="B143 D143:F143">
    <cfRule type="expression" dxfId="10943" priority="17081">
      <formula>ISEVEN(ROW())</formula>
    </cfRule>
  </conditionalFormatting>
  <conditionalFormatting sqref="F142">
    <cfRule type="expression" dxfId="10942" priority="17080">
      <formula>ISEVEN(ROW())</formula>
    </cfRule>
  </conditionalFormatting>
  <conditionalFormatting sqref="B142:E142">
    <cfRule type="expression" dxfId="10941" priority="17079">
      <formula>ISEVEN(ROW())</formula>
    </cfRule>
  </conditionalFormatting>
  <conditionalFormatting sqref="B141:F141">
    <cfRule type="expression" dxfId="10940" priority="17078">
      <formula>ISEVEN(ROW())</formula>
    </cfRule>
  </conditionalFormatting>
  <conditionalFormatting sqref="C143">
    <cfRule type="expression" dxfId="10939" priority="17077">
      <formula>ISEVEN(ROW())</formula>
    </cfRule>
  </conditionalFormatting>
  <conditionalFormatting sqref="B146 D146:F146">
    <cfRule type="expression" dxfId="10938" priority="17076">
      <formula>ISEVEN(ROW())</formula>
    </cfRule>
  </conditionalFormatting>
  <conditionalFormatting sqref="F145">
    <cfRule type="expression" dxfId="10937" priority="17075">
      <formula>ISEVEN(ROW())</formula>
    </cfRule>
  </conditionalFormatting>
  <conditionalFormatting sqref="B145:E145">
    <cfRule type="expression" dxfId="10936" priority="17074">
      <formula>ISEVEN(ROW())</formula>
    </cfRule>
  </conditionalFormatting>
  <conditionalFormatting sqref="B144:F144">
    <cfRule type="expression" dxfId="10935" priority="17073">
      <formula>ISEVEN(ROW())</formula>
    </cfRule>
  </conditionalFormatting>
  <conditionalFormatting sqref="C146">
    <cfRule type="expression" dxfId="10934" priority="17072">
      <formula>ISEVEN(ROW())</formula>
    </cfRule>
  </conditionalFormatting>
  <conditionalFormatting sqref="F148">
    <cfRule type="expression" dxfId="10933" priority="17071">
      <formula>ISEVEN(ROW())</formula>
    </cfRule>
  </conditionalFormatting>
  <conditionalFormatting sqref="B148:E148">
    <cfRule type="expression" dxfId="10932" priority="17070">
      <formula>ISEVEN(ROW())</formula>
    </cfRule>
  </conditionalFormatting>
  <conditionalFormatting sqref="B147:F147">
    <cfRule type="expression" dxfId="10931" priority="17069">
      <formula>ISEVEN(ROW())</formula>
    </cfRule>
  </conditionalFormatting>
  <conditionalFormatting sqref="B142 D142:F142">
    <cfRule type="expression" dxfId="10930" priority="17068">
      <formula>ISEVEN(ROW())</formula>
    </cfRule>
  </conditionalFormatting>
  <conditionalFormatting sqref="F141">
    <cfRule type="expression" dxfId="10929" priority="17067">
      <formula>ISEVEN(ROW())</formula>
    </cfRule>
  </conditionalFormatting>
  <conditionalFormatting sqref="B141:E141">
    <cfRule type="expression" dxfId="10928" priority="17066">
      <formula>ISEVEN(ROW())</formula>
    </cfRule>
  </conditionalFormatting>
  <conditionalFormatting sqref="B140:F140">
    <cfRule type="expression" dxfId="10927" priority="17065">
      <formula>ISEVEN(ROW())</formula>
    </cfRule>
  </conditionalFormatting>
  <conditionalFormatting sqref="C142">
    <cfRule type="expression" dxfId="10926" priority="17064">
      <formula>ISEVEN(ROW())</formula>
    </cfRule>
  </conditionalFormatting>
  <conditionalFormatting sqref="B145 D145:F145">
    <cfRule type="expression" dxfId="10925" priority="17063">
      <formula>ISEVEN(ROW())</formula>
    </cfRule>
  </conditionalFormatting>
  <conditionalFormatting sqref="F144">
    <cfRule type="expression" dxfId="10924" priority="17062">
      <formula>ISEVEN(ROW())</formula>
    </cfRule>
  </conditionalFormatting>
  <conditionalFormatting sqref="B144:E144">
    <cfRule type="expression" dxfId="10923" priority="17061">
      <formula>ISEVEN(ROW())</formula>
    </cfRule>
  </conditionalFormatting>
  <conditionalFormatting sqref="B143:F143">
    <cfRule type="expression" dxfId="10922" priority="17060">
      <formula>ISEVEN(ROW())</formula>
    </cfRule>
  </conditionalFormatting>
  <conditionalFormatting sqref="C145">
    <cfRule type="expression" dxfId="10921" priority="17059">
      <formula>ISEVEN(ROW())</formula>
    </cfRule>
  </conditionalFormatting>
  <conditionalFormatting sqref="B148 D148:F148">
    <cfRule type="expression" dxfId="10920" priority="17058">
      <formula>ISEVEN(ROW())</formula>
    </cfRule>
  </conditionalFormatting>
  <conditionalFormatting sqref="F147">
    <cfRule type="expression" dxfId="10919" priority="17057">
      <formula>ISEVEN(ROW())</formula>
    </cfRule>
  </conditionalFormatting>
  <conditionalFormatting sqref="B147:E147">
    <cfRule type="expression" dxfId="10918" priority="17056">
      <formula>ISEVEN(ROW())</formula>
    </cfRule>
  </conditionalFormatting>
  <conditionalFormatting sqref="B146:F146">
    <cfRule type="expression" dxfId="10917" priority="17055">
      <formula>ISEVEN(ROW())</formula>
    </cfRule>
  </conditionalFormatting>
  <conditionalFormatting sqref="C148">
    <cfRule type="expression" dxfId="10916" priority="17054">
      <formula>ISEVEN(ROW())</formula>
    </cfRule>
  </conditionalFormatting>
  <conditionalFormatting sqref="B146 D146:F146">
    <cfRule type="expression" dxfId="10915" priority="17053">
      <formula>ISEVEN(ROW())</formula>
    </cfRule>
  </conditionalFormatting>
  <conditionalFormatting sqref="C146">
    <cfRule type="expression" dxfId="10914" priority="17052">
      <formula>ISEVEN(ROW())</formula>
    </cfRule>
  </conditionalFormatting>
  <conditionalFormatting sqref="F148">
    <cfRule type="expression" dxfId="10913" priority="17051">
      <formula>ISEVEN(ROW())</formula>
    </cfRule>
  </conditionalFormatting>
  <conditionalFormatting sqref="B148:E148">
    <cfRule type="expression" dxfId="10912" priority="17050">
      <formula>ISEVEN(ROW())</formula>
    </cfRule>
  </conditionalFormatting>
  <conditionalFormatting sqref="B147:F147">
    <cfRule type="expression" dxfId="10911" priority="17049">
      <formula>ISEVEN(ROW())</formula>
    </cfRule>
  </conditionalFormatting>
  <conditionalFormatting sqref="B148 D148:F148">
    <cfRule type="expression" dxfId="10910" priority="17048">
      <formula>ISEVEN(ROW())</formula>
    </cfRule>
  </conditionalFormatting>
  <conditionalFormatting sqref="F147">
    <cfRule type="expression" dxfId="10909" priority="17047">
      <formula>ISEVEN(ROW())</formula>
    </cfRule>
  </conditionalFormatting>
  <conditionalFormatting sqref="B147:E147">
    <cfRule type="expression" dxfId="10908" priority="17046">
      <formula>ISEVEN(ROW())</formula>
    </cfRule>
  </conditionalFormatting>
  <conditionalFormatting sqref="B146:F146">
    <cfRule type="expression" dxfId="10907" priority="17045">
      <formula>ISEVEN(ROW())</formula>
    </cfRule>
  </conditionalFormatting>
  <conditionalFormatting sqref="C148">
    <cfRule type="expression" dxfId="10906" priority="17044">
      <formula>ISEVEN(ROW())</formula>
    </cfRule>
  </conditionalFormatting>
  <conditionalFormatting sqref="F137">
    <cfRule type="expression" dxfId="10905" priority="17043">
      <formula>ISEVEN(ROW())</formula>
    </cfRule>
  </conditionalFormatting>
  <conditionalFormatting sqref="B137:E137">
    <cfRule type="expression" dxfId="10904" priority="17042">
      <formula>ISEVEN(ROW())</formula>
    </cfRule>
  </conditionalFormatting>
  <conditionalFormatting sqref="G137">
    <cfRule type="expression" dxfId="10903" priority="17041">
      <formula>ISEVEN(ROW())</formula>
    </cfRule>
  </conditionalFormatting>
  <conditionalFormatting sqref="G137">
    <cfRule type="expression" dxfId="10902" priority="17040">
      <formula>ISEVEN(ROW())</formula>
    </cfRule>
  </conditionalFormatting>
  <conditionalFormatting sqref="B137 D137:F137">
    <cfRule type="expression" dxfId="10901" priority="17039">
      <formula>ISEVEN(ROW())</formula>
    </cfRule>
  </conditionalFormatting>
  <conditionalFormatting sqref="G137">
    <cfRule type="expression" dxfId="10900" priority="17038">
      <formula>ISEVEN(ROW())</formula>
    </cfRule>
  </conditionalFormatting>
  <conditionalFormatting sqref="C137">
    <cfRule type="expression" dxfId="10899" priority="17037">
      <formula>ISEVEN(ROW())</formula>
    </cfRule>
  </conditionalFormatting>
  <conditionalFormatting sqref="B140 D140:F140">
    <cfRule type="expression" dxfId="10898" priority="17036">
      <formula>ISEVEN(ROW())</formula>
    </cfRule>
  </conditionalFormatting>
  <conditionalFormatting sqref="F139">
    <cfRule type="expression" dxfId="10897" priority="17035">
      <formula>ISEVEN(ROW())</formula>
    </cfRule>
  </conditionalFormatting>
  <conditionalFormatting sqref="B139:E139">
    <cfRule type="expression" dxfId="10896" priority="17034">
      <formula>ISEVEN(ROW())</formula>
    </cfRule>
  </conditionalFormatting>
  <conditionalFormatting sqref="G139">
    <cfRule type="expression" dxfId="10895" priority="17033">
      <formula>ISEVEN(ROW())</formula>
    </cfRule>
  </conditionalFormatting>
  <conditionalFormatting sqref="G139">
    <cfRule type="expression" dxfId="10894" priority="17032">
      <formula>ISEVEN(ROW())</formula>
    </cfRule>
  </conditionalFormatting>
  <conditionalFormatting sqref="B138:G138">
    <cfRule type="expression" dxfId="10893" priority="17031">
      <formula>ISEVEN(ROW())</formula>
    </cfRule>
  </conditionalFormatting>
  <conditionalFormatting sqref="C140">
    <cfRule type="expression" dxfId="10892" priority="17030">
      <formula>ISEVEN(ROW())</formula>
    </cfRule>
  </conditionalFormatting>
  <conditionalFormatting sqref="F141">
    <cfRule type="expression" dxfId="10891" priority="17029">
      <formula>ISEVEN(ROW())</formula>
    </cfRule>
  </conditionalFormatting>
  <conditionalFormatting sqref="B141:E141">
    <cfRule type="expression" dxfId="10890" priority="17028">
      <formula>ISEVEN(ROW())</formula>
    </cfRule>
  </conditionalFormatting>
  <conditionalFormatting sqref="B141:E141">
    <cfRule type="expression" dxfId="10889" priority="17027">
      <formula>ISEVEN(ROW())</formula>
    </cfRule>
  </conditionalFormatting>
  <conditionalFormatting sqref="B144 D144:F144">
    <cfRule type="expression" dxfId="10888" priority="17026">
      <formula>ISEVEN(ROW())</formula>
    </cfRule>
  </conditionalFormatting>
  <conditionalFormatting sqref="F143">
    <cfRule type="expression" dxfId="10887" priority="17025">
      <formula>ISEVEN(ROW())</formula>
    </cfRule>
  </conditionalFormatting>
  <conditionalFormatting sqref="B143:E143">
    <cfRule type="expression" dxfId="10886" priority="17024">
      <formula>ISEVEN(ROW())</formula>
    </cfRule>
  </conditionalFormatting>
  <conditionalFormatting sqref="B142:F142">
    <cfRule type="expression" dxfId="10885" priority="17023">
      <formula>ISEVEN(ROW())</formula>
    </cfRule>
  </conditionalFormatting>
  <conditionalFormatting sqref="C144">
    <cfRule type="expression" dxfId="10884" priority="17022">
      <formula>ISEVEN(ROW())</formula>
    </cfRule>
  </conditionalFormatting>
  <conditionalFormatting sqref="B147 D147:F147">
    <cfRule type="expression" dxfId="10883" priority="17021">
      <formula>ISEVEN(ROW())</formula>
    </cfRule>
  </conditionalFormatting>
  <conditionalFormatting sqref="F146">
    <cfRule type="expression" dxfId="10882" priority="17020">
      <formula>ISEVEN(ROW())</formula>
    </cfRule>
  </conditionalFormatting>
  <conditionalFormatting sqref="B146:E146">
    <cfRule type="expression" dxfId="10881" priority="17019">
      <formula>ISEVEN(ROW())</formula>
    </cfRule>
  </conditionalFormatting>
  <conditionalFormatting sqref="B145:F145">
    <cfRule type="expression" dxfId="10880" priority="17018">
      <formula>ISEVEN(ROW())</formula>
    </cfRule>
  </conditionalFormatting>
  <conditionalFormatting sqref="C147">
    <cfRule type="expression" dxfId="10879" priority="17017">
      <formula>ISEVEN(ROW())</formula>
    </cfRule>
  </conditionalFormatting>
  <conditionalFormatting sqref="B148:F148">
    <cfRule type="expression" dxfId="10878" priority="17016">
      <formula>ISEVEN(ROW())</formula>
    </cfRule>
  </conditionalFormatting>
  <conditionalFormatting sqref="B143 D143:F143">
    <cfRule type="expression" dxfId="10877" priority="17015">
      <formula>ISEVEN(ROW())</formula>
    </cfRule>
  </conditionalFormatting>
  <conditionalFormatting sqref="F142">
    <cfRule type="expression" dxfId="10876" priority="17014">
      <formula>ISEVEN(ROW())</formula>
    </cfRule>
  </conditionalFormatting>
  <conditionalFormatting sqref="B142:E142">
    <cfRule type="expression" dxfId="10875" priority="17013">
      <formula>ISEVEN(ROW())</formula>
    </cfRule>
  </conditionalFormatting>
  <conditionalFormatting sqref="B141:F141">
    <cfRule type="expression" dxfId="10874" priority="17012">
      <formula>ISEVEN(ROW())</formula>
    </cfRule>
  </conditionalFormatting>
  <conditionalFormatting sqref="C143">
    <cfRule type="expression" dxfId="10873" priority="17011">
      <formula>ISEVEN(ROW())</formula>
    </cfRule>
  </conditionalFormatting>
  <conditionalFormatting sqref="B146 D146:F146">
    <cfRule type="expression" dxfId="10872" priority="17010">
      <formula>ISEVEN(ROW())</formula>
    </cfRule>
  </conditionalFormatting>
  <conditionalFormatting sqref="F145">
    <cfRule type="expression" dxfId="10871" priority="17009">
      <formula>ISEVEN(ROW())</formula>
    </cfRule>
  </conditionalFormatting>
  <conditionalFormatting sqref="B145:E145">
    <cfRule type="expression" dxfId="10870" priority="17008">
      <formula>ISEVEN(ROW())</formula>
    </cfRule>
  </conditionalFormatting>
  <conditionalFormatting sqref="B144:F144">
    <cfRule type="expression" dxfId="10869" priority="17007">
      <formula>ISEVEN(ROW())</formula>
    </cfRule>
  </conditionalFormatting>
  <conditionalFormatting sqref="C146">
    <cfRule type="expression" dxfId="10868" priority="17006">
      <formula>ISEVEN(ROW())</formula>
    </cfRule>
  </conditionalFormatting>
  <conditionalFormatting sqref="F148">
    <cfRule type="expression" dxfId="10867" priority="17005">
      <formula>ISEVEN(ROW())</formula>
    </cfRule>
  </conditionalFormatting>
  <conditionalFormatting sqref="B148:E148">
    <cfRule type="expression" dxfId="10866" priority="17004">
      <formula>ISEVEN(ROW())</formula>
    </cfRule>
  </conditionalFormatting>
  <conditionalFormatting sqref="B147:F147">
    <cfRule type="expression" dxfId="10865" priority="17003">
      <formula>ISEVEN(ROW())</formula>
    </cfRule>
  </conditionalFormatting>
  <conditionalFormatting sqref="B147 D147:F147">
    <cfRule type="expression" dxfId="10864" priority="17002">
      <formula>ISEVEN(ROW())</formula>
    </cfRule>
  </conditionalFormatting>
  <conditionalFormatting sqref="C147">
    <cfRule type="expression" dxfId="10863" priority="17001">
      <formula>ISEVEN(ROW())</formula>
    </cfRule>
  </conditionalFormatting>
  <conditionalFormatting sqref="B148:F148">
    <cfRule type="expression" dxfId="10862" priority="17000">
      <formula>ISEVEN(ROW())</formula>
    </cfRule>
  </conditionalFormatting>
  <conditionalFormatting sqref="F148">
    <cfRule type="expression" dxfId="10861" priority="16999">
      <formula>ISEVEN(ROW())</formula>
    </cfRule>
  </conditionalFormatting>
  <conditionalFormatting sqref="B148:E148">
    <cfRule type="expression" dxfId="10860" priority="16998">
      <formula>ISEVEN(ROW())</formula>
    </cfRule>
  </conditionalFormatting>
  <conditionalFormatting sqref="B147:F147">
    <cfRule type="expression" dxfId="10859" priority="16997">
      <formula>ISEVEN(ROW())</formula>
    </cfRule>
  </conditionalFormatting>
  <conditionalFormatting sqref="B138 D138:F138">
    <cfRule type="expression" dxfId="10858" priority="16996">
      <formula>ISEVEN(ROW())</formula>
    </cfRule>
  </conditionalFormatting>
  <conditionalFormatting sqref="F137">
    <cfRule type="expression" dxfId="10857" priority="16995">
      <formula>ISEVEN(ROW())</formula>
    </cfRule>
  </conditionalFormatting>
  <conditionalFormatting sqref="B137:E137">
    <cfRule type="expression" dxfId="10856" priority="16994">
      <formula>ISEVEN(ROW())</formula>
    </cfRule>
  </conditionalFormatting>
  <conditionalFormatting sqref="G137">
    <cfRule type="expression" dxfId="10855" priority="16993">
      <formula>ISEVEN(ROW())</formula>
    </cfRule>
  </conditionalFormatting>
  <conditionalFormatting sqref="G137">
    <cfRule type="expression" dxfId="10854" priority="16992">
      <formula>ISEVEN(ROW())</formula>
    </cfRule>
  </conditionalFormatting>
  <conditionalFormatting sqref="G138">
    <cfRule type="expression" dxfId="10853" priority="16991">
      <formula>ISEVEN(ROW())</formula>
    </cfRule>
  </conditionalFormatting>
  <conditionalFormatting sqref="C138">
    <cfRule type="expression" dxfId="10852" priority="16990">
      <formula>ISEVEN(ROW())</formula>
    </cfRule>
  </conditionalFormatting>
  <conditionalFormatting sqref="F139">
    <cfRule type="expression" dxfId="10851" priority="16989">
      <formula>ISEVEN(ROW())</formula>
    </cfRule>
  </conditionalFormatting>
  <conditionalFormatting sqref="B139:E139">
    <cfRule type="expression" dxfId="10850" priority="16988">
      <formula>ISEVEN(ROW())</formula>
    </cfRule>
  </conditionalFormatting>
  <conditionalFormatting sqref="G139">
    <cfRule type="expression" dxfId="10849" priority="16987">
      <formula>ISEVEN(ROW())</formula>
    </cfRule>
  </conditionalFormatting>
  <conditionalFormatting sqref="G139 B139:E139">
    <cfRule type="expression" dxfId="10848" priority="16986">
      <formula>ISEVEN(ROW())</formula>
    </cfRule>
  </conditionalFormatting>
  <conditionalFormatting sqref="B142 D142:F142">
    <cfRule type="expression" dxfId="10847" priority="16985">
      <formula>ISEVEN(ROW())</formula>
    </cfRule>
  </conditionalFormatting>
  <conditionalFormatting sqref="F141">
    <cfRule type="expression" dxfId="10846" priority="16984">
      <formula>ISEVEN(ROW())</formula>
    </cfRule>
  </conditionalFormatting>
  <conditionalFormatting sqref="B141:E141">
    <cfRule type="expression" dxfId="10845" priority="16983">
      <formula>ISEVEN(ROW())</formula>
    </cfRule>
  </conditionalFormatting>
  <conditionalFormatting sqref="B140:F140">
    <cfRule type="expression" dxfId="10844" priority="16982">
      <formula>ISEVEN(ROW())</formula>
    </cfRule>
  </conditionalFormatting>
  <conditionalFormatting sqref="C142">
    <cfRule type="expression" dxfId="10843" priority="16981">
      <formula>ISEVEN(ROW())</formula>
    </cfRule>
  </conditionalFormatting>
  <conditionalFormatting sqref="B145 D145:F145">
    <cfRule type="expression" dxfId="10842" priority="16980">
      <formula>ISEVEN(ROW())</formula>
    </cfRule>
  </conditionalFormatting>
  <conditionalFormatting sqref="F144">
    <cfRule type="expression" dxfId="10841" priority="16979">
      <formula>ISEVEN(ROW())</formula>
    </cfRule>
  </conditionalFormatting>
  <conditionalFormatting sqref="B144:E144">
    <cfRule type="expression" dxfId="10840" priority="16978">
      <formula>ISEVEN(ROW())</formula>
    </cfRule>
  </conditionalFormatting>
  <conditionalFormatting sqref="B143:F143">
    <cfRule type="expression" dxfId="10839" priority="16977">
      <formula>ISEVEN(ROW())</formula>
    </cfRule>
  </conditionalFormatting>
  <conditionalFormatting sqref="C145">
    <cfRule type="expression" dxfId="10838" priority="16976">
      <formula>ISEVEN(ROW())</formula>
    </cfRule>
  </conditionalFormatting>
  <conditionalFormatting sqref="B148 D148:F148">
    <cfRule type="expression" dxfId="10837" priority="16975">
      <formula>ISEVEN(ROW())</formula>
    </cfRule>
  </conditionalFormatting>
  <conditionalFormatting sqref="F147">
    <cfRule type="expression" dxfId="10836" priority="16974">
      <formula>ISEVEN(ROW())</formula>
    </cfRule>
  </conditionalFormatting>
  <conditionalFormatting sqref="B147:E147">
    <cfRule type="expression" dxfId="10835" priority="16973">
      <formula>ISEVEN(ROW())</formula>
    </cfRule>
  </conditionalFormatting>
  <conditionalFormatting sqref="B146:F146">
    <cfRule type="expression" dxfId="10834" priority="16972">
      <formula>ISEVEN(ROW())</formula>
    </cfRule>
  </conditionalFormatting>
  <conditionalFormatting sqref="C148">
    <cfRule type="expression" dxfId="10833" priority="16971">
      <formula>ISEVEN(ROW())</formula>
    </cfRule>
  </conditionalFormatting>
  <conditionalFormatting sqref="B141 D141:F141">
    <cfRule type="expression" dxfId="10832" priority="16970">
      <formula>ISEVEN(ROW())</formula>
    </cfRule>
  </conditionalFormatting>
  <conditionalFormatting sqref="F140">
    <cfRule type="expression" dxfId="10831" priority="16969">
      <formula>ISEVEN(ROW())</formula>
    </cfRule>
  </conditionalFormatting>
  <conditionalFormatting sqref="B140:E140">
    <cfRule type="expression" dxfId="10830" priority="16968">
      <formula>ISEVEN(ROW())</formula>
    </cfRule>
  </conditionalFormatting>
  <conditionalFormatting sqref="B139:G139">
    <cfRule type="expression" dxfId="10829" priority="16967">
      <formula>ISEVEN(ROW())</formula>
    </cfRule>
  </conditionalFormatting>
  <conditionalFormatting sqref="C141">
    <cfRule type="expression" dxfId="10828" priority="16966">
      <formula>ISEVEN(ROW())</formula>
    </cfRule>
  </conditionalFormatting>
  <conditionalFormatting sqref="B144 D144:F144">
    <cfRule type="expression" dxfId="10827" priority="16965">
      <formula>ISEVEN(ROW())</formula>
    </cfRule>
  </conditionalFormatting>
  <conditionalFormatting sqref="F143">
    <cfRule type="expression" dxfId="10826" priority="16964">
      <formula>ISEVEN(ROW())</formula>
    </cfRule>
  </conditionalFormatting>
  <conditionalFormatting sqref="B143:E143">
    <cfRule type="expression" dxfId="10825" priority="16963">
      <formula>ISEVEN(ROW())</formula>
    </cfRule>
  </conditionalFormatting>
  <conditionalFormatting sqref="B142:F142">
    <cfRule type="expression" dxfId="10824" priority="16962">
      <formula>ISEVEN(ROW())</formula>
    </cfRule>
  </conditionalFormatting>
  <conditionalFormatting sqref="C144">
    <cfRule type="expression" dxfId="10823" priority="16961">
      <formula>ISEVEN(ROW())</formula>
    </cfRule>
  </conditionalFormatting>
  <conditionalFormatting sqref="B147 D147:F147">
    <cfRule type="expression" dxfId="10822" priority="16960">
      <formula>ISEVEN(ROW())</formula>
    </cfRule>
  </conditionalFormatting>
  <conditionalFormatting sqref="F146">
    <cfRule type="expression" dxfId="10821" priority="16959">
      <formula>ISEVEN(ROW())</formula>
    </cfRule>
  </conditionalFormatting>
  <conditionalFormatting sqref="B146:E146">
    <cfRule type="expression" dxfId="10820" priority="16958">
      <formula>ISEVEN(ROW())</formula>
    </cfRule>
  </conditionalFormatting>
  <conditionalFormatting sqref="B145:F145">
    <cfRule type="expression" dxfId="10819" priority="16957">
      <formula>ISEVEN(ROW())</formula>
    </cfRule>
  </conditionalFormatting>
  <conditionalFormatting sqref="C147">
    <cfRule type="expression" dxfId="10818" priority="16956">
      <formula>ISEVEN(ROW())</formula>
    </cfRule>
  </conditionalFormatting>
  <conditionalFormatting sqref="B148:F148">
    <cfRule type="expression" dxfId="10817" priority="16955">
      <formula>ISEVEN(ROW())</formula>
    </cfRule>
  </conditionalFormatting>
  <conditionalFormatting sqref="B145 D145:F145">
    <cfRule type="expression" dxfId="10816" priority="16954">
      <formula>ISEVEN(ROW())</formula>
    </cfRule>
  </conditionalFormatting>
  <conditionalFormatting sqref="C145">
    <cfRule type="expression" dxfId="10815" priority="16953">
      <formula>ISEVEN(ROW())</formula>
    </cfRule>
  </conditionalFormatting>
  <conditionalFormatting sqref="B148 D148:F148">
    <cfRule type="expression" dxfId="10814" priority="16952">
      <formula>ISEVEN(ROW())</formula>
    </cfRule>
  </conditionalFormatting>
  <conditionalFormatting sqref="F147">
    <cfRule type="expression" dxfId="10813" priority="16951">
      <formula>ISEVEN(ROW())</formula>
    </cfRule>
  </conditionalFormatting>
  <conditionalFormatting sqref="B147:E147">
    <cfRule type="expression" dxfId="10812" priority="16950">
      <formula>ISEVEN(ROW())</formula>
    </cfRule>
  </conditionalFormatting>
  <conditionalFormatting sqref="B146:F146">
    <cfRule type="expression" dxfId="10811" priority="16949">
      <formula>ISEVEN(ROW())</formula>
    </cfRule>
  </conditionalFormatting>
  <conditionalFormatting sqref="C148">
    <cfRule type="expression" dxfId="10810" priority="16948">
      <formula>ISEVEN(ROW())</formula>
    </cfRule>
  </conditionalFormatting>
  <conditionalFormatting sqref="B147 D147:F147">
    <cfRule type="expression" dxfId="10809" priority="16947">
      <formula>ISEVEN(ROW())</formula>
    </cfRule>
  </conditionalFormatting>
  <conditionalFormatting sqref="F146">
    <cfRule type="expression" dxfId="10808" priority="16946">
      <formula>ISEVEN(ROW())</formula>
    </cfRule>
  </conditionalFormatting>
  <conditionalFormatting sqref="B146:E146">
    <cfRule type="expression" dxfId="10807" priority="16945">
      <formula>ISEVEN(ROW())</formula>
    </cfRule>
  </conditionalFormatting>
  <conditionalFormatting sqref="B145:F145">
    <cfRule type="expression" dxfId="10806" priority="16944">
      <formula>ISEVEN(ROW())</formula>
    </cfRule>
  </conditionalFormatting>
  <conditionalFormatting sqref="C147">
    <cfRule type="expression" dxfId="10805" priority="16943">
      <formula>ISEVEN(ROW())</formula>
    </cfRule>
  </conditionalFormatting>
  <conditionalFormatting sqref="B148:F148">
    <cfRule type="expression" dxfId="10804" priority="16942">
      <formula>ISEVEN(ROW())</formula>
    </cfRule>
  </conditionalFormatting>
  <conditionalFormatting sqref="B139 D139:F139">
    <cfRule type="expression" dxfId="10803" priority="16941">
      <formula>ISEVEN(ROW())</formula>
    </cfRule>
  </conditionalFormatting>
  <conditionalFormatting sqref="F138">
    <cfRule type="expression" dxfId="10802" priority="16940">
      <formula>ISEVEN(ROW())</formula>
    </cfRule>
  </conditionalFormatting>
  <conditionalFormatting sqref="B138:E138">
    <cfRule type="expression" dxfId="10801" priority="16939">
      <formula>ISEVEN(ROW())</formula>
    </cfRule>
  </conditionalFormatting>
  <conditionalFormatting sqref="G138">
    <cfRule type="expression" dxfId="10800" priority="16938">
      <formula>ISEVEN(ROW())</formula>
    </cfRule>
  </conditionalFormatting>
  <conditionalFormatting sqref="G138">
    <cfRule type="expression" dxfId="10799" priority="16937">
      <formula>ISEVEN(ROW())</formula>
    </cfRule>
  </conditionalFormatting>
  <conditionalFormatting sqref="B137:G137">
    <cfRule type="expression" dxfId="10798" priority="16936">
      <formula>ISEVEN(ROW())</formula>
    </cfRule>
  </conditionalFormatting>
  <conditionalFormatting sqref="G139">
    <cfRule type="expression" dxfId="10797" priority="16935">
      <formula>ISEVEN(ROW())</formula>
    </cfRule>
  </conditionalFormatting>
  <conditionalFormatting sqref="C139">
    <cfRule type="expression" dxfId="10796" priority="16934">
      <formula>ISEVEN(ROW())</formula>
    </cfRule>
  </conditionalFormatting>
  <conditionalFormatting sqref="F140">
    <cfRule type="expression" dxfId="10795" priority="16933">
      <formula>ISEVEN(ROW())</formula>
    </cfRule>
  </conditionalFormatting>
  <conditionalFormatting sqref="B140:E140">
    <cfRule type="expression" dxfId="10794" priority="16932">
      <formula>ISEVEN(ROW())</formula>
    </cfRule>
  </conditionalFormatting>
  <conditionalFormatting sqref="B140:E140">
    <cfRule type="expression" dxfId="10793" priority="16931">
      <formula>ISEVEN(ROW())</formula>
    </cfRule>
  </conditionalFormatting>
  <conditionalFormatting sqref="B143 D143:F143">
    <cfRule type="expression" dxfId="10792" priority="16930">
      <formula>ISEVEN(ROW())</formula>
    </cfRule>
  </conditionalFormatting>
  <conditionalFormatting sqref="F142">
    <cfRule type="expression" dxfId="10791" priority="16929">
      <formula>ISEVEN(ROW())</formula>
    </cfRule>
  </conditionalFormatting>
  <conditionalFormatting sqref="B142:E142">
    <cfRule type="expression" dxfId="10790" priority="16928">
      <formula>ISEVEN(ROW())</formula>
    </cfRule>
  </conditionalFormatting>
  <conditionalFormatting sqref="B141:F141">
    <cfRule type="expression" dxfId="10789" priority="16927">
      <formula>ISEVEN(ROW())</formula>
    </cfRule>
  </conditionalFormatting>
  <conditionalFormatting sqref="C143">
    <cfRule type="expression" dxfId="10788" priority="16926">
      <formula>ISEVEN(ROW())</formula>
    </cfRule>
  </conditionalFormatting>
  <conditionalFormatting sqref="B146 D146:F146">
    <cfRule type="expression" dxfId="10787" priority="16925">
      <formula>ISEVEN(ROW())</formula>
    </cfRule>
  </conditionalFormatting>
  <conditionalFormatting sqref="F145">
    <cfRule type="expression" dxfId="10786" priority="16924">
      <formula>ISEVEN(ROW())</formula>
    </cfRule>
  </conditionalFormatting>
  <conditionalFormatting sqref="B145:E145">
    <cfRule type="expression" dxfId="10785" priority="16923">
      <formula>ISEVEN(ROW())</formula>
    </cfRule>
  </conditionalFormatting>
  <conditionalFormatting sqref="B144:F144">
    <cfRule type="expression" dxfId="10784" priority="16922">
      <formula>ISEVEN(ROW())</formula>
    </cfRule>
  </conditionalFormatting>
  <conditionalFormatting sqref="C146">
    <cfRule type="expression" dxfId="10783" priority="16921">
      <formula>ISEVEN(ROW())</formula>
    </cfRule>
  </conditionalFormatting>
  <conditionalFormatting sqref="F148">
    <cfRule type="expression" dxfId="10782" priority="16920">
      <formula>ISEVEN(ROW())</formula>
    </cfRule>
  </conditionalFormatting>
  <conditionalFormatting sqref="B148:E148">
    <cfRule type="expression" dxfId="10781" priority="16919">
      <formula>ISEVEN(ROW())</formula>
    </cfRule>
  </conditionalFormatting>
  <conditionalFormatting sqref="B147:F147">
    <cfRule type="expression" dxfId="10780" priority="16918">
      <formula>ISEVEN(ROW())</formula>
    </cfRule>
  </conditionalFormatting>
  <conditionalFormatting sqref="B142 D142:F142">
    <cfRule type="expression" dxfId="10779" priority="16917">
      <formula>ISEVEN(ROW())</formula>
    </cfRule>
  </conditionalFormatting>
  <conditionalFormatting sqref="F141">
    <cfRule type="expression" dxfId="10778" priority="16916">
      <formula>ISEVEN(ROW())</formula>
    </cfRule>
  </conditionalFormatting>
  <conditionalFormatting sqref="B141:E141">
    <cfRule type="expression" dxfId="10777" priority="16915">
      <formula>ISEVEN(ROW())</formula>
    </cfRule>
  </conditionalFormatting>
  <conditionalFormatting sqref="B140:F140">
    <cfRule type="expression" dxfId="10776" priority="16914">
      <formula>ISEVEN(ROW())</formula>
    </cfRule>
  </conditionalFormatting>
  <conditionalFormatting sqref="C142">
    <cfRule type="expression" dxfId="10775" priority="16913">
      <formula>ISEVEN(ROW())</formula>
    </cfRule>
  </conditionalFormatting>
  <conditionalFormatting sqref="B145 D145:F145">
    <cfRule type="expression" dxfId="10774" priority="16912">
      <formula>ISEVEN(ROW())</formula>
    </cfRule>
  </conditionalFormatting>
  <conditionalFormatting sqref="F144">
    <cfRule type="expression" dxfId="10773" priority="16911">
      <formula>ISEVEN(ROW())</formula>
    </cfRule>
  </conditionalFormatting>
  <conditionalFormatting sqref="B144:E144">
    <cfRule type="expression" dxfId="10772" priority="16910">
      <formula>ISEVEN(ROW())</formula>
    </cfRule>
  </conditionalFormatting>
  <conditionalFormatting sqref="B143:F143">
    <cfRule type="expression" dxfId="10771" priority="16909">
      <formula>ISEVEN(ROW())</formula>
    </cfRule>
  </conditionalFormatting>
  <conditionalFormatting sqref="C145">
    <cfRule type="expression" dxfId="10770" priority="16908">
      <formula>ISEVEN(ROW())</formula>
    </cfRule>
  </conditionalFormatting>
  <conditionalFormatting sqref="B148 D148:F148">
    <cfRule type="expression" dxfId="10769" priority="16907">
      <formula>ISEVEN(ROW())</formula>
    </cfRule>
  </conditionalFormatting>
  <conditionalFormatting sqref="F147">
    <cfRule type="expression" dxfId="10768" priority="16906">
      <formula>ISEVEN(ROW())</formula>
    </cfRule>
  </conditionalFormatting>
  <conditionalFormatting sqref="B147:E147">
    <cfRule type="expression" dxfId="10767" priority="16905">
      <formula>ISEVEN(ROW())</formula>
    </cfRule>
  </conditionalFormatting>
  <conditionalFormatting sqref="B146:F146">
    <cfRule type="expression" dxfId="10766" priority="16904">
      <formula>ISEVEN(ROW())</formula>
    </cfRule>
  </conditionalFormatting>
  <conditionalFormatting sqref="C148">
    <cfRule type="expression" dxfId="10765" priority="16903">
      <formula>ISEVEN(ROW())</formula>
    </cfRule>
  </conditionalFormatting>
  <conditionalFormatting sqref="B146 D146:F146">
    <cfRule type="expression" dxfId="10764" priority="16902">
      <formula>ISEVEN(ROW())</formula>
    </cfRule>
  </conditionalFormatting>
  <conditionalFormatting sqref="C146">
    <cfRule type="expression" dxfId="10763" priority="16901">
      <formula>ISEVEN(ROW())</formula>
    </cfRule>
  </conditionalFormatting>
  <conditionalFormatting sqref="F148">
    <cfRule type="expression" dxfId="10762" priority="16900">
      <formula>ISEVEN(ROW())</formula>
    </cfRule>
  </conditionalFormatting>
  <conditionalFormatting sqref="B148:E148">
    <cfRule type="expression" dxfId="10761" priority="16899">
      <formula>ISEVEN(ROW())</formula>
    </cfRule>
  </conditionalFormatting>
  <conditionalFormatting sqref="B147:F147">
    <cfRule type="expression" dxfId="10760" priority="16898">
      <formula>ISEVEN(ROW())</formula>
    </cfRule>
  </conditionalFormatting>
  <conditionalFormatting sqref="B148 D148:F148">
    <cfRule type="expression" dxfId="10759" priority="16897">
      <formula>ISEVEN(ROW())</formula>
    </cfRule>
  </conditionalFormatting>
  <conditionalFormatting sqref="F147">
    <cfRule type="expression" dxfId="10758" priority="16896">
      <formula>ISEVEN(ROW())</formula>
    </cfRule>
  </conditionalFormatting>
  <conditionalFormatting sqref="B147:E147">
    <cfRule type="expression" dxfId="10757" priority="16895">
      <formula>ISEVEN(ROW())</formula>
    </cfRule>
  </conditionalFormatting>
  <conditionalFormatting sqref="B146:F146">
    <cfRule type="expression" dxfId="10756" priority="16894">
      <formula>ISEVEN(ROW())</formula>
    </cfRule>
  </conditionalFormatting>
  <conditionalFormatting sqref="C148">
    <cfRule type="expression" dxfId="10755" priority="16893">
      <formula>ISEVEN(ROW())</formula>
    </cfRule>
  </conditionalFormatting>
  <conditionalFormatting sqref="G144">
    <cfRule type="expression" dxfId="10754" priority="16808">
      <formula>ISEVEN(ROW())</formula>
    </cfRule>
  </conditionalFormatting>
  <conditionalFormatting sqref="G144">
    <cfRule type="expression" dxfId="10753" priority="16807">
      <formula>ISEVEN(ROW())</formula>
    </cfRule>
  </conditionalFormatting>
  <conditionalFormatting sqref="G143">
    <cfRule type="expression" dxfId="10752" priority="16806">
      <formula>ISEVEN(ROW())</formula>
    </cfRule>
  </conditionalFormatting>
  <conditionalFormatting sqref="G145">
    <cfRule type="expression" dxfId="10751" priority="16805">
      <formula>ISEVEN(ROW())</formula>
    </cfRule>
  </conditionalFormatting>
  <conditionalFormatting sqref="G143">
    <cfRule type="expression" dxfId="10750" priority="16804">
      <formula>ISEVEN(ROW())</formula>
    </cfRule>
  </conditionalFormatting>
  <conditionalFormatting sqref="G143">
    <cfRule type="expression" dxfId="10749" priority="16803">
      <formula>ISEVEN(ROW())</formula>
    </cfRule>
  </conditionalFormatting>
  <conditionalFormatting sqref="G144">
    <cfRule type="expression" dxfId="10748" priority="16802">
      <formula>ISEVEN(ROW())</formula>
    </cfRule>
  </conditionalFormatting>
  <conditionalFormatting sqref="G145">
    <cfRule type="expression" dxfId="10747" priority="16801">
      <formula>ISEVEN(ROW())</formula>
    </cfRule>
  </conditionalFormatting>
  <conditionalFormatting sqref="G143">
    <cfRule type="expression" dxfId="10746" priority="16800">
      <formula>ISEVEN(ROW())</formula>
    </cfRule>
  </conditionalFormatting>
  <conditionalFormatting sqref="G145">
    <cfRule type="expression" dxfId="10745" priority="16799">
      <formula>ISEVEN(ROW())</formula>
    </cfRule>
  </conditionalFormatting>
  <conditionalFormatting sqref="G145">
    <cfRule type="expression" dxfId="10744" priority="16798">
      <formula>ISEVEN(ROW())</formula>
    </cfRule>
  </conditionalFormatting>
  <conditionalFormatting sqref="G144">
    <cfRule type="expression" dxfId="10743" priority="16797">
      <formula>ISEVEN(ROW())</formula>
    </cfRule>
  </conditionalFormatting>
  <conditionalFormatting sqref="G144">
    <cfRule type="expression" dxfId="10742" priority="16796">
      <formula>ISEVEN(ROW())</formula>
    </cfRule>
  </conditionalFormatting>
  <conditionalFormatting sqref="G144">
    <cfRule type="expression" dxfId="10741" priority="16795">
      <formula>ISEVEN(ROW())</formula>
    </cfRule>
  </conditionalFormatting>
  <conditionalFormatting sqref="G143">
    <cfRule type="expression" dxfId="10740" priority="16794">
      <formula>ISEVEN(ROW())</formula>
    </cfRule>
  </conditionalFormatting>
  <conditionalFormatting sqref="G145">
    <cfRule type="expression" dxfId="10739" priority="16793">
      <formula>ISEVEN(ROW())</formula>
    </cfRule>
  </conditionalFormatting>
  <conditionalFormatting sqref="G143">
    <cfRule type="expression" dxfId="10738" priority="16792">
      <formula>ISEVEN(ROW())</formula>
    </cfRule>
  </conditionalFormatting>
  <conditionalFormatting sqref="G143">
    <cfRule type="expression" dxfId="10737" priority="16791">
      <formula>ISEVEN(ROW())</formula>
    </cfRule>
  </conditionalFormatting>
  <conditionalFormatting sqref="G144">
    <cfRule type="expression" dxfId="10736" priority="16790">
      <formula>ISEVEN(ROW())</formula>
    </cfRule>
  </conditionalFormatting>
  <conditionalFormatting sqref="G145">
    <cfRule type="expression" dxfId="10735" priority="16789">
      <formula>ISEVEN(ROW())</formula>
    </cfRule>
  </conditionalFormatting>
  <conditionalFormatting sqref="G143">
    <cfRule type="expression" dxfId="10734" priority="16788">
      <formula>ISEVEN(ROW())</formula>
    </cfRule>
  </conditionalFormatting>
  <conditionalFormatting sqref="G145">
    <cfRule type="expression" dxfId="10733" priority="16787">
      <formula>ISEVEN(ROW())</formula>
    </cfRule>
  </conditionalFormatting>
  <conditionalFormatting sqref="G145">
    <cfRule type="expression" dxfId="10732" priority="16786">
      <formula>ISEVEN(ROW())</formula>
    </cfRule>
  </conditionalFormatting>
  <conditionalFormatting sqref="G144">
    <cfRule type="expression" dxfId="10731" priority="16785">
      <formula>ISEVEN(ROW())</formula>
    </cfRule>
  </conditionalFormatting>
  <conditionalFormatting sqref="G144">
    <cfRule type="expression" dxfId="10730" priority="16784">
      <formula>ISEVEN(ROW())</formula>
    </cfRule>
  </conditionalFormatting>
  <conditionalFormatting sqref="G144">
    <cfRule type="expression" dxfId="10729" priority="16783">
      <formula>ISEVEN(ROW())</formula>
    </cfRule>
  </conditionalFormatting>
  <conditionalFormatting sqref="G143">
    <cfRule type="expression" dxfId="10728" priority="16782">
      <formula>ISEVEN(ROW())</formula>
    </cfRule>
  </conditionalFormatting>
  <conditionalFormatting sqref="G145">
    <cfRule type="expression" dxfId="10727" priority="16781">
      <formula>ISEVEN(ROW())</formula>
    </cfRule>
  </conditionalFormatting>
  <conditionalFormatting sqref="G143">
    <cfRule type="expression" dxfId="10726" priority="16780">
      <formula>ISEVEN(ROW())</formula>
    </cfRule>
  </conditionalFormatting>
  <conditionalFormatting sqref="G143">
    <cfRule type="expression" dxfId="10725" priority="16779">
      <formula>ISEVEN(ROW())</formula>
    </cfRule>
  </conditionalFormatting>
  <conditionalFormatting sqref="G144">
    <cfRule type="expression" dxfId="10724" priority="16778">
      <formula>ISEVEN(ROW())</formula>
    </cfRule>
  </conditionalFormatting>
  <conditionalFormatting sqref="G145">
    <cfRule type="expression" dxfId="10723" priority="16777">
      <formula>ISEVEN(ROW())</formula>
    </cfRule>
  </conditionalFormatting>
  <conditionalFormatting sqref="G144">
    <cfRule type="expression" dxfId="10722" priority="16776">
      <formula>ISEVEN(ROW())</formula>
    </cfRule>
  </conditionalFormatting>
  <conditionalFormatting sqref="G144">
    <cfRule type="expression" dxfId="10721" priority="16775">
      <formula>ISEVEN(ROW())</formula>
    </cfRule>
  </conditionalFormatting>
  <conditionalFormatting sqref="G143">
    <cfRule type="expression" dxfId="10720" priority="16774">
      <formula>ISEVEN(ROW())</formula>
    </cfRule>
  </conditionalFormatting>
  <conditionalFormatting sqref="G145">
    <cfRule type="expression" dxfId="10719" priority="16773">
      <formula>ISEVEN(ROW())</formula>
    </cfRule>
  </conditionalFormatting>
  <conditionalFormatting sqref="G143">
    <cfRule type="expression" dxfId="10718" priority="16772">
      <formula>ISEVEN(ROW())</formula>
    </cfRule>
  </conditionalFormatting>
  <conditionalFormatting sqref="G143">
    <cfRule type="expression" dxfId="10717" priority="16771">
      <formula>ISEVEN(ROW())</formula>
    </cfRule>
  </conditionalFormatting>
  <conditionalFormatting sqref="G144">
    <cfRule type="expression" dxfId="10716" priority="16770">
      <formula>ISEVEN(ROW())</formula>
    </cfRule>
  </conditionalFormatting>
  <conditionalFormatting sqref="G145">
    <cfRule type="expression" dxfId="10715" priority="16769">
      <formula>ISEVEN(ROW())</formula>
    </cfRule>
  </conditionalFormatting>
  <conditionalFormatting sqref="G143">
    <cfRule type="expression" dxfId="10714" priority="16768">
      <formula>ISEVEN(ROW())</formula>
    </cfRule>
  </conditionalFormatting>
  <conditionalFormatting sqref="G145">
    <cfRule type="expression" dxfId="10713" priority="16767">
      <formula>ISEVEN(ROW())</formula>
    </cfRule>
  </conditionalFormatting>
  <conditionalFormatting sqref="G145">
    <cfRule type="expression" dxfId="10712" priority="16766">
      <formula>ISEVEN(ROW())</formula>
    </cfRule>
  </conditionalFormatting>
  <conditionalFormatting sqref="G144">
    <cfRule type="expression" dxfId="10711" priority="16765">
      <formula>ISEVEN(ROW())</formula>
    </cfRule>
  </conditionalFormatting>
  <conditionalFormatting sqref="G144">
    <cfRule type="expression" dxfId="10710" priority="16764">
      <formula>ISEVEN(ROW())</formula>
    </cfRule>
  </conditionalFormatting>
  <conditionalFormatting sqref="G144">
    <cfRule type="expression" dxfId="10709" priority="16763">
      <formula>ISEVEN(ROW())</formula>
    </cfRule>
  </conditionalFormatting>
  <conditionalFormatting sqref="G143">
    <cfRule type="expression" dxfId="10708" priority="16762">
      <formula>ISEVEN(ROW())</formula>
    </cfRule>
  </conditionalFormatting>
  <conditionalFormatting sqref="G145">
    <cfRule type="expression" dxfId="10707" priority="16761">
      <formula>ISEVEN(ROW())</formula>
    </cfRule>
  </conditionalFormatting>
  <conditionalFormatting sqref="G143">
    <cfRule type="expression" dxfId="10706" priority="16760">
      <formula>ISEVEN(ROW())</formula>
    </cfRule>
  </conditionalFormatting>
  <conditionalFormatting sqref="G143">
    <cfRule type="expression" dxfId="10705" priority="16759">
      <formula>ISEVEN(ROW())</formula>
    </cfRule>
  </conditionalFormatting>
  <conditionalFormatting sqref="G144">
    <cfRule type="expression" dxfId="10704" priority="16758">
      <formula>ISEVEN(ROW())</formula>
    </cfRule>
  </conditionalFormatting>
  <conditionalFormatting sqref="G145">
    <cfRule type="expression" dxfId="10703" priority="16757">
      <formula>ISEVEN(ROW())</formula>
    </cfRule>
  </conditionalFormatting>
  <conditionalFormatting sqref="G143">
    <cfRule type="expression" dxfId="10702" priority="16756">
      <formula>ISEVEN(ROW())</formula>
    </cfRule>
  </conditionalFormatting>
  <conditionalFormatting sqref="G145">
    <cfRule type="expression" dxfId="10701" priority="16755">
      <formula>ISEVEN(ROW())</formula>
    </cfRule>
  </conditionalFormatting>
  <conditionalFormatting sqref="G145">
    <cfRule type="expression" dxfId="10700" priority="16754">
      <formula>ISEVEN(ROW())</formula>
    </cfRule>
  </conditionalFormatting>
  <conditionalFormatting sqref="G144">
    <cfRule type="expression" dxfId="10699" priority="16753">
      <formula>ISEVEN(ROW())</formula>
    </cfRule>
  </conditionalFormatting>
  <conditionalFormatting sqref="G144">
    <cfRule type="expression" dxfId="10698" priority="16752">
      <formula>ISEVEN(ROW())</formula>
    </cfRule>
  </conditionalFormatting>
  <conditionalFormatting sqref="G144">
    <cfRule type="expression" dxfId="10697" priority="16751">
      <formula>ISEVEN(ROW())</formula>
    </cfRule>
  </conditionalFormatting>
  <conditionalFormatting sqref="G143">
    <cfRule type="expression" dxfId="10696" priority="16750">
      <formula>ISEVEN(ROW())</formula>
    </cfRule>
  </conditionalFormatting>
  <conditionalFormatting sqref="G145">
    <cfRule type="expression" dxfId="10695" priority="16749">
      <formula>ISEVEN(ROW())</formula>
    </cfRule>
  </conditionalFormatting>
  <conditionalFormatting sqref="G143">
    <cfRule type="expression" dxfId="10694" priority="16748">
      <formula>ISEVEN(ROW())</formula>
    </cfRule>
  </conditionalFormatting>
  <conditionalFormatting sqref="G143">
    <cfRule type="expression" dxfId="10693" priority="16747">
      <formula>ISEVEN(ROW())</formula>
    </cfRule>
  </conditionalFormatting>
  <conditionalFormatting sqref="G144">
    <cfRule type="expression" dxfId="10692" priority="16746">
      <formula>ISEVEN(ROW())</formula>
    </cfRule>
  </conditionalFormatting>
  <conditionalFormatting sqref="G145">
    <cfRule type="expression" dxfId="10691" priority="16745">
      <formula>ISEVEN(ROW())</formula>
    </cfRule>
  </conditionalFormatting>
  <conditionalFormatting sqref="G144">
    <cfRule type="expression" dxfId="10690" priority="16744">
      <formula>ISEVEN(ROW())</formula>
    </cfRule>
  </conditionalFormatting>
  <conditionalFormatting sqref="G144">
    <cfRule type="expression" dxfId="10689" priority="16743">
      <formula>ISEVEN(ROW())</formula>
    </cfRule>
  </conditionalFormatting>
  <conditionalFormatting sqref="G143">
    <cfRule type="expression" dxfId="10688" priority="16742">
      <formula>ISEVEN(ROW())</formula>
    </cfRule>
  </conditionalFormatting>
  <conditionalFormatting sqref="G145">
    <cfRule type="expression" dxfId="10687" priority="16741">
      <formula>ISEVEN(ROW())</formula>
    </cfRule>
  </conditionalFormatting>
  <conditionalFormatting sqref="G143">
    <cfRule type="expression" dxfId="10686" priority="16740">
      <formula>ISEVEN(ROW())</formula>
    </cfRule>
  </conditionalFormatting>
  <conditionalFormatting sqref="G143">
    <cfRule type="expression" dxfId="10685" priority="16739">
      <formula>ISEVEN(ROW())</formula>
    </cfRule>
  </conditionalFormatting>
  <conditionalFormatting sqref="G143">
    <cfRule type="expression" dxfId="10684" priority="16738">
      <formula>ISEVEN(ROW())</formula>
    </cfRule>
  </conditionalFormatting>
  <conditionalFormatting sqref="G145">
    <cfRule type="expression" dxfId="10683" priority="16737">
      <formula>ISEVEN(ROW())</formula>
    </cfRule>
  </conditionalFormatting>
  <conditionalFormatting sqref="G145">
    <cfRule type="expression" dxfId="10682" priority="16736">
      <formula>ISEVEN(ROW())</formula>
    </cfRule>
  </conditionalFormatting>
  <conditionalFormatting sqref="G144">
    <cfRule type="expression" dxfId="10681" priority="16735">
      <formula>ISEVEN(ROW())</formula>
    </cfRule>
  </conditionalFormatting>
  <conditionalFormatting sqref="G143">
    <cfRule type="expression" dxfId="10680" priority="16734">
      <formula>ISEVEN(ROW())</formula>
    </cfRule>
  </conditionalFormatting>
  <conditionalFormatting sqref="G143">
    <cfRule type="expression" dxfId="10679" priority="16733">
      <formula>ISEVEN(ROW())</formula>
    </cfRule>
  </conditionalFormatting>
  <conditionalFormatting sqref="G144">
    <cfRule type="expression" dxfId="10678" priority="16732">
      <formula>ISEVEN(ROW())</formula>
    </cfRule>
  </conditionalFormatting>
  <conditionalFormatting sqref="G145">
    <cfRule type="expression" dxfId="10677" priority="16731">
      <formula>ISEVEN(ROW())</formula>
    </cfRule>
  </conditionalFormatting>
  <conditionalFormatting sqref="G145">
    <cfRule type="expression" dxfId="10676" priority="16730">
      <formula>ISEVEN(ROW())</formula>
    </cfRule>
  </conditionalFormatting>
  <conditionalFormatting sqref="G145">
    <cfRule type="expression" dxfId="10675" priority="16729">
      <formula>ISEVEN(ROW())</formula>
    </cfRule>
  </conditionalFormatting>
  <conditionalFormatting sqref="G144">
    <cfRule type="expression" dxfId="10674" priority="16728">
      <formula>ISEVEN(ROW())</formula>
    </cfRule>
  </conditionalFormatting>
  <conditionalFormatting sqref="G144">
    <cfRule type="expression" dxfId="10673" priority="16727">
      <formula>ISEVEN(ROW())</formula>
    </cfRule>
  </conditionalFormatting>
  <conditionalFormatting sqref="G143">
    <cfRule type="expression" dxfId="10672" priority="16726">
      <formula>ISEVEN(ROW())</formula>
    </cfRule>
  </conditionalFormatting>
  <conditionalFormatting sqref="G145">
    <cfRule type="expression" dxfId="10671" priority="16725">
      <formula>ISEVEN(ROW())</formula>
    </cfRule>
  </conditionalFormatting>
  <conditionalFormatting sqref="G147">
    <cfRule type="expression" dxfId="10670" priority="16724">
      <formula>ISEVEN(ROW())</formula>
    </cfRule>
  </conditionalFormatting>
  <conditionalFormatting sqref="G147">
    <cfRule type="expression" dxfId="10669" priority="16723">
      <formula>ISEVEN(ROW())</formula>
    </cfRule>
  </conditionalFormatting>
  <conditionalFormatting sqref="G146">
    <cfRule type="expression" dxfId="10668" priority="16722">
      <formula>ISEVEN(ROW())</formula>
    </cfRule>
  </conditionalFormatting>
  <conditionalFormatting sqref="G148">
    <cfRule type="expression" dxfId="10667" priority="16721">
      <formula>ISEVEN(ROW())</formula>
    </cfRule>
  </conditionalFormatting>
  <conditionalFormatting sqref="G146">
    <cfRule type="expression" dxfId="10666" priority="16720">
      <formula>ISEVEN(ROW())</formula>
    </cfRule>
  </conditionalFormatting>
  <conditionalFormatting sqref="G146">
    <cfRule type="expression" dxfId="10665" priority="16719">
      <formula>ISEVEN(ROW())</formula>
    </cfRule>
  </conditionalFormatting>
  <conditionalFormatting sqref="G147">
    <cfRule type="expression" dxfId="10664" priority="16718">
      <formula>ISEVEN(ROW())</formula>
    </cfRule>
  </conditionalFormatting>
  <conditionalFormatting sqref="G148">
    <cfRule type="expression" dxfId="10663" priority="16717">
      <formula>ISEVEN(ROW())</formula>
    </cfRule>
  </conditionalFormatting>
  <conditionalFormatting sqref="G146">
    <cfRule type="expression" dxfId="10662" priority="16716">
      <formula>ISEVEN(ROW())</formula>
    </cfRule>
  </conditionalFormatting>
  <conditionalFormatting sqref="G148">
    <cfRule type="expression" dxfId="10661" priority="16715">
      <formula>ISEVEN(ROW())</formula>
    </cfRule>
  </conditionalFormatting>
  <conditionalFormatting sqref="G148">
    <cfRule type="expression" dxfId="10660" priority="16714">
      <formula>ISEVEN(ROW())</formula>
    </cfRule>
  </conditionalFormatting>
  <conditionalFormatting sqref="G147">
    <cfRule type="expression" dxfId="10659" priority="16713">
      <formula>ISEVEN(ROW())</formula>
    </cfRule>
  </conditionalFormatting>
  <conditionalFormatting sqref="G147">
    <cfRule type="expression" dxfId="10658" priority="16712">
      <formula>ISEVEN(ROW())</formula>
    </cfRule>
  </conditionalFormatting>
  <conditionalFormatting sqref="G147">
    <cfRule type="expression" dxfId="10657" priority="16711">
      <formula>ISEVEN(ROW())</formula>
    </cfRule>
  </conditionalFormatting>
  <conditionalFormatting sqref="G146">
    <cfRule type="expression" dxfId="10656" priority="16710">
      <formula>ISEVEN(ROW())</formula>
    </cfRule>
  </conditionalFormatting>
  <conditionalFormatting sqref="G148">
    <cfRule type="expression" dxfId="10655" priority="16709">
      <formula>ISEVEN(ROW())</formula>
    </cfRule>
  </conditionalFormatting>
  <conditionalFormatting sqref="G146">
    <cfRule type="expression" dxfId="10654" priority="16708">
      <formula>ISEVEN(ROW())</formula>
    </cfRule>
  </conditionalFormatting>
  <conditionalFormatting sqref="G146">
    <cfRule type="expression" dxfId="10653" priority="16707">
      <formula>ISEVEN(ROW())</formula>
    </cfRule>
  </conditionalFormatting>
  <conditionalFormatting sqref="G147">
    <cfRule type="expression" dxfId="10652" priority="16706">
      <formula>ISEVEN(ROW())</formula>
    </cfRule>
  </conditionalFormatting>
  <conditionalFormatting sqref="G148">
    <cfRule type="expression" dxfId="10651" priority="16705">
      <formula>ISEVEN(ROW())</formula>
    </cfRule>
  </conditionalFormatting>
  <conditionalFormatting sqref="G146">
    <cfRule type="expression" dxfId="10650" priority="16704">
      <formula>ISEVEN(ROW())</formula>
    </cfRule>
  </conditionalFormatting>
  <conditionalFormatting sqref="G148">
    <cfRule type="expression" dxfId="10649" priority="16703">
      <formula>ISEVEN(ROW())</formula>
    </cfRule>
  </conditionalFormatting>
  <conditionalFormatting sqref="G148">
    <cfRule type="expression" dxfId="10648" priority="16702">
      <formula>ISEVEN(ROW())</formula>
    </cfRule>
  </conditionalFormatting>
  <conditionalFormatting sqref="G147">
    <cfRule type="expression" dxfId="10647" priority="16701">
      <formula>ISEVEN(ROW())</formula>
    </cfRule>
  </conditionalFormatting>
  <conditionalFormatting sqref="G147">
    <cfRule type="expression" dxfId="10646" priority="16700">
      <formula>ISEVEN(ROW())</formula>
    </cfRule>
  </conditionalFormatting>
  <conditionalFormatting sqref="G147">
    <cfRule type="expression" dxfId="10645" priority="16699">
      <formula>ISEVEN(ROW())</formula>
    </cfRule>
  </conditionalFormatting>
  <conditionalFormatting sqref="G146">
    <cfRule type="expression" dxfId="10644" priority="16698">
      <formula>ISEVEN(ROW())</formula>
    </cfRule>
  </conditionalFormatting>
  <conditionalFormatting sqref="G148">
    <cfRule type="expression" dxfId="10643" priority="16697">
      <formula>ISEVEN(ROW())</formula>
    </cfRule>
  </conditionalFormatting>
  <conditionalFormatting sqref="G146">
    <cfRule type="expression" dxfId="10642" priority="16696">
      <formula>ISEVEN(ROW())</formula>
    </cfRule>
  </conditionalFormatting>
  <conditionalFormatting sqref="G146">
    <cfRule type="expression" dxfId="10641" priority="16695">
      <formula>ISEVEN(ROW())</formula>
    </cfRule>
  </conditionalFormatting>
  <conditionalFormatting sqref="G147">
    <cfRule type="expression" dxfId="10640" priority="16694">
      <formula>ISEVEN(ROW())</formula>
    </cfRule>
  </conditionalFormatting>
  <conditionalFormatting sqref="G148">
    <cfRule type="expression" dxfId="10639" priority="16693">
      <formula>ISEVEN(ROW())</formula>
    </cfRule>
  </conditionalFormatting>
  <conditionalFormatting sqref="G147">
    <cfRule type="expression" dxfId="10638" priority="16692">
      <formula>ISEVEN(ROW())</formula>
    </cfRule>
  </conditionalFormatting>
  <conditionalFormatting sqref="G147">
    <cfRule type="expression" dxfId="10637" priority="16691">
      <formula>ISEVEN(ROW())</formula>
    </cfRule>
  </conditionalFormatting>
  <conditionalFormatting sqref="G146">
    <cfRule type="expression" dxfId="10636" priority="16690">
      <formula>ISEVEN(ROW())</formula>
    </cfRule>
  </conditionalFormatting>
  <conditionalFormatting sqref="G148">
    <cfRule type="expression" dxfId="10635" priority="16689">
      <formula>ISEVEN(ROW())</formula>
    </cfRule>
  </conditionalFormatting>
  <conditionalFormatting sqref="G146">
    <cfRule type="expression" dxfId="10634" priority="16688">
      <formula>ISEVEN(ROW())</formula>
    </cfRule>
  </conditionalFormatting>
  <conditionalFormatting sqref="G146">
    <cfRule type="expression" dxfId="10633" priority="16687">
      <formula>ISEVEN(ROW())</formula>
    </cfRule>
  </conditionalFormatting>
  <conditionalFormatting sqref="G147">
    <cfRule type="expression" dxfId="10632" priority="16686">
      <formula>ISEVEN(ROW())</formula>
    </cfRule>
  </conditionalFormatting>
  <conditionalFormatting sqref="G148">
    <cfRule type="expression" dxfId="10631" priority="16685">
      <formula>ISEVEN(ROW())</formula>
    </cfRule>
  </conditionalFormatting>
  <conditionalFormatting sqref="G146">
    <cfRule type="expression" dxfId="10630" priority="16684">
      <formula>ISEVEN(ROW())</formula>
    </cfRule>
  </conditionalFormatting>
  <conditionalFormatting sqref="G148">
    <cfRule type="expression" dxfId="10629" priority="16683">
      <formula>ISEVEN(ROW())</formula>
    </cfRule>
  </conditionalFormatting>
  <conditionalFormatting sqref="G148">
    <cfRule type="expression" dxfId="10628" priority="16682">
      <formula>ISEVEN(ROW())</formula>
    </cfRule>
  </conditionalFormatting>
  <conditionalFormatting sqref="G147">
    <cfRule type="expression" dxfId="10627" priority="16681">
      <formula>ISEVEN(ROW())</formula>
    </cfRule>
  </conditionalFormatting>
  <conditionalFormatting sqref="G147">
    <cfRule type="expression" dxfId="10626" priority="16680">
      <formula>ISEVEN(ROW())</formula>
    </cfRule>
  </conditionalFormatting>
  <conditionalFormatting sqref="G147">
    <cfRule type="expression" dxfId="10625" priority="16679">
      <formula>ISEVEN(ROW())</formula>
    </cfRule>
  </conditionalFormatting>
  <conditionalFormatting sqref="G146">
    <cfRule type="expression" dxfId="10624" priority="16678">
      <formula>ISEVEN(ROW())</formula>
    </cfRule>
  </conditionalFormatting>
  <conditionalFormatting sqref="G148">
    <cfRule type="expression" dxfId="10623" priority="16677">
      <formula>ISEVEN(ROW())</formula>
    </cfRule>
  </conditionalFormatting>
  <conditionalFormatting sqref="G146">
    <cfRule type="expression" dxfId="10622" priority="16676">
      <formula>ISEVEN(ROW())</formula>
    </cfRule>
  </conditionalFormatting>
  <conditionalFormatting sqref="G146">
    <cfRule type="expression" dxfId="10621" priority="16675">
      <formula>ISEVEN(ROW())</formula>
    </cfRule>
  </conditionalFormatting>
  <conditionalFormatting sqref="G147">
    <cfRule type="expression" dxfId="10620" priority="16674">
      <formula>ISEVEN(ROW())</formula>
    </cfRule>
  </conditionalFormatting>
  <conditionalFormatting sqref="G148">
    <cfRule type="expression" dxfId="10619" priority="16673">
      <formula>ISEVEN(ROW())</formula>
    </cfRule>
  </conditionalFormatting>
  <conditionalFormatting sqref="G146">
    <cfRule type="expression" dxfId="10618" priority="16672">
      <formula>ISEVEN(ROW())</formula>
    </cfRule>
  </conditionalFormatting>
  <conditionalFormatting sqref="G148">
    <cfRule type="expression" dxfId="10617" priority="16671">
      <formula>ISEVEN(ROW())</formula>
    </cfRule>
  </conditionalFormatting>
  <conditionalFormatting sqref="G148">
    <cfRule type="expression" dxfId="10616" priority="16670">
      <formula>ISEVEN(ROW())</formula>
    </cfRule>
  </conditionalFormatting>
  <conditionalFormatting sqref="G147">
    <cfRule type="expression" dxfId="10615" priority="16669">
      <formula>ISEVEN(ROW())</formula>
    </cfRule>
  </conditionalFormatting>
  <conditionalFormatting sqref="G147">
    <cfRule type="expression" dxfId="10614" priority="16668">
      <formula>ISEVEN(ROW())</formula>
    </cfRule>
  </conditionalFormatting>
  <conditionalFormatting sqref="G147">
    <cfRule type="expression" dxfId="10613" priority="16667">
      <formula>ISEVEN(ROW())</formula>
    </cfRule>
  </conditionalFormatting>
  <conditionalFormatting sqref="G146">
    <cfRule type="expression" dxfId="10612" priority="16666">
      <formula>ISEVEN(ROW())</formula>
    </cfRule>
  </conditionalFormatting>
  <conditionalFormatting sqref="G148">
    <cfRule type="expression" dxfId="10611" priority="16665">
      <formula>ISEVEN(ROW())</formula>
    </cfRule>
  </conditionalFormatting>
  <conditionalFormatting sqref="G146">
    <cfRule type="expression" dxfId="10610" priority="16664">
      <formula>ISEVEN(ROW())</formula>
    </cfRule>
  </conditionalFormatting>
  <conditionalFormatting sqref="G146">
    <cfRule type="expression" dxfId="10609" priority="16663">
      <formula>ISEVEN(ROW())</formula>
    </cfRule>
  </conditionalFormatting>
  <conditionalFormatting sqref="G147">
    <cfRule type="expression" dxfId="10608" priority="16662">
      <formula>ISEVEN(ROW())</formula>
    </cfRule>
  </conditionalFormatting>
  <conditionalFormatting sqref="G148">
    <cfRule type="expression" dxfId="10607" priority="16661">
      <formula>ISEVEN(ROW())</formula>
    </cfRule>
  </conditionalFormatting>
  <conditionalFormatting sqref="G147">
    <cfRule type="expression" dxfId="10606" priority="16660">
      <formula>ISEVEN(ROW())</formula>
    </cfRule>
  </conditionalFormatting>
  <conditionalFormatting sqref="G147">
    <cfRule type="expression" dxfId="10605" priority="16659">
      <formula>ISEVEN(ROW())</formula>
    </cfRule>
  </conditionalFormatting>
  <conditionalFormatting sqref="G146">
    <cfRule type="expression" dxfId="10604" priority="16658">
      <formula>ISEVEN(ROW())</formula>
    </cfRule>
  </conditionalFormatting>
  <conditionalFormatting sqref="G148">
    <cfRule type="expression" dxfId="10603" priority="16657">
      <formula>ISEVEN(ROW())</formula>
    </cfRule>
  </conditionalFormatting>
  <conditionalFormatting sqref="G146">
    <cfRule type="expression" dxfId="10602" priority="16656">
      <formula>ISEVEN(ROW())</formula>
    </cfRule>
  </conditionalFormatting>
  <conditionalFormatting sqref="G146">
    <cfRule type="expression" dxfId="10601" priority="16655">
      <formula>ISEVEN(ROW())</formula>
    </cfRule>
  </conditionalFormatting>
  <conditionalFormatting sqref="G146">
    <cfRule type="expression" dxfId="10600" priority="16654">
      <formula>ISEVEN(ROW())</formula>
    </cfRule>
  </conditionalFormatting>
  <conditionalFormatting sqref="G148">
    <cfRule type="expression" dxfId="10599" priority="16653">
      <formula>ISEVEN(ROW())</formula>
    </cfRule>
  </conditionalFormatting>
  <conditionalFormatting sqref="G148">
    <cfRule type="expression" dxfId="10598" priority="16652">
      <formula>ISEVEN(ROW())</formula>
    </cfRule>
  </conditionalFormatting>
  <conditionalFormatting sqref="G147">
    <cfRule type="expression" dxfId="10597" priority="16651">
      <formula>ISEVEN(ROW())</formula>
    </cfRule>
  </conditionalFormatting>
  <conditionalFormatting sqref="G146">
    <cfRule type="expression" dxfId="10596" priority="16650">
      <formula>ISEVEN(ROW())</formula>
    </cfRule>
  </conditionalFormatting>
  <conditionalFormatting sqref="G146">
    <cfRule type="expression" dxfId="10595" priority="16649">
      <formula>ISEVEN(ROW())</formula>
    </cfRule>
  </conditionalFormatting>
  <conditionalFormatting sqref="G147">
    <cfRule type="expression" dxfId="10594" priority="16648">
      <formula>ISEVEN(ROW())</formula>
    </cfRule>
  </conditionalFormatting>
  <conditionalFormatting sqref="G148">
    <cfRule type="expression" dxfId="10593" priority="16647">
      <formula>ISEVEN(ROW())</formula>
    </cfRule>
  </conditionalFormatting>
  <conditionalFormatting sqref="G148">
    <cfRule type="expression" dxfId="10592" priority="16646">
      <formula>ISEVEN(ROW())</formula>
    </cfRule>
  </conditionalFormatting>
  <conditionalFormatting sqref="G148">
    <cfRule type="expression" dxfId="10591" priority="16645">
      <formula>ISEVEN(ROW())</formula>
    </cfRule>
  </conditionalFormatting>
  <conditionalFormatting sqref="G147">
    <cfRule type="expression" dxfId="10590" priority="16644">
      <formula>ISEVEN(ROW())</formula>
    </cfRule>
  </conditionalFormatting>
  <conditionalFormatting sqref="G147">
    <cfRule type="expression" dxfId="10589" priority="16643">
      <formula>ISEVEN(ROW())</formula>
    </cfRule>
  </conditionalFormatting>
  <conditionalFormatting sqref="G146">
    <cfRule type="expression" dxfId="10588" priority="16642">
      <formula>ISEVEN(ROW())</formula>
    </cfRule>
  </conditionalFormatting>
  <conditionalFormatting sqref="G148">
    <cfRule type="expression" dxfId="10587" priority="16641">
      <formula>ISEVEN(ROW())</formula>
    </cfRule>
  </conditionalFormatting>
  <conditionalFormatting sqref="B151 F151">
    <cfRule type="expression" dxfId="10586" priority="16640">
      <formula>ISEVEN(ROW())</formula>
    </cfRule>
  </conditionalFormatting>
  <conditionalFormatting sqref="F153">
    <cfRule type="expression" dxfId="10585" priority="16639">
      <formula>ISEVEN(ROW())</formula>
    </cfRule>
  </conditionalFormatting>
  <conditionalFormatting sqref="B153 D153:E153">
    <cfRule type="expression" dxfId="10584" priority="16638">
      <formula>ISEVEN(ROW())</formula>
    </cfRule>
  </conditionalFormatting>
  <conditionalFormatting sqref="B152 D152:F152">
    <cfRule type="expression" dxfId="10583" priority="16637">
      <formula>ISEVEN(ROW())</formula>
    </cfRule>
  </conditionalFormatting>
  <conditionalFormatting sqref="B153 D153:F153">
    <cfRule type="expression" dxfId="10582" priority="16636">
      <formula>ISEVEN(ROW())</formula>
    </cfRule>
  </conditionalFormatting>
  <conditionalFormatting sqref="F152">
    <cfRule type="expression" dxfId="10581" priority="16635">
      <formula>ISEVEN(ROW())</formula>
    </cfRule>
  </conditionalFormatting>
  <conditionalFormatting sqref="B152 D152:E152">
    <cfRule type="expression" dxfId="10580" priority="16634">
      <formula>ISEVEN(ROW())</formula>
    </cfRule>
  </conditionalFormatting>
  <conditionalFormatting sqref="B151 F151">
    <cfRule type="expression" dxfId="10579" priority="16633">
      <formula>ISEVEN(ROW())</formula>
    </cfRule>
  </conditionalFormatting>
  <conditionalFormatting sqref="B156 D156:F156">
    <cfRule type="expression" dxfId="10578" priority="16632">
      <formula>ISEVEN(ROW())</formula>
    </cfRule>
  </conditionalFormatting>
  <conditionalFormatting sqref="F155">
    <cfRule type="expression" dxfId="10577" priority="16631">
      <formula>ISEVEN(ROW())</formula>
    </cfRule>
  </conditionalFormatting>
  <conditionalFormatting sqref="B155 D155:E155">
    <cfRule type="expression" dxfId="10576" priority="16630">
      <formula>ISEVEN(ROW())</formula>
    </cfRule>
  </conditionalFormatting>
  <conditionalFormatting sqref="B154 D154:F154">
    <cfRule type="expression" dxfId="10575" priority="16629">
      <formula>ISEVEN(ROW())</formula>
    </cfRule>
  </conditionalFormatting>
  <conditionalFormatting sqref="F157">
    <cfRule type="expression" dxfId="10574" priority="16628">
      <formula>ISEVEN(ROW())</formula>
    </cfRule>
  </conditionalFormatting>
  <conditionalFormatting sqref="B157 D157:E157">
    <cfRule type="expression" dxfId="10573" priority="16627">
      <formula>ISEVEN(ROW())</formula>
    </cfRule>
  </conditionalFormatting>
  <conditionalFormatting sqref="B157 D157:E157">
    <cfRule type="expression" dxfId="10572" priority="16626">
      <formula>ISEVEN(ROW())</formula>
    </cfRule>
  </conditionalFormatting>
  <conditionalFormatting sqref="B160 D160:F160">
    <cfRule type="expression" dxfId="10571" priority="16625">
      <formula>ISEVEN(ROW())</formula>
    </cfRule>
  </conditionalFormatting>
  <conditionalFormatting sqref="F159">
    <cfRule type="expression" dxfId="10570" priority="16624">
      <formula>ISEVEN(ROW())</formula>
    </cfRule>
  </conditionalFormatting>
  <conditionalFormatting sqref="B159 D159:E159">
    <cfRule type="expression" dxfId="10569" priority="16623">
      <formula>ISEVEN(ROW())</formula>
    </cfRule>
  </conditionalFormatting>
  <conditionalFormatting sqref="B158 D158:F158">
    <cfRule type="expression" dxfId="10568" priority="16622">
      <formula>ISEVEN(ROW())</formula>
    </cfRule>
  </conditionalFormatting>
  <conditionalFormatting sqref="B159 D159:F159">
    <cfRule type="expression" dxfId="10567" priority="16621">
      <formula>ISEVEN(ROW())</formula>
    </cfRule>
  </conditionalFormatting>
  <conditionalFormatting sqref="F158">
    <cfRule type="expression" dxfId="10566" priority="16620">
      <formula>ISEVEN(ROW())</formula>
    </cfRule>
  </conditionalFormatting>
  <conditionalFormatting sqref="B158 D158:E158">
    <cfRule type="expression" dxfId="10565" priority="16619">
      <formula>ISEVEN(ROW())</formula>
    </cfRule>
  </conditionalFormatting>
  <conditionalFormatting sqref="B157 D157:F157">
    <cfRule type="expression" dxfId="10564" priority="16618">
      <formula>ISEVEN(ROW())</formula>
    </cfRule>
  </conditionalFormatting>
  <conditionalFormatting sqref="B160 D160:F160">
    <cfRule type="expression" dxfId="10563" priority="16617">
      <formula>ISEVEN(ROW())</formula>
    </cfRule>
  </conditionalFormatting>
  <conditionalFormatting sqref="B152 D152:F152">
    <cfRule type="expression" dxfId="10562" priority="16616">
      <formula>ISEVEN(ROW())</formula>
    </cfRule>
  </conditionalFormatting>
  <conditionalFormatting sqref="F151">
    <cfRule type="expression" dxfId="10561" priority="16615">
      <formula>ISEVEN(ROW())</formula>
    </cfRule>
  </conditionalFormatting>
  <conditionalFormatting sqref="B151">
    <cfRule type="expression" dxfId="10560" priority="16614">
      <formula>ISEVEN(ROW())</formula>
    </cfRule>
  </conditionalFormatting>
  <conditionalFormatting sqref="F154">
    <cfRule type="expression" dxfId="10559" priority="16613">
      <formula>ISEVEN(ROW())</formula>
    </cfRule>
  </conditionalFormatting>
  <conditionalFormatting sqref="B154 D154:E154">
    <cfRule type="expression" dxfId="10558" priority="16612">
      <formula>ISEVEN(ROW())</formula>
    </cfRule>
  </conditionalFormatting>
  <conditionalFormatting sqref="B153 D153:F153">
    <cfRule type="expression" dxfId="10557" priority="16611">
      <formula>ISEVEN(ROW())</formula>
    </cfRule>
  </conditionalFormatting>
  <conditionalFormatting sqref="B151 F151">
    <cfRule type="expression" dxfId="10556" priority="16610">
      <formula>ISEVEN(ROW())</formula>
    </cfRule>
  </conditionalFormatting>
  <conditionalFormatting sqref="B154 D154:F154">
    <cfRule type="expression" dxfId="10555" priority="16609">
      <formula>ISEVEN(ROW())</formula>
    </cfRule>
  </conditionalFormatting>
  <conditionalFormatting sqref="F153">
    <cfRule type="expression" dxfId="10554" priority="16608">
      <formula>ISEVEN(ROW())</formula>
    </cfRule>
  </conditionalFormatting>
  <conditionalFormatting sqref="B153 D153:E153">
    <cfRule type="expression" dxfId="10553" priority="16607">
      <formula>ISEVEN(ROW())</formula>
    </cfRule>
  </conditionalFormatting>
  <conditionalFormatting sqref="B152 D152:F152">
    <cfRule type="expression" dxfId="10552" priority="16606">
      <formula>ISEVEN(ROW())</formula>
    </cfRule>
  </conditionalFormatting>
  <conditionalFormatting sqref="B157 D157:F157">
    <cfRule type="expression" dxfId="10551" priority="16605">
      <formula>ISEVEN(ROW())</formula>
    </cfRule>
  </conditionalFormatting>
  <conditionalFormatting sqref="F156">
    <cfRule type="expression" dxfId="10550" priority="16604">
      <formula>ISEVEN(ROW())</formula>
    </cfRule>
  </conditionalFormatting>
  <conditionalFormatting sqref="B156 D156:E156">
    <cfRule type="expression" dxfId="10549" priority="16603">
      <formula>ISEVEN(ROW())</formula>
    </cfRule>
  </conditionalFormatting>
  <conditionalFormatting sqref="B155 D155:F155">
    <cfRule type="expression" dxfId="10548" priority="16602">
      <formula>ISEVEN(ROW())</formula>
    </cfRule>
  </conditionalFormatting>
  <conditionalFormatting sqref="F158">
    <cfRule type="expression" dxfId="10547" priority="16601">
      <formula>ISEVEN(ROW())</formula>
    </cfRule>
  </conditionalFormatting>
  <conditionalFormatting sqref="B158 D158:E158">
    <cfRule type="expression" dxfId="10546" priority="16600">
      <formula>ISEVEN(ROW())</formula>
    </cfRule>
  </conditionalFormatting>
  <conditionalFormatting sqref="B158 D158:E158">
    <cfRule type="expression" dxfId="10545" priority="16599">
      <formula>ISEVEN(ROW())</formula>
    </cfRule>
  </conditionalFormatting>
  <conditionalFormatting sqref="F160">
    <cfRule type="expression" dxfId="10544" priority="16598">
      <formula>ISEVEN(ROW())</formula>
    </cfRule>
  </conditionalFormatting>
  <conditionalFormatting sqref="B160 D160:E160">
    <cfRule type="expression" dxfId="10543" priority="16597">
      <formula>ISEVEN(ROW())</formula>
    </cfRule>
  </conditionalFormatting>
  <conditionalFormatting sqref="B159 D159:F159">
    <cfRule type="expression" dxfId="10542" priority="16596">
      <formula>ISEVEN(ROW())</formula>
    </cfRule>
  </conditionalFormatting>
  <conditionalFormatting sqref="B160 D160:F160">
    <cfRule type="expression" dxfId="10541" priority="16595">
      <formula>ISEVEN(ROW())</formula>
    </cfRule>
  </conditionalFormatting>
  <conditionalFormatting sqref="F159">
    <cfRule type="expression" dxfId="10540" priority="16594">
      <formula>ISEVEN(ROW())</formula>
    </cfRule>
  </conditionalFormatting>
  <conditionalFormatting sqref="B159 D159:E159">
    <cfRule type="expression" dxfId="10539" priority="16593">
      <formula>ISEVEN(ROW())</formula>
    </cfRule>
  </conditionalFormatting>
  <conditionalFormatting sqref="B158 D158:F158">
    <cfRule type="expression" dxfId="10538" priority="16592">
      <formula>ISEVEN(ROW())</formula>
    </cfRule>
  </conditionalFormatting>
  <conditionalFormatting sqref="F152">
    <cfRule type="expression" dxfId="10537" priority="16591">
      <formula>ISEVEN(ROW())</formula>
    </cfRule>
  </conditionalFormatting>
  <conditionalFormatting sqref="B152 D152:E152">
    <cfRule type="expression" dxfId="10536" priority="16590">
      <formula>ISEVEN(ROW())</formula>
    </cfRule>
  </conditionalFormatting>
  <conditionalFormatting sqref="B151 F151">
    <cfRule type="expression" dxfId="10535" priority="16589">
      <formula>ISEVEN(ROW())</formula>
    </cfRule>
  </conditionalFormatting>
  <conditionalFormatting sqref="B152 D152:F152">
    <cfRule type="expression" dxfId="10534" priority="16588">
      <formula>ISEVEN(ROW())</formula>
    </cfRule>
  </conditionalFormatting>
  <conditionalFormatting sqref="F151">
    <cfRule type="expression" dxfId="10533" priority="16587">
      <formula>ISEVEN(ROW())</formula>
    </cfRule>
  </conditionalFormatting>
  <conditionalFormatting sqref="B151">
    <cfRule type="expression" dxfId="10532" priority="16586">
      <formula>ISEVEN(ROW())</formula>
    </cfRule>
  </conditionalFormatting>
  <conditionalFormatting sqref="B155 D155:F155">
    <cfRule type="expression" dxfId="10531" priority="16585">
      <formula>ISEVEN(ROW())</formula>
    </cfRule>
  </conditionalFormatting>
  <conditionalFormatting sqref="F154">
    <cfRule type="expression" dxfId="10530" priority="16584">
      <formula>ISEVEN(ROW())</formula>
    </cfRule>
  </conditionalFormatting>
  <conditionalFormatting sqref="B154 D154:E154">
    <cfRule type="expression" dxfId="10529" priority="16583">
      <formula>ISEVEN(ROW())</formula>
    </cfRule>
  </conditionalFormatting>
  <conditionalFormatting sqref="B153 D153:F153">
    <cfRule type="expression" dxfId="10528" priority="16582">
      <formula>ISEVEN(ROW())</formula>
    </cfRule>
  </conditionalFormatting>
  <conditionalFormatting sqref="F156">
    <cfRule type="expression" dxfId="10527" priority="16581">
      <formula>ISEVEN(ROW())</formula>
    </cfRule>
  </conditionalFormatting>
  <conditionalFormatting sqref="B156 D156:E156">
    <cfRule type="expression" dxfId="10526" priority="16580">
      <formula>ISEVEN(ROW())</formula>
    </cfRule>
  </conditionalFormatting>
  <conditionalFormatting sqref="B156 D156:E156">
    <cfRule type="expression" dxfId="10525" priority="16579">
      <formula>ISEVEN(ROW())</formula>
    </cfRule>
  </conditionalFormatting>
  <conditionalFormatting sqref="B159 D159:F159">
    <cfRule type="expression" dxfId="10524" priority="16578">
      <formula>ISEVEN(ROW())</formula>
    </cfRule>
  </conditionalFormatting>
  <conditionalFormatting sqref="F158">
    <cfRule type="expression" dxfId="10523" priority="16577">
      <formula>ISEVEN(ROW())</formula>
    </cfRule>
  </conditionalFormatting>
  <conditionalFormatting sqref="B158 D158:E158">
    <cfRule type="expression" dxfId="10522" priority="16576">
      <formula>ISEVEN(ROW())</formula>
    </cfRule>
  </conditionalFormatting>
  <conditionalFormatting sqref="B157 D157:F157">
    <cfRule type="expression" dxfId="10521" priority="16575">
      <formula>ISEVEN(ROW())</formula>
    </cfRule>
  </conditionalFormatting>
  <conditionalFormatting sqref="B160 D160:F160">
    <cfRule type="expression" dxfId="10520" priority="16574">
      <formula>ISEVEN(ROW())</formula>
    </cfRule>
  </conditionalFormatting>
  <conditionalFormatting sqref="B158 D158:F158">
    <cfRule type="expression" dxfId="10519" priority="16573">
      <formula>ISEVEN(ROW())</formula>
    </cfRule>
  </conditionalFormatting>
  <conditionalFormatting sqref="F157">
    <cfRule type="expression" dxfId="10518" priority="16572">
      <formula>ISEVEN(ROW())</formula>
    </cfRule>
  </conditionalFormatting>
  <conditionalFormatting sqref="B157 D157:E157">
    <cfRule type="expression" dxfId="10517" priority="16571">
      <formula>ISEVEN(ROW())</formula>
    </cfRule>
  </conditionalFormatting>
  <conditionalFormatting sqref="B156 D156:F156">
    <cfRule type="expression" dxfId="10516" priority="16570">
      <formula>ISEVEN(ROW())</formula>
    </cfRule>
  </conditionalFormatting>
  <conditionalFormatting sqref="F160">
    <cfRule type="expression" dxfId="10515" priority="16569">
      <formula>ISEVEN(ROW())</formula>
    </cfRule>
  </conditionalFormatting>
  <conditionalFormatting sqref="B160 D160:E160">
    <cfRule type="expression" dxfId="10514" priority="16568">
      <formula>ISEVEN(ROW())</formula>
    </cfRule>
  </conditionalFormatting>
  <conditionalFormatting sqref="B159 D159:F159">
    <cfRule type="expression" dxfId="10513" priority="16567">
      <formula>ISEVEN(ROW())</formula>
    </cfRule>
  </conditionalFormatting>
  <conditionalFormatting sqref="B151 F151">
    <cfRule type="expression" dxfId="10512" priority="16566">
      <formula>ISEVEN(ROW())</formula>
    </cfRule>
  </conditionalFormatting>
  <conditionalFormatting sqref="F153">
    <cfRule type="expression" dxfId="10511" priority="16565">
      <formula>ISEVEN(ROW())</formula>
    </cfRule>
  </conditionalFormatting>
  <conditionalFormatting sqref="B153 D153:E153">
    <cfRule type="expression" dxfId="10510" priority="16564">
      <formula>ISEVEN(ROW())</formula>
    </cfRule>
  </conditionalFormatting>
  <conditionalFormatting sqref="B152 D152:F152">
    <cfRule type="expression" dxfId="10509" priority="16563">
      <formula>ISEVEN(ROW())</formula>
    </cfRule>
  </conditionalFormatting>
  <conditionalFormatting sqref="B153 D153:F153">
    <cfRule type="expression" dxfId="10508" priority="16562">
      <formula>ISEVEN(ROW())</formula>
    </cfRule>
  </conditionalFormatting>
  <conditionalFormatting sqref="F152">
    <cfRule type="expression" dxfId="10507" priority="16561">
      <formula>ISEVEN(ROW())</formula>
    </cfRule>
  </conditionalFormatting>
  <conditionalFormatting sqref="B152 D152:E152">
    <cfRule type="expression" dxfId="10506" priority="16560">
      <formula>ISEVEN(ROW())</formula>
    </cfRule>
  </conditionalFormatting>
  <conditionalFormatting sqref="B151 F151">
    <cfRule type="expression" dxfId="10505" priority="16559">
      <formula>ISEVEN(ROW())</formula>
    </cfRule>
  </conditionalFormatting>
  <conditionalFormatting sqref="B156 D156:F156">
    <cfRule type="expression" dxfId="10504" priority="16558">
      <formula>ISEVEN(ROW())</formula>
    </cfRule>
  </conditionalFormatting>
  <conditionalFormatting sqref="F155">
    <cfRule type="expression" dxfId="10503" priority="16557">
      <formula>ISEVEN(ROW())</formula>
    </cfRule>
  </conditionalFormatting>
  <conditionalFormatting sqref="B155 D155:E155">
    <cfRule type="expression" dxfId="10502" priority="16556">
      <formula>ISEVEN(ROW())</formula>
    </cfRule>
  </conditionalFormatting>
  <conditionalFormatting sqref="B154 D154:F154">
    <cfRule type="expression" dxfId="10501" priority="16555">
      <formula>ISEVEN(ROW())</formula>
    </cfRule>
  </conditionalFormatting>
  <conditionalFormatting sqref="F157">
    <cfRule type="expression" dxfId="10500" priority="16554">
      <formula>ISEVEN(ROW())</formula>
    </cfRule>
  </conditionalFormatting>
  <conditionalFormatting sqref="B157 D157:E157">
    <cfRule type="expression" dxfId="10499" priority="16553">
      <formula>ISEVEN(ROW())</formula>
    </cfRule>
  </conditionalFormatting>
  <conditionalFormatting sqref="B157 D157:E157">
    <cfRule type="expression" dxfId="10498" priority="16552">
      <formula>ISEVEN(ROW())</formula>
    </cfRule>
  </conditionalFormatting>
  <conditionalFormatting sqref="B160 D160:F160">
    <cfRule type="expression" dxfId="10497" priority="16551">
      <formula>ISEVEN(ROW())</formula>
    </cfRule>
  </conditionalFormatting>
  <conditionalFormatting sqref="F159">
    <cfRule type="expression" dxfId="10496" priority="16550">
      <formula>ISEVEN(ROW())</formula>
    </cfRule>
  </conditionalFormatting>
  <conditionalFormatting sqref="B159 D159:E159">
    <cfRule type="expression" dxfId="10495" priority="16549">
      <formula>ISEVEN(ROW())</formula>
    </cfRule>
  </conditionalFormatting>
  <conditionalFormatting sqref="B158 D158:F158">
    <cfRule type="expression" dxfId="10494" priority="16548">
      <formula>ISEVEN(ROW())</formula>
    </cfRule>
  </conditionalFormatting>
  <conditionalFormatting sqref="B159 D159:F159">
    <cfRule type="expression" dxfId="10493" priority="16547">
      <formula>ISEVEN(ROW())</formula>
    </cfRule>
  </conditionalFormatting>
  <conditionalFormatting sqref="F158">
    <cfRule type="expression" dxfId="10492" priority="16546">
      <formula>ISEVEN(ROW())</formula>
    </cfRule>
  </conditionalFormatting>
  <conditionalFormatting sqref="B158 D158:E158">
    <cfRule type="expression" dxfId="10491" priority="16545">
      <formula>ISEVEN(ROW())</formula>
    </cfRule>
  </conditionalFormatting>
  <conditionalFormatting sqref="B157 D157:F157">
    <cfRule type="expression" dxfId="10490" priority="16544">
      <formula>ISEVEN(ROW())</formula>
    </cfRule>
  </conditionalFormatting>
  <conditionalFormatting sqref="B160 D160:F160">
    <cfRule type="expression" dxfId="10489" priority="16543">
      <formula>ISEVEN(ROW())</formula>
    </cfRule>
  </conditionalFormatting>
  <conditionalFormatting sqref="F150">
    <cfRule type="expression" dxfId="10488" priority="16542">
      <formula>ISEVEN(ROW())</formula>
    </cfRule>
  </conditionalFormatting>
  <conditionalFormatting sqref="B150">
    <cfRule type="expression" dxfId="10487" priority="16541">
      <formula>ISEVEN(ROW())</formula>
    </cfRule>
  </conditionalFormatting>
  <conditionalFormatting sqref="B150 F150">
    <cfRule type="expression" dxfId="10486" priority="16540">
      <formula>ISEVEN(ROW())</formula>
    </cfRule>
  </conditionalFormatting>
  <conditionalFormatting sqref="F149">
    <cfRule type="expression" dxfId="10485" priority="16539">
      <formula>ISEVEN(ROW())</formula>
    </cfRule>
  </conditionalFormatting>
  <conditionalFormatting sqref="B150 F150">
    <cfRule type="expression" dxfId="10484" priority="16538">
      <formula>ISEVEN(ROW())</formula>
    </cfRule>
  </conditionalFormatting>
  <conditionalFormatting sqref="F150">
    <cfRule type="expression" dxfId="10483" priority="16537">
      <formula>ISEVEN(ROW())</formula>
    </cfRule>
  </conditionalFormatting>
  <conditionalFormatting sqref="B150">
    <cfRule type="expression" dxfId="10482" priority="16536">
      <formula>ISEVEN(ROW())</formula>
    </cfRule>
  </conditionalFormatting>
  <conditionalFormatting sqref="B150 F150">
    <cfRule type="expression" dxfId="10481" priority="16535">
      <formula>ISEVEN(ROW())</formula>
    </cfRule>
  </conditionalFormatting>
  <conditionalFormatting sqref="F149">
    <cfRule type="expression" dxfId="10480" priority="16534">
      <formula>ISEVEN(ROW())</formula>
    </cfRule>
  </conditionalFormatting>
  <conditionalFormatting sqref="B150 F150">
    <cfRule type="expression" dxfId="10479" priority="16533">
      <formula>ISEVEN(ROW())</formula>
    </cfRule>
  </conditionalFormatting>
  <conditionalFormatting sqref="F150">
    <cfRule type="expression" dxfId="10478" priority="16532">
      <formula>ISEVEN(ROW())</formula>
    </cfRule>
  </conditionalFormatting>
  <conditionalFormatting sqref="B150">
    <cfRule type="expression" dxfId="10477" priority="16531">
      <formula>ISEVEN(ROW())</formula>
    </cfRule>
  </conditionalFormatting>
  <conditionalFormatting sqref="B150 F150">
    <cfRule type="expression" dxfId="10476" priority="16530">
      <formula>ISEVEN(ROW())</formula>
    </cfRule>
  </conditionalFormatting>
  <conditionalFormatting sqref="F149">
    <cfRule type="expression" dxfId="10475" priority="16529">
      <formula>ISEVEN(ROW())</formula>
    </cfRule>
  </conditionalFormatting>
  <conditionalFormatting sqref="F150">
    <cfRule type="expression" dxfId="10474" priority="16528">
      <formula>ISEVEN(ROW())</formula>
    </cfRule>
  </conditionalFormatting>
  <conditionalFormatting sqref="B150">
    <cfRule type="expression" dxfId="10473" priority="16527">
      <formula>ISEVEN(ROW())</formula>
    </cfRule>
  </conditionalFormatting>
  <conditionalFormatting sqref="B150 F150">
    <cfRule type="expression" dxfId="10472" priority="16526">
      <formula>ISEVEN(ROW())</formula>
    </cfRule>
  </conditionalFormatting>
  <conditionalFormatting sqref="F149">
    <cfRule type="expression" dxfId="10471" priority="16525">
      <formula>ISEVEN(ROW())</formula>
    </cfRule>
  </conditionalFormatting>
  <conditionalFormatting sqref="B150 F150">
    <cfRule type="expression" dxfId="10470" priority="16524">
      <formula>ISEVEN(ROW())</formula>
    </cfRule>
  </conditionalFormatting>
  <conditionalFormatting sqref="F150">
    <cfRule type="expression" dxfId="10469" priority="16523">
      <formula>ISEVEN(ROW())</formula>
    </cfRule>
  </conditionalFormatting>
  <conditionalFormatting sqref="B150">
    <cfRule type="expression" dxfId="10468" priority="16522">
      <formula>ISEVEN(ROW())</formula>
    </cfRule>
  </conditionalFormatting>
  <conditionalFormatting sqref="F149">
    <cfRule type="expression" dxfId="10467" priority="16521">
      <formula>ISEVEN(ROW())</formula>
    </cfRule>
  </conditionalFormatting>
  <conditionalFormatting sqref="B150 F150">
    <cfRule type="expression" dxfId="10466" priority="16520">
      <formula>ISEVEN(ROW())</formula>
    </cfRule>
  </conditionalFormatting>
  <conditionalFormatting sqref="F150">
    <cfRule type="expression" dxfId="10465" priority="16519">
      <formula>ISEVEN(ROW())</formula>
    </cfRule>
  </conditionalFormatting>
  <conditionalFormatting sqref="B150">
    <cfRule type="expression" dxfId="10464" priority="16518">
      <formula>ISEVEN(ROW())</formula>
    </cfRule>
  </conditionalFormatting>
  <conditionalFormatting sqref="B150 F150">
    <cfRule type="expression" dxfId="10463" priority="16517">
      <formula>ISEVEN(ROW())</formula>
    </cfRule>
  </conditionalFormatting>
  <conditionalFormatting sqref="F149">
    <cfRule type="expression" dxfId="10462" priority="16516">
      <formula>ISEVEN(ROW())</formula>
    </cfRule>
  </conditionalFormatting>
  <conditionalFormatting sqref="B152 D152:F152">
    <cfRule type="expression" dxfId="10461" priority="16515">
      <formula>ISEVEN(ROW())</formula>
    </cfRule>
  </conditionalFormatting>
  <conditionalFormatting sqref="F151">
    <cfRule type="expression" dxfId="10460" priority="16514">
      <formula>ISEVEN(ROW())</formula>
    </cfRule>
  </conditionalFormatting>
  <conditionalFormatting sqref="B151">
    <cfRule type="expression" dxfId="10459" priority="16513">
      <formula>ISEVEN(ROW())</formula>
    </cfRule>
  </conditionalFormatting>
  <conditionalFormatting sqref="B150 F150">
    <cfRule type="expression" dxfId="10458" priority="16512">
      <formula>ISEVEN(ROW())</formula>
    </cfRule>
  </conditionalFormatting>
  <conditionalFormatting sqref="B155 D155:F155">
    <cfRule type="expression" dxfId="10457" priority="16511">
      <formula>ISEVEN(ROW())</formula>
    </cfRule>
  </conditionalFormatting>
  <conditionalFormatting sqref="F154">
    <cfRule type="expression" dxfId="10456" priority="16510">
      <formula>ISEVEN(ROW())</formula>
    </cfRule>
  </conditionalFormatting>
  <conditionalFormatting sqref="B154 D154:E154">
    <cfRule type="expression" dxfId="10455" priority="16509">
      <formula>ISEVEN(ROW())</formula>
    </cfRule>
  </conditionalFormatting>
  <conditionalFormatting sqref="B153 D153:F153">
    <cfRule type="expression" dxfId="10454" priority="16508">
      <formula>ISEVEN(ROW())</formula>
    </cfRule>
  </conditionalFormatting>
  <conditionalFormatting sqref="F160">
    <cfRule type="expression" dxfId="10453" priority="16507">
      <formula>ISEVEN(ROW())</formula>
    </cfRule>
  </conditionalFormatting>
  <conditionalFormatting sqref="B160 D160:E160">
    <cfRule type="expression" dxfId="10452" priority="16506">
      <formula>ISEVEN(ROW())</formula>
    </cfRule>
  </conditionalFormatting>
  <conditionalFormatting sqref="B159 D159:F159">
    <cfRule type="expression" dxfId="10451" priority="16505">
      <formula>ISEVEN(ROW())</formula>
    </cfRule>
  </conditionalFormatting>
  <conditionalFormatting sqref="B158 D158:F158">
    <cfRule type="expression" dxfId="10450" priority="16504">
      <formula>ISEVEN(ROW())</formula>
    </cfRule>
  </conditionalFormatting>
  <conditionalFormatting sqref="F157">
    <cfRule type="expression" dxfId="10449" priority="16503">
      <formula>ISEVEN(ROW())</formula>
    </cfRule>
  </conditionalFormatting>
  <conditionalFormatting sqref="B157 D157:E157">
    <cfRule type="expression" dxfId="10448" priority="16502">
      <formula>ISEVEN(ROW())</formula>
    </cfRule>
  </conditionalFormatting>
  <conditionalFormatting sqref="B156 D156:F156">
    <cfRule type="expression" dxfId="10447" priority="16501">
      <formula>ISEVEN(ROW())</formula>
    </cfRule>
  </conditionalFormatting>
  <conditionalFormatting sqref="B151 F151">
    <cfRule type="expression" dxfId="10446" priority="16500">
      <formula>ISEVEN(ROW())</formula>
    </cfRule>
  </conditionalFormatting>
  <conditionalFormatting sqref="F150">
    <cfRule type="expression" dxfId="10445" priority="16499">
      <formula>ISEVEN(ROW())</formula>
    </cfRule>
  </conditionalFormatting>
  <conditionalFormatting sqref="B150">
    <cfRule type="expression" dxfId="10444" priority="16498">
      <formula>ISEVEN(ROW())</formula>
    </cfRule>
  </conditionalFormatting>
  <conditionalFormatting sqref="B154 D154:F154">
    <cfRule type="expression" dxfId="10443" priority="16497">
      <formula>ISEVEN(ROW())</formula>
    </cfRule>
  </conditionalFormatting>
  <conditionalFormatting sqref="F153">
    <cfRule type="expression" dxfId="10442" priority="16496">
      <formula>ISEVEN(ROW())</formula>
    </cfRule>
  </conditionalFormatting>
  <conditionalFormatting sqref="B153 D153:E153">
    <cfRule type="expression" dxfId="10441" priority="16495">
      <formula>ISEVEN(ROW())</formula>
    </cfRule>
  </conditionalFormatting>
  <conditionalFormatting sqref="B152 D152:F152">
    <cfRule type="expression" dxfId="10440" priority="16494">
      <formula>ISEVEN(ROW())</formula>
    </cfRule>
  </conditionalFormatting>
  <conditionalFormatting sqref="B160 D160:F160">
    <cfRule type="expression" dxfId="10439" priority="16493">
      <formula>ISEVEN(ROW())</formula>
    </cfRule>
  </conditionalFormatting>
  <conditionalFormatting sqref="F159">
    <cfRule type="expression" dxfId="10438" priority="16492">
      <formula>ISEVEN(ROW())</formula>
    </cfRule>
  </conditionalFormatting>
  <conditionalFormatting sqref="B159 D159:E159">
    <cfRule type="expression" dxfId="10437" priority="16491">
      <formula>ISEVEN(ROW())</formula>
    </cfRule>
  </conditionalFormatting>
  <conditionalFormatting sqref="B158 D158:F158">
    <cfRule type="expression" dxfId="10436" priority="16490">
      <formula>ISEVEN(ROW())</formula>
    </cfRule>
  </conditionalFormatting>
  <conditionalFormatting sqref="B157 D157:F157">
    <cfRule type="expression" dxfId="10435" priority="16489">
      <formula>ISEVEN(ROW())</formula>
    </cfRule>
  </conditionalFormatting>
  <conditionalFormatting sqref="F156">
    <cfRule type="expression" dxfId="10434" priority="16488">
      <formula>ISEVEN(ROW())</formula>
    </cfRule>
  </conditionalFormatting>
  <conditionalFormatting sqref="B156 D156:E156">
    <cfRule type="expression" dxfId="10433" priority="16487">
      <formula>ISEVEN(ROW())</formula>
    </cfRule>
  </conditionalFormatting>
  <conditionalFormatting sqref="B155 D155:F155">
    <cfRule type="expression" dxfId="10432" priority="16486">
      <formula>ISEVEN(ROW())</formula>
    </cfRule>
  </conditionalFormatting>
  <conditionalFormatting sqref="B152 D152:F152">
    <cfRule type="expression" dxfId="10431" priority="16485">
      <formula>ISEVEN(ROW())</formula>
    </cfRule>
  </conditionalFormatting>
  <conditionalFormatting sqref="F151">
    <cfRule type="expression" dxfId="10430" priority="16484">
      <formula>ISEVEN(ROW())</formula>
    </cfRule>
  </conditionalFormatting>
  <conditionalFormatting sqref="B151">
    <cfRule type="expression" dxfId="10429" priority="16483">
      <formula>ISEVEN(ROW())</formula>
    </cfRule>
  </conditionalFormatting>
  <conditionalFormatting sqref="B150 F150">
    <cfRule type="expression" dxfId="10428" priority="16482">
      <formula>ISEVEN(ROW())</formula>
    </cfRule>
  </conditionalFormatting>
  <conditionalFormatting sqref="F157">
    <cfRule type="expression" dxfId="10427" priority="16481">
      <formula>ISEVEN(ROW())</formula>
    </cfRule>
  </conditionalFormatting>
  <conditionalFormatting sqref="B157 D157:E157">
    <cfRule type="expression" dxfId="10426" priority="16480">
      <formula>ISEVEN(ROW())</formula>
    </cfRule>
  </conditionalFormatting>
  <conditionalFormatting sqref="B156 D156:F156">
    <cfRule type="expression" dxfId="10425" priority="16479">
      <formula>ISEVEN(ROW())</formula>
    </cfRule>
  </conditionalFormatting>
  <conditionalFormatting sqref="B155 D155:F155">
    <cfRule type="expression" dxfId="10424" priority="16478">
      <formula>ISEVEN(ROW())</formula>
    </cfRule>
  </conditionalFormatting>
  <conditionalFormatting sqref="F154">
    <cfRule type="expression" dxfId="10423" priority="16477">
      <formula>ISEVEN(ROW())</formula>
    </cfRule>
  </conditionalFormatting>
  <conditionalFormatting sqref="B154 D154:E154">
    <cfRule type="expression" dxfId="10422" priority="16476">
      <formula>ISEVEN(ROW())</formula>
    </cfRule>
  </conditionalFormatting>
  <conditionalFormatting sqref="B153 D153:F153">
    <cfRule type="expression" dxfId="10421" priority="16475">
      <formula>ISEVEN(ROW())</formula>
    </cfRule>
  </conditionalFormatting>
  <conditionalFormatting sqref="B151 F151">
    <cfRule type="expression" dxfId="10420" priority="16474">
      <formula>ISEVEN(ROW())</formula>
    </cfRule>
  </conditionalFormatting>
  <conditionalFormatting sqref="F150">
    <cfRule type="expression" dxfId="10419" priority="16473">
      <formula>ISEVEN(ROW())</formula>
    </cfRule>
  </conditionalFormatting>
  <conditionalFormatting sqref="B150">
    <cfRule type="expression" dxfId="10418" priority="16472">
      <formula>ISEVEN(ROW())</formula>
    </cfRule>
  </conditionalFormatting>
  <conditionalFormatting sqref="B157 D157:F157">
    <cfRule type="expression" dxfId="10417" priority="16471">
      <formula>ISEVEN(ROW())</formula>
    </cfRule>
  </conditionalFormatting>
  <conditionalFormatting sqref="F156">
    <cfRule type="expression" dxfId="10416" priority="16470">
      <formula>ISEVEN(ROW())</formula>
    </cfRule>
  </conditionalFormatting>
  <conditionalFormatting sqref="B156 D156:E156">
    <cfRule type="expression" dxfId="10415" priority="16469">
      <formula>ISEVEN(ROW())</formula>
    </cfRule>
  </conditionalFormatting>
  <conditionalFormatting sqref="B155 D155:F155">
    <cfRule type="expression" dxfId="10414" priority="16468">
      <formula>ISEVEN(ROW())</formula>
    </cfRule>
  </conditionalFormatting>
  <conditionalFormatting sqref="B154 D154:F154">
    <cfRule type="expression" dxfId="10413" priority="16467">
      <formula>ISEVEN(ROW())</formula>
    </cfRule>
  </conditionalFormatting>
  <conditionalFormatting sqref="F153">
    <cfRule type="expression" dxfId="10412" priority="16466">
      <formula>ISEVEN(ROW())</formula>
    </cfRule>
  </conditionalFormatting>
  <conditionalFormatting sqref="B153 D153:E153">
    <cfRule type="expression" dxfId="10411" priority="16465">
      <formula>ISEVEN(ROW())</formula>
    </cfRule>
  </conditionalFormatting>
  <conditionalFormatting sqref="B152 D152:F152">
    <cfRule type="expression" dxfId="10410" priority="16464">
      <formula>ISEVEN(ROW())</formula>
    </cfRule>
  </conditionalFormatting>
  <conditionalFormatting sqref="B158 D158:F158">
    <cfRule type="expression" dxfId="10409" priority="16463">
      <formula>ISEVEN(ROW())</formula>
    </cfRule>
  </conditionalFormatting>
  <conditionalFormatting sqref="F160">
    <cfRule type="expression" dxfId="10408" priority="16462">
      <formula>ISEVEN(ROW())</formula>
    </cfRule>
  </conditionalFormatting>
  <conditionalFormatting sqref="B160 D160:E160">
    <cfRule type="expression" dxfId="10407" priority="16461">
      <formula>ISEVEN(ROW())</formula>
    </cfRule>
  </conditionalFormatting>
  <conditionalFormatting sqref="B159 D159:F159">
    <cfRule type="expression" dxfId="10406" priority="16460">
      <formula>ISEVEN(ROW())</formula>
    </cfRule>
  </conditionalFormatting>
  <conditionalFormatting sqref="B160 D160:F160">
    <cfRule type="expression" dxfId="10405" priority="16459">
      <formula>ISEVEN(ROW())</formula>
    </cfRule>
  </conditionalFormatting>
  <conditionalFormatting sqref="F159">
    <cfRule type="expression" dxfId="10404" priority="16458">
      <formula>ISEVEN(ROW())</formula>
    </cfRule>
  </conditionalFormatting>
  <conditionalFormatting sqref="B159 D159:E159">
    <cfRule type="expression" dxfId="10403" priority="16457">
      <formula>ISEVEN(ROW())</formula>
    </cfRule>
  </conditionalFormatting>
  <conditionalFormatting sqref="B158 D158:F158">
    <cfRule type="expression" dxfId="10402" priority="16456">
      <formula>ISEVEN(ROW())</formula>
    </cfRule>
  </conditionalFormatting>
  <conditionalFormatting sqref="B150 F150">
    <cfRule type="expression" dxfId="10401" priority="16455">
      <formula>ISEVEN(ROW())</formula>
    </cfRule>
  </conditionalFormatting>
  <conditionalFormatting sqref="F149">
    <cfRule type="expression" dxfId="10400" priority="16454">
      <formula>ISEVEN(ROW())</formula>
    </cfRule>
  </conditionalFormatting>
  <conditionalFormatting sqref="B153 D153:F153">
    <cfRule type="expression" dxfId="10399" priority="16453">
      <formula>ISEVEN(ROW())</formula>
    </cfRule>
  </conditionalFormatting>
  <conditionalFormatting sqref="F152">
    <cfRule type="expression" dxfId="10398" priority="16452">
      <formula>ISEVEN(ROW())</formula>
    </cfRule>
  </conditionalFormatting>
  <conditionalFormatting sqref="B152 D152:E152">
    <cfRule type="expression" dxfId="10397" priority="16451">
      <formula>ISEVEN(ROW())</formula>
    </cfRule>
  </conditionalFormatting>
  <conditionalFormatting sqref="B151 F151">
    <cfRule type="expression" dxfId="10396" priority="16450">
      <formula>ISEVEN(ROW())</formula>
    </cfRule>
  </conditionalFormatting>
  <conditionalFormatting sqref="B156 D156:F156">
    <cfRule type="expression" dxfId="10395" priority="16449">
      <formula>ISEVEN(ROW())</formula>
    </cfRule>
  </conditionalFormatting>
  <conditionalFormatting sqref="F155">
    <cfRule type="expression" dxfId="10394" priority="16448">
      <formula>ISEVEN(ROW())</formula>
    </cfRule>
  </conditionalFormatting>
  <conditionalFormatting sqref="B155 D155:E155">
    <cfRule type="expression" dxfId="10393" priority="16447">
      <formula>ISEVEN(ROW())</formula>
    </cfRule>
  </conditionalFormatting>
  <conditionalFormatting sqref="B154 D154:F154">
    <cfRule type="expression" dxfId="10392" priority="16446">
      <formula>ISEVEN(ROW())</formula>
    </cfRule>
  </conditionalFormatting>
  <conditionalFormatting sqref="B160 D160:F160">
    <cfRule type="expression" dxfId="10391" priority="16445">
      <formula>ISEVEN(ROW())</formula>
    </cfRule>
  </conditionalFormatting>
  <conditionalFormatting sqref="B159 D159:F159">
    <cfRule type="expression" dxfId="10390" priority="16444">
      <formula>ISEVEN(ROW())</formula>
    </cfRule>
  </conditionalFormatting>
  <conditionalFormatting sqref="F158">
    <cfRule type="expression" dxfId="10389" priority="16443">
      <formula>ISEVEN(ROW())</formula>
    </cfRule>
  </conditionalFormatting>
  <conditionalFormatting sqref="B158 D158:E158">
    <cfRule type="expression" dxfId="10388" priority="16442">
      <formula>ISEVEN(ROW())</formula>
    </cfRule>
  </conditionalFormatting>
  <conditionalFormatting sqref="B157 D157:F157">
    <cfRule type="expression" dxfId="10387" priority="16441">
      <formula>ISEVEN(ROW())</formula>
    </cfRule>
  </conditionalFormatting>
  <conditionalFormatting sqref="B152 D152:F152">
    <cfRule type="expression" dxfId="10386" priority="16440">
      <formula>ISEVEN(ROW())</formula>
    </cfRule>
  </conditionalFormatting>
  <conditionalFormatting sqref="F151">
    <cfRule type="expression" dxfId="10385" priority="16439">
      <formula>ISEVEN(ROW())</formula>
    </cfRule>
  </conditionalFormatting>
  <conditionalFormatting sqref="B151">
    <cfRule type="expression" dxfId="10384" priority="16438">
      <formula>ISEVEN(ROW())</formula>
    </cfRule>
  </conditionalFormatting>
  <conditionalFormatting sqref="B150 F150">
    <cfRule type="expression" dxfId="10383" priority="16437">
      <formula>ISEVEN(ROW())</formula>
    </cfRule>
  </conditionalFormatting>
  <conditionalFormatting sqref="B155 D155:F155">
    <cfRule type="expression" dxfId="10382" priority="16436">
      <formula>ISEVEN(ROW())</formula>
    </cfRule>
  </conditionalFormatting>
  <conditionalFormatting sqref="F154">
    <cfRule type="expression" dxfId="10381" priority="16435">
      <formula>ISEVEN(ROW())</formula>
    </cfRule>
  </conditionalFormatting>
  <conditionalFormatting sqref="B154 D154:E154">
    <cfRule type="expression" dxfId="10380" priority="16434">
      <formula>ISEVEN(ROW())</formula>
    </cfRule>
  </conditionalFormatting>
  <conditionalFormatting sqref="B153 D153:F153">
    <cfRule type="expression" dxfId="10379" priority="16433">
      <formula>ISEVEN(ROW())</formula>
    </cfRule>
  </conditionalFormatting>
  <conditionalFormatting sqref="F160">
    <cfRule type="expression" dxfId="10378" priority="16432">
      <formula>ISEVEN(ROW())</formula>
    </cfRule>
  </conditionalFormatting>
  <conditionalFormatting sqref="B160 D160:E160">
    <cfRule type="expression" dxfId="10377" priority="16431">
      <formula>ISEVEN(ROW())</formula>
    </cfRule>
  </conditionalFormatting>
  <conditionalFormatting sqref="B159 D159:F159">
    <cfRule type="expression" dxfId="10376" priority="16430">
      <formula>ISEVEN(ROW())</formula>
    </cfRule>
  </conditionalFormatting>
  <conditionalFormatting sqref="B158 D158:F158">
    <cfRule type="expression" dxfId="10375" priority="16429">
      <formula>ISEVEN(ROW())</formula>
    </cfRule>
  </conditionalFormatting>
  <conditionalFormatting sqref="F157">
    <cfRule type="expression" dxfId="10374" priority="16428">
      <formula>ISEVEN(ROW())</formula>
    </cfRule>
  </conditionalFormatting>
  <conditionalFormatting sqref="B157 D157:E157">
    <cfRule type="expression" dxfId="10373" priority="16427">
      <formula>ISEVEN(ROW())</formula>
    </cfRule>
  </conditionalFormatting>
  <conditionalFormatting sqref="B156 D156:F156">
    <cfRule type="expression" dxfId="10372" priority="16426">
      <formula>ISEVEN(ROW())</formula>
    </cfRule>
  </conditionalFormatting>
  <conditionalFormatting sqref="B150 F150">
    <cfRule type="expression" dxfId="10371" priority="16425">
      <formula>ISEVEN(ROW())</formula>
    </cfRule>
  </conditionalFormatting>
  <conditionalFormatting sqref="F149">
    <cfRule type="expression" dxfId="10370" priority="16424">
      <formula>ISEVEN(ROW())</formula>
    </cfRule>
  </conditionalFormatting>
  <conditionalFormatting sqref="B153 D153:F153">
    <cfRule type="expression" dxfId="10369" priority="16423">
      <formula>ISEVEN(ROW())</formula>
    </cfRule>
  </conditionalFormatting>
  <conditionalFormatting sqref="F152">
    <cfRule type="expression" dxfId="10368" priority="16422">
      <formula>ISEVEN(ROW())</formula>
    </cfRule>
  </conditionalFormatting>
  <conditionalFormatting sqref="B152 D152:E152">
    <cfRule type="expression" dxfId="10367" priority="16421">
      <formula>ISEVEN(ROW())</formula>
    </cfRule>
  </conditionalFormatting>
  <conditionalFormatting sqref="B151 F151">
    <cfRule type="expression" dxfId="10366" priority="16420">
      <formula>ISEVEN(ROW())</formula>
    </cfRule>
  </conditionalFormatting>
  <conditionalFormatting sqref="F158">
    <cfRule type="expression" dxfId="10365" priority="16419">
      <formula>ISEVEN(ROW())</formula>
    </cfRule>
  </conditionalFormatting>
  <conditionalFormatting sqref="B158 D158:E158">
    <cfRule type="expression" dxfId="10364" priority="16418">
      <formula>ISEVEN(ROW())</formula>
    </cfRule>
  </conditionalFormatting>
  <conditionalFormatting sqref="B157 D157:F157">
    <cfRule type="expression" dxfId="10363" priority="16417">
      <formula>ISEVEN(ROW())</formula>
    </cfRule>
  </conditionalFormatting>
  <conditionalFormatting sqref="B156 D156:F156">
    <cfRule type="expression" dxfId="10362" priority="16416">
      <formula>ISEVEN(ROW())</formula>
    </cfRule>
  </conditionalFormatting>
  <conditionalFormatting sqref="F155">
    <cfRule type="expression" dxfId="10361" priority="16415">
      <formula>ISEVEN(ROW())</formula>
    </cfRule>
  </conditionalFormatting>
  <conditionalFormatting sqref="B155 D155:E155">
    <cfRule type="expression" dxfId="10360" priority="16414">
      <formula>ISEVEN(ROW())</formula>
    </cfRule>
  </conditionalFormatting>
  <conditionalFormatting sqref="B154 D154:F154">
    <cfRule type="expression" dxfId="10359" priority="16413">
      <formula>ISEVEN(ROW())</formula>
    </cfRule>
  </conditionalFormatting>
  <conditionalFormatting sqref="B152 D152:F152">
    <cfRule type="expression" dxfId="10358" priority="16412">
      <formula>ISEVEN(ROW())</formula>
    </cfRule>
  </conditionalFormatting>
  <conditionalFormatting sqref="F151">
    <cfRule type="expression" dxfId="10357" priority="16411">
      <formula>ISEVEN(ROW())</formula>
    </cfRule>
  </conditionalFormatting>
  <conditionalFormatting sqref="B151">
    <cfRule type="expression" dxfId="10356" priority="16410">
      <formula>ISEVEN(ROW())</formula>
    </cfRule>
  </conditionalFormatting>
  <conditionalFormatting sqref="B150 F150">
    <cfRule type="expression" dxfId="10355" priority="16409">
      <formula>ISEVEN(ROW())</formula>
    </cfRule>
  </conditionalFormatting>
  <conditionalFormatting sqref="B158 D158:F158">
    <cfRule type="expression" dxfId="10354" priority="16408">
      <formula>ISEVEN(ROW())</formula>
    </cfRule>
  </conditionalFormatting>
  <conditionalFormatting sqref="F157">
    <cfRule type="expression" dxfId="10353" priority="16407">
      <formula>ISEVEN(ROW())</formula>
    </cfRule>
  </conditionalFormatting>
  <conditionalFormatting sqref="B157 D157:E157">
    <cfRule type="expression" dxfId="10352" priority="16406">
      <formula>ISEVEN(ROW())</formula>
    </cfRule>
  </conditionalFormatting>
  <conditionalFormatting sqref="B156 D156:F156">
    <cfRule type="expression" dxfId="10351" priority="16405">
      <formula>ISEVEN(ROW())</formula>
    </cfRule>
  </conditionalFormatting>
  <conditionalFormatting sqref="B155 D155:F155">
    <cfRule type="expression" dxfId="10350" priority="16404">
      <formula>ISEVEN(ROW())</formula>
    </cfRule>
  </conditionalFormatting>
  <conditionalFormatting sqref="F154">
    <cfRule type="expression" dxfId="10349" priority="16403">
      <formula>ISEVEN(ROW())</formula>
    </cfRule>
  </conditionalFormatting>
  <conditionalFormatting sqref="B154 D154:E154">
    <cfRule type="expression" dxfId="10348" priority="16402">
      <formula>ISEVEN(ROW())</formula>
    </cfRule>
  </conditionalFormatting>
  <conditionalFormatting sqref="B153 D153:F153">
    <cfRule type="expression" dxfId="10347" priority="16401">
      <formula>ISEVEN(ROW())</formula>
    </cfRule>
  </conditionalFormatting>
  <conditionalFormatting sqref="B159 D159:F159">
    <cfRule type="expression" dxfId="10346" priority="16400">
      <formula>ISEVEN(ROW())</formula>
    </cfRule>
  </conditionalFormatting>
  <conditionalFormatting sqref="B160 D160:F160">
    <cfRule type="expression" dxfId="10345" priority="16399">
      <formula>ISEVEN(ROW())</formula>
    </cfRule>
  </conditionalFormatting>
  <conditionalFormatting sqref="F160">
    <cfRule type="expression" dxfId="10344" priority="16398">
      <formula>ISEVEN(ROW())</formula>
    </cfRule>
  </conditionalFormatting>
  <conditionalFormatting sqref="B160 D160:E160">
    <cfRule type="expression" dxfId="10343" priority="16397">
      <formula>ISEVEN(ROW())</formula>
    </cfRule>
  </conditionalFormatting>
  <conditionalFormatting sqref="B159 D159:F159">
    <cfRule type="expression" dxfId="10342" priority="16396">
      <formula>ISEVEN(ROW())</formula>
    </cfRule>
  </conditionalFormatting>
  <conditionalFormatting sqref="B151 F151">
    <cfRule type="expression" dxfId="10341" priority="16395">
      <formula>ISEVEN(ROW())</formula>
    </cfRule>
  </conditionalFormatting>
  <conditionalFormatting sqref="F150">
    <cfRule type="expression" dxfId="10340" priority="16394">
      <formula>ISEVEN(ROW())</formula>
    </cfRule>
  </conditionalFormatting>
  <conditionalFormatting sqref="B150">
    <cfRule type="expression" dxfId="10339" priority="16393">
      <formula>ISEVEN(ROW())</formula>
    </cfRule>
  </conditionalFormatting>
  <conditionalFormatting sqref="B154 D154:F154">
    <cfRule type="expression" dxfId="10338" priority="16392">
      <formula>ISEVEN(ROW())</formula>
    </cfRule>
  </conditionalFormatting>
  <conditionalFormatting sqref="F153">
    <cfRule type="expression" dxfId="10337" priority="16391">
      <formula>ISEVEN(ROW())</formula>
    </cfRule>
  </conditionalFormatting>
  <conditionalFormatting sqref="B153 D153:E153">
    <cfRule type="expression" dxfId="10336" priority="16390">
      <formula>ISEVEN(ROW())</formula>
    </cfRule>
  </conditionalFormatting>
  <conditionalFormatting sqref="B152 D152:F152">
    <cfRule type="expression" dxfId="10335" priority="16389">
      <formula>ISEVEN(ROW())</formula>
    </cfRule>
  </conditionalFormatting>
  <conditionalFormatting sqref="B160 D160:F160">
    <cfRule type="expression" dxfId="10334" priority="16388">
      <formula>ISEVEN(ROW())</formula>
    </cfRule>
  </conditionalFormatting>
  <conditionalFormatting sqref="F159">
    <cfRule type="expression" dxfId="10333" priority="16387">
      <formula>ISEVEN(ROW())</formula>
    </cfRule>
  </conditionalFormatting>
  <conditionalFormatting sqref="B159 D159:E159">
    <cfRule type="expression" dxfId="10332" priority="16386">
      <formula>ISEVEN(ROW())</formula>
    </cfRule>
  </conditionalFormatting>
  <conditionalFormatting sqref="B158 D158:F158">
    <cfRule type="expression" dxfId="10331" priority="16385">
      <formula>ISEVEN(ROW())</formula>
    </cfRule>
  </conditionalFormatting>
  <conditionalFormatting sqref="B157 D157:F157">
    <cfRule type="expression" dxfId="10330" priority="16384">
      <formula>ISEVEN(ROW())</formula>
    </cfRule>
  </conditionalFormatting>
  <conditionalFormatting sqref="F156">
    <cfRule type="expression" dxfId="10329" priority="16383">
      <formula>ISEVEN(ROW())</formula>
    </cfRule>
  </conditionalFormatting>
  <conditionalFormatting sqref="B156 D156:E156">
    <cfRule type="expression" dxfId="10328" priority="16382">
      <formula>ISEVEN(ROW())</formula>
    </cfRule>
  </conditionalFormatting>
  <conditionalFormatting sqref="B155 D155:F155">
    <cfRule type="expression" dxfId="10327" priority="16381">
      <formula>ISEVEN(ROW())</formula>
    </cfRule>
  </conditionalFormatting>
  <conditionalFormatting sqref="B150 F150">
    <cfRule type="expression" dxfId="10326" priority="16380">
      <formula>ISEVEN(ROW())</formula>
    </cfRule>
  </conditionalFormatting>
  <conditionalFormatting sqref="F149">
    <cfRule type="expression" dxfId="10325" priority="16379">
      <formula>ISEVEN(ROW())</formula>
    </cfRule>
  </conditionalFormatting>
  <conditionalFormatting sqref="B153 D153:F153">
    <cfRule type="expression" dxfId="10324" priority="16378">
      <formula>ISEVEN(ROW())</formula>
    </cfRule>
  </conditionalFormatting>
  <conditionalFormatting sqref="F152">
    <cfRule type="expression" dxfId="10323" priority="16377">
      <formula>ISEVEN(ROW())</formula>
    </cfRule>
  </conditionalFormatting>
  <conditionalFormatting sqref="B152 D152:E152">
    <cfRule type="expression" dxfId="10322" priority="16376">
      <formula>ISEVEN(ROW())</formula>
    </cfRule>
  </conditionalFormatting>
  <conditionalFormatting sqref="B151 F151">
    <cfRule type="expression" dxfId="10321" priority="16375">
      <formula>ISEVEN(ROW())</formula>
    </cfRule>
  </conditionalFormatting>
  <conditionalFormatting sqref="B159 D159:F159">
    <cfRule type="expression" dxfId="10320" priority="16374">
      <formula>ISEVEN(ROW())</formula>
    </cfRule>
  </conditionalFormatting>
  <conditionalFormatting sqref="F158">
    <cfRule type="expression" dxfId="10319" priority="16373">
      <formula>ISEVEN(ROW())</formula>
    </cfRule>
  </conditionalFormatting>
  <conditionalFormatting sqref="B158 D158:E158">
    <cfRule type="expression" dxfId="10318" priority="16372">
      <formula>ISEVEN(ROW())</formula>
    </cfRule>
  </conditionalFormatting>
  <conditionalFormatting sqref="B157 D157:F157">
    <cfRule type="expression" dxfId="10317" priority="16371">
      <formula>ISEVEN(ROW())</formula>
    </cfRule>
  </conditionalFormatting>
  <conditionalFormatting sqref="B156 D156:F156">
    <cfRule type="expression" dxfId="10316" priority="16370">
      <formula>ISEVEN(ROW())</formula>
    </cfRule>
  </conditionalFormatting>
  <conditionalFormatting sqref="F155">
    <cfRule type="expression" dxfId="10315" priority="16369">
      <formula>ISEVEN(ROW())</formula>
    </cfRule>
  </conditionalFormatting>
  <conditionalFormatting sqref="B155 D155:E155">
    <cfRule type="expression" dxfId="10314" priority="16368">
      <formula>ISEVEN(ROW())</formula>
    </cfRule>
  </conditionalFormatting>
  <conditionalFormatting sqref="B154 D154:F154">
    <cfRule type="expression" dxfId="10313" priority="16367">
      <formula>ISEVEN(ROW())</formula>
    </cfRule>
  </conditionalFormatting>
  <conditionalFormatting sqref="B160 D160:F160">
    <cfRule type="expression" dxfId="10312" priority="16366">
      <formula>ISEVEN(ROW())</formula>
    </cfRule>
  </conditionalFormatting>
  <conditionalFormatting sqref="B151 F151">
    <cfRule type="expression" dxfId="10311" priority="16365">
      <formula>ISEVEN(ROW())</formula>
    </cfRule>
  </conditionalFormatting>
  <conditionalFormatting sqref="F150">
    <cfRule type="expression" dxfId="10310" priority="16364">
      <formula>ISEVEN(ROW())</formula>
    </cfRule>
  </conditionalFormatting>
  <conditionalFormatting sqref="B150">
    <cfRule type="expression" dxfId="10309" priority="16363">
      <formula>ISEVEN(ROW())</formula>
    </cfRule>
  </conditionalFormatting>
  <conditionalFormatting sqref="F156">
    <cfRule type="expression" dxfId="10308" priority="16362">
      <formula>ISEVEN(ROW())</formula>
    </cfRule>
  </conditionalFormatting>
  <conditionalFormatting sqref="B156 D156:E156">
    <cfRule type="expression" dxfId="10307" priority="16361">
      <formula>ISEVEN(ROW())</formula>
    </cfRule>
  </conditionalFormatting>
  <conditionalFormatting sqref="B155 D155:F155">
    <cfRule type="expression" dxfId="10306" priority="16360">
      <formula>ISEVEN(ROW())</formula>
    </cfRule>
  </conditionalFormatting>
  <conditionalFormatting sqref="B154 D154:F154">
    <cfRule type="expression" dxfId="10305" priority="16359">
      <formula>ISEVEN(ROW())</formula>
    </cfRule>
  </conditionalFormatting>
  <conditionalFormatting sqref="F153">
    <cfRule type="expression" dxfId="10304" priority="16358">
      <formula>ISEVEN(ROW())</formula>
    </cfRule>
  </conditionalFormatting>
  <conditionalFormatting sqref="B153 D153:E153">
    <cfRule type="expression" dxfId="10303" priority="16357">
      <formula>ISEVEN(ROW())</formula>
    </cfRule>
  </conditionalFormatting>
  <conditionalFormatting sqref="B152 D152:F152">
    <cfRule type="expression" dxfId="10302" priority="16356">
      <formula>ISEVEN(ROW())</formula>
    </cfRule>
  </conditionalFormatting>
  <conditionalFormatting sqref="B150 F150">
    <cfRule type="expression" dxfId="10301" priority="16355">
      <formula>ISEVEN(ROW())</formula>
    </cfRule>
  </conditionalFormatting>
  <conditionalFormatting sqref="F149">
    <cfRule type="expression" dxfId="10300" priority="16354">
      <formula>ISEVEN(ROW())</formula>
    </cfRule>
  </conditionalFormatting>
  <conditionalFormatting sqref="B156 D156:F156">
    <cfRule type="expression" dxfId="10299" priority="16353">
      <formula>ISEVEN(ROW())</formula>
    </cfRule>
  </conditionalFormatting>
  <conditionalFormatting sqref="F155">
    <cfRule type="expression" dxfId="10298" priority="16352">
      <formula>ISEVEN(ROW())</formula>
    </cfRule>
  </conditionalFormatting>
  <conditionalFormatting sqref="B155 D155:E155">
    <cfRule type="expression" dxfId="10297" priority="16351">
      <formula>ISEVEN(ROW())</formula>
    </cfRule>
  </conditionalFormatting>
  <conditionalFormatting sqref="B154 D154:F154">
    <cfRule type="expression" dxfId="10296" priority="16350">
      <formula>ISEVEN(ROW())</formula>
    </cfRule>
  </conditionalFormatting>
  <conditionalFormatting sqref="B153 D153:F153">
    <cfRule type="expression" dxfId="10295" priority="16349">
      <formula>ISEVEN(ROW())</formula>
    </cfRule>
  </conditionalFormatting>
  <conditionalFormatting sqref="F152">
    <cfRule type="expression" dxfId="10294" priority="16348">
      <formula>ISEVEN(ROW())</formula>
    </cfRule>
  </conditionalFormatting>
  <conditionalFormatting sqref="B152 D152:E152">
    <cfRule type="expression" dxfId="10293" priority="16347">
      <formula>ISEVEN(ROW())</formula>
    </cfRule>
  </conditionalFormatting>
  <conditionalFormatting sqref="B151 F151">
    <cfRule type="expression" dxfId="10292" priority="16346">
      <formula>ISEVEN(ROW())</formula>
    </cfRule>
  </conditionalFormatting>
  <conditionalFormatting sqref="B157 D157:F157">
    <cfRule type="expression" dxfId="10291" priority="16345">
      <formula>ISEVEN(ROW())</formula>
    </cfRule>
  </conditionalFormatting>
  <conditionalFormatting sqref="B160 D160:F160">
    <cfRule type="expression" dxfId="10290" priority="16344">
      <formula>ISEVEN(ROW())</formula>
    </cfRule>
  </conditionalFormatting>
  <conditionalFormatting sqref="F159">
    <cfRule type="expression" dxfId="10289" priority="16343">
      <formula>ISEVEN(ROW())</formula>
    </cfRule>
  </conditionalFormatting>
  <conditionalFormatting sqref="B159 D159:E159">
    <cfRule type="expression" dxfId="10288" priority="16342">
      <formula>ISEVEN(ROW())</formula>
    </cfRule>
  </conditionalFormatting>
  <conditionalFormatting sqref="B158 D158:F158">
    <cfRule type="expression" dxfId="10287" priority="16341">
      <formula>ISEVEN(ROW())</formula>
    </cfRule>
  </conditionalFormatting>
  <conditionalFormatting sqref="B159 D159:F159">
    <cfRule type="expression" dxfId="10286" priority="16340">
      <formula>ISEVEN(ROW())</formula>
    </cfRule>
  </conditionalFormatting>
  <conditionalFormatting sqref="F158">
    <cfRule type="expression" dxfId="10285" priority="16339">
      <formula>ISEVEN(ROW())</formula>
    </cfRule>
  </conditionalFormatting>
  <conditionalFormatting sqref="B158 D158:E158">
    <cfRule type="expression" dxfId="10284" priority="16338">
      <formula>ISEVEN(ROW())</formula>
    </cfRule>
  </conditionalFormatting>
  <conditionalFormatting sqref="B157 D157:F157">
    <cfRule type="expression" dxfId="10283" priority="16337">
      <formula>ISEVEN(ROW())</formula>
    </cfRule>
  </conditionalFormatting>
  <conditionalFormatting sqref="B160 D160:F160">
    <cfRule type="expression" dxfId="10282" priority="16336">
      <formula>ISEVEN(ROW())</formula>
    </cfRule>
  </conditionalFormatting>
  <conditionalFormatting sqref="B152 D152:F152">
    <cfRule type="expression" dxfId="10281" priority="16335">
      <formula>ISEVEN(ROW())</formula>
    </cfRule>
  </conditionalFormatting>
  <conditionalFormatting sqref="F151">
    <cfRule type="expression" dxfId="10280" priority="16334">
      <formula>ISEVEN(ROW())</formula>
    </cfRule>
  </conditionalFormatting>
  <conditionalFormatting sqref="B151">
    <cfRule type="expression" dxfId="10279" priority="16333">
      <formula>ISEVEN(ROW())</formula>
    </cfRule>
  </conditionalFormatting>
  <conditionalFormatting sqref="B150 F150">
    <cfRule type="expression" dxfId="10278" priority="16332">
      <formula>ISEVEN(ROW())</formula>
    </cfRule>
  </conditionalFormatting>
  <conditionalFormatting sqref="B155 D155:F155">
    <cfRule type="expression" dxfId="10277" priority="16331">
      <formula>ISEVEN(ROW())</formula>
    </cfRule>
  </conditionalFormatting>
  <conditionalFormatting sqref="F154">
    <cfRule type="expression" dxfId="10276" priority="16330">
      <formula>ISEVEN(ROW())</formula>
    </cfRule>
  </conditionalFormatting>
  <conditionalFormatting sqref="B154 D154:E154">
    <cfRule type="expression" dxfId="10275" priority="16329">
      <formula>ISEVEN(ROW())</formula>
    </cfRule>
  </conditionalFormatting>
  <conditionalFormatting sqref="B153 D153:F153">
    <cfRule type="expression" dxfId="10274" priority="16328">
      <formula>ISEVEN(ROW())</formula>
    </cfRule>
  </conditionalFormatting>
  <conditionalFormatting sqref="F160">
    <cfRule type="expression" dxfId="10273" priority="16327">
      <formula>ISEVEN(ROW())</formula>
    </cfRule>
  </conditionalFormatting>
  <conditionalFormatting sqref="B160 D160:E160">
    <cfRule type="expression" dxfId="10272" priority="16326">
      <formula>ISEVEN(ROW())</formula>
    </cfRule>
  </conditionalFormatting>
  <conditionalFormatting sqref="B159 D159:F159">
    <cfRule type="expression" dxfId="10271" priority="16325">
      <formula>ISEVEN(ROW())</formula>
    </cfRule>
  </conditionalFormatting>
  <conditionalFormatting sqref="B158 D158:F158">
    <cfRule type="expression" dxfId="10270" priority="16324">
      <formula>ISEVEN(ROW())</formula>
    </cfRule>
  </conditionalFormatting>
  <conditionalFormatting sqref="F157">
    <cfRule type="expression" dxfId="10269" priority="16323">
      <formula>ISEVEN(ROW())</formula>
    </cfRule>
  </conditionalFormatting>
  <conditionalFormatting sqref="B157 D157:E157">
    <cfRule type="expression" dxfId="10268" priority="16322">
      <formula>ISEVEN(ROW())</formula>
    </cfRule>
  </conditionalFormatting>
  <conditionalFormatting sqref="B156 D156:F156">
    <cfRule type="expression" dxfId="10267" priority="16321">
      <formula>ISEVEN(ROW())</formula>
    </cfRule>
  </conditionalFormatting>
  <conditionalFormatting sqref="B151 F151">
    <cfRule type="expression" dxfId="10266" priority="16320">
      <formula>ISEVEN(ROW())</formula>
    </cfRule>
  </conditionalFormatting>
  <conditionalFormatting sqref="F150">
    <cfRule type="expression" dxfId="10265" priority="16319">
      <formula>ISEVEN(ROW())</formula>
    </cfRule>
  </conditionalFormatting>
  <conditionalFormatting sqref="B150">
    <cfRule type="expression" dxfId="10264" priority="16318">
      <formula>ISEVEN(ROW())</formula>
    </cfRule>
  </conditionalFormatting>
  <conditionalFormatting sqref="B154 D154:F154">
    <cfRule type="expression" dxfId="10263" priority="16317">
      <formula>ISEVEN(ROW())</formula>
    </cfRule>
  </conditionalFormatting>
  <conditionalFormatting sqref="F153">
    <cfRule type="expression" dxfId="10262" priority="16316">
      <formula>ISEVEN(ROW())</formula>
    </cfRule>
  </conditionalFormatting>
  <conditionalFormatting sqref="B153 D153:E153">
    <cfRule type="expression" dxfId="10261" priority="16315">
      <formula>ISEVEN(ROW())</formula>
    </cfRule>
  </conditionalFormatting>
  <conditionalFormatting sqref="B152 D152:F152">
    <cfRule type="expression" dxfId="10260" priority="16314">
      <formula>ISEVEN(ROW())</formula>
    </cfRule>
  </conditionalFormatting>
  <conditionalFormatting sqref="B160 D160:F160">
    <cfRule type="expression" dxfId="10259" priority="16313">
      <formula>ISEVEN(ROW())</formula>
    </cfRule>
  </conditionalFormatting>
  <conditionalFormatting sqref="F159">
    <cfRule type="expression" dxfId="10258" priority="16312">
      <formula>ISEVEN(ROW())</formula>
    </cfRule>
  </conditionalFormatting>
  <conditionalFormatting sqref="B159 D159:E159">
    <cfRule type="expression" dxfId="10257" priority="16311">
      <formula>ISEVEN(ROW())</formula>
    </cfRule>
  </conditionalFormatting>
  <conditionalFormatting sqref="B158 D158:F158">
    <cfRule type="expression" dxfId="10256" priority="16310">
      <formula>ISEVEN(ROW())</formula>
    </cfRule>
  </conditionalFormatting>
  <conditionalFormatting sqref="B157 D157:F157">
    <cfRule type="expression" dxfId="10255" priority="16309">
      <formula>ISEVEN(ROW())</formula>
    </cfRule>
  </conditionalFormatting>
  <conditionalFormatting sqref="F156">
    <cfRule type="expression" dxfId="10254" priority="16308">
      <formula>ISEVEN(ROW())</formula>
    </cfRule>
  </conditionalFormatting>
  <conditionalFormatting sqref="B156 D156:E156">
    <cfRule type="expression" dxfId="10253" priority="16307">
      <formula>ISEVEN(ROW())</formula>
    </cfRule>
  </conditionalFormatting>
  <conditionalFormatting sqref="B155 D155:F155">
    <cfRule type="expression" dxfId="10252" priority="16306">
      <formula>ISEVEN(ROW())</formula>
    </cfRule>
  </conditionalFormatting>
  <conditionalFormatting sqref="B152 D152:F152">
    <cfRule type="expression" dxfId="10251" priority="16305">
      <formula>ISEVEN(ROW())</formula>
    </cfRule>
  </conditionalFormatting>
  <conditionalFormatting sqref="F151">
    <cfRule type="expression" dxfId="10250" priority="16304">
      <formula>ISEVEN(ROW())</formula>
    </cfRule>
  </conditionalFormatting>
  <conditionalFormatting sqref="B151">
    <cfRule type="expression" dxfId="10249" priority="16303">
      <formula>ISEVEN(ROW())</formula>
    </cfRule>
  </conditionalFormatting>
  <conditionalFormatting sqref="B150 F150">
    <cfRule type="expression" dxfId="10248" priority="16302">
      <formula>ISEVEN(ROW())</formula>
    </cfRule>
  </conditionalFormatting>
  <conditionalFormatting sqref="F157">
    <cfRule type="expression" dxfId="10247" priority="16301">
      <formula>ISEVEN(ROW())</formula>
    </cfRule>
  </conditionalFormatting>
  <conditionalFormatting sqref="B157 D157:E157">
    <cfRule type="expression" dxfId="10246" priority="16300">
      <formula>ISEVEN(ROW())</formula>
    </cfRule>
  </conditionalFormatting>
  <conditionalFormatting sqref="B156 D156:F156">
    <cfRule type="expression" dxfId="10245" priority="16299">
      <formula>ISEVEN(ROW())</formula>
    </cfRule>
  </conditionalFormatting>
  <conditionalFormatting sqref="B155 D155:F155">
    <cfRule type="expression" dxfId="10244" priority="16298">
      <formula>ISEVEN(ROW())</formula>
    </cfRule>
  </conditionalFormatting>
  <conditionalFormatting sqref="F154">
    <cfRule type="expression" dxfId="10243" priority="16297">
      <formula>ISEVEN(ROW())</formula>
    </cfRule>
  </conditionalFormatting>
  <conditionalFormatting sqref="B154 D154:E154">
    <cfRule type="expression" dxfId="10242" priority="16296">
      <formula>ISEVEN(ROW())</formula>
    </cfRule>
  </conditionalFormatting>
  <conditionalFormatting sqref="B153 D153:F153">
    <cfRule type="expression" dxfId="10241" priority="16295">
      <formula>ISEVEN(ROW())</formula>
    </cfRule>
  </conditionalFormatting>
  <conditionalFormatting sqref="B151 F151">
    <cfRule type="expression" dxfId="10240" priority="16294">
      <formula>ISEVEN(ROW())</formula>
    </cfRule>
  </conditionalFormatting>
  <conditionalFormatting sqref="F150">
    <cfRule type="expression" dxfId="10239" priority="16293">
      <formula>ISEVEN(ROW())</formula>
    </cfRule>
  </conditionalFormatting>
  <conditionalFormatting sqref="B150">
    <cfRule type="expression" dxfId="10238" priority="16292">
      <formula>ISEVEN(ROW())</formula>
    </cfRule>
  </conditionalFormatting>
  <conditionalFormatting sqref="B157 D157:F157">
    <cfRule type="expression" dxfId="10237" priority="16291">
      <formula>ISEVEN(ROW())</formula>
    </cfRule>
  </conditionalFormatting>
  <conditionalFormatting sqref="F156">
    <cfRule type="expression" dxfId="10236" priority="16290">
      <formula>ISEVEN(ROW())</formula>
    </cfRule>
  </conditionalFormatting>
  <conditionalFormatting sqref="B156 D156:E156">
    <cfRule type="expression" dxfId="10235" priority="16289">
      <formula>ISEVEN(ROW())</formula>
    </cfRule>
  </conditionalFormatting>
  <conditionalFormatting sqref="B155 D155:F155">
    <cfRule type="expression" dxfId="10234" priority="16288">
      <formula>ISEVEN(ROW())</formula>
    </cfRule>
  </conditionalFormatting>
  <conditionalFormatting sqref="B154 D154:F154">
    <cfRule type="expression" dxfId="10233" priority="16287">
      <formula>ISEVEN(ROW())</formula>
    </cfRule>
  </conditionalFormatting>
  <conditionalFormatting sqref="F153">
    <cfRule type="expression" dxfId="10232" priority="16286">
      <formula>ISEVEN(ROW())</formula>
    </cfRule>
  </conditionalFormatting>
  <conditionalFormatting sqref="B153 D153:E153">
    <cfRule type="expression" dxfId="10231" priority="16285">
      <formula>ISEVEN(ROW())</formula>
    </cfRule>
  </conditionalFormatting>
  <conditionalFormatting sqref="B152 D152:F152">
    <cfRule type="expression" dxfId="10230" priority="16284">
      <formula>ISEVEN(ROW())</formula>
    </cfRule>
  </conditionalFormatting>
  <conditionalFormatting sqref="B158 D158:F158">
    <cfRule type="expression" dxfId="10229" priority="16283">
      <formula>ISEVEN(ROW())</formula>
    </cfRule>
  </conditionalFormatting>
  <conditionalFormatting sqref="F160">
    <cfRule type="expression" dxfId="10228" priority="16282">
      <formula>ISEVEN(ROW())</formula>
    </cfRule>
  </conditionalFormatting>
  <conditionalFormatting sqref="B160 D160:E160">
    <cfRule type="expression" dxfId="10227" priority="16281">
      <formula>ISEVEN(ROW())</formula>
    </cfRule>
  </conditionalFormatting>
  <conditionalFormatting sqref="B159 D159:F159">
    <cfRule type="expression" dxfId="10226" priority="16280">
      <formula>ISEVEN(ROW())</formula>
    </cfRule>
  </conditionalFormatting>
  <conditionalFormatting sqref="B160 D160:F160">
    <cfRule type="expression" dxfId="10225" priority="16279">
      <formula>ISEVEN(ROW())</formula>
    </cfRule>
  </conditionalFormatting>
  <conditionalFormatting sqref="F159">
    <cfRule type="expression" dxfId="10224" priority="16278">
      <formula>ISEVEN(ROW())</formula>
    </cfRule>
  </conditionalFormatting>
  <conditionalFormatting sqref="B159 D159:E159">
    <cfRule type="expression" dxfId="10223" priority="16277">
      <formula>ISEVEN(ROW())</formula>
    </cfRule>
  </conditionalFormatting>
  <conditionalFormatting sqref="B158 D158:F158">
    <cfRule type="expression" dxfId="10222" priority="16276">
      <formula>ISEVEN(ROW())</formula>
    </cfRule>
  </conditionalFormatting>
  <conditionalFormatting sqref="F150">
    <cfRule type="expression" dxfId="10221" priority="16275">
      <formula>ISEVEN(ROW())</formula>
    </cfRule>
  </conditionalFormatting>
  <conditionalFormatting sqref="B150">
    <cfRule type="expression" dxfId="10220" priority="16274">
      <formula>ISEVEN(ROW())</formula>
    </cfRule>
  </conditionalFormatting>
  <conditionalFormatting sqref="B150 F150">
    <cfRule type="expression" dxfId="10219" priority="16273">
      <formula>ISEVEN(ROW())</formula>
    </cfRule>
  </conditionalFormatting>
  <conditionalFormatting sqref="F149">
    <cfRule type="expression" dxfId="10218" priority="16272">
      <formula>ISEVEN(ROW())</formula>
    </cfRule>
  </conditionalFormatting>
  <conditionalFormatting sqref="B153 D153:F153">
    <cfRule type="expression" dxfId="10217" priority="16271">
      <formula>ISEVEN(ROW())</formula>
    </cfRule>
  </conditionalFormatting>
  <conditionalFormatting sqref="F152">
    <cfRule type="expression" dxfId="10216" priority="16270">
      <formula>ISEVEN(ROW())</formula>
    </cfRule>
  </conditionalFormatting>
  <conditionalFormatting sqref="B152 D152:E152">
    <cfRule type="expression" dxfId="10215" priority="16269">
      <formula>ISEVEN(ROW())</formula>
    </cfRule>
  </conditionalFormatting>
  <conditionalFormatting sqref="B151 F151">
    <cfRule type="expression" dxfId="10214" priority="16268">
      <formula>ISEVEN(ROW())</formula>
    </cfRule>
  </conditionalFormatting>
  <conditionalFormatting sqref="F154">
    <cfRule type="expression" dxfId="10213" priority="16267">
      <formula>ISEVEN(ROW())</formula>
    </cfRule>
  </conditionalFormatting>
  <conditionalFormatting sqref="B154 D154:E154">
    <cfRule type="expression" dxfId="10212" priority="16266">
      <formula>ISEVEN(ROW())</formula>
    </cfRule>
  </conditionalFormatting>
  <conditionalFormatting sqref="B154 D154:E154">
    <cfRule type="expression" dxfId="10211" priority="16265">
      <formula>ISEVEN(ROW())</formula>
    </cfRule>
  </conditionalFormatting>
  <conditionalFormatting sqref="B157 D157:F157">
    <cfRule type="expression" dxfId="10210" priority="16264">
      <formula>ISEVEN(ROW())</formula>
    </cfRule>
  </conditionalFormatting>
  <conditionalFormatting sqref="F156">
    <cfRule type="expression" dxfId="10209" priority="16263">
      <formula>ISEVEN(ROW())</formula>
    </cfRule>
  </conditionalFormatting>
  <conditionalFormatting sqref="B156 D156:E156">
    <cfRule type="expression" dxfId="10208" priority="16262">
      <formula>ISEVEN(ROW())</formula>
    </cfRule>
  </conditionalFormatting>
  <conditionalFormatting sqref="B155 D155:F155">
    <cfRule type="expression" dxfId="10207" priority="16261">
      <formula>ISEVEN(ROW())</formula>
    </cfRule>
  </conditionalFormatting>
  <conditionalFormatting sqref="B160 D160 F160">
    <cfRule type="expression" dxfId="10206" priority="16260">
      <formula>ISEVEN(ROW())</formula>
    </cfRule>
  </conditionalFormatting>
  <conditionalFormatting sqref="F159">
    <cfRule type="expression" dxfId="10205" priority="16259">
      <formula>ISEVEN(ROW())</formula>
    </cfRule>
  </conditionalFormatting>
  <conditionalFormatting sqref="B159 D159">
    <cfRule type="expression" dxfId="10204" priority="16258">
      <formula>ISEVEN(ROW())</formula>
    </cfRule>
  </conditionalFormatting>
  <conditionalFormatting sqref="B158 F158 D158">
    <cfRule type="expression" dxfId="10203" priority="16257">
      <formula>ISEVEN(ROW())</formula>
    </cfRule>
  </conditionalFormatting>
  <conditionalFormatting sqref="B156 D156:F156">
    <cfRule type="expression" dxfId="10202" priority="16256">
      <formula>ISEVEN(ROW())</formula>
    </cfRule>
  </conditionalFormatting>
  <conditionalFormatting sqref="F155">
    <cfRule type="expression" dxfId="10201" priority="16255">
      <formula>ISEVEN(ROW())</formula>
    </cfRule>
  </conditionalFormatting>
  <conditionalFormatting sqref="B155 D155:E155">
    <cfRule type="expression" dxfId="10200" priority="16254">
      <formula>ISEVEN(ROW())</formula>
    </cfRule>
  </conditionalFormatting>
  <conditionalFormatting sqref="B154 D154:F154">
    <cfRule type="expression" dxfId="10199" priority="16253">
      <formula>ISEVEN(ROW())</formula>
    </cfRule>
  </conditionalFormatting>
  <conditionalFormatting sqref="B159 D159 F159">
    <cfRule type="expression" dxfId="10198" priority="16252">
      <formula>ISEVEN(ROW())</formula>
    </cfRule>
  </conditionalFormatting>
  <conditionalFormatting sqref="F158">
    <cfRule type="expression" dxfId="10197" priority="16251">
      <formula>ISEVEN(ROW())</formula>
    </cfRule>
  </conditionalFormatting>
  <conditionalFormatting sqref="B158 D158">
    <cfRule type="expression" dxfId="10196" priority="16250">
      <formula>ISEVEN(ROW())</formula>
    </cfRule>
  </conditionalFormatting>
  <conditionalFormatting sqref="B157 D157:F157">
    <cfRule type="expression" dxfId="10195" priority="16249">
      <formula>ISEVEN(ROW())</formula>
    </cfRule>
  </conditionalFormatting>
  <conditionalFormatting sqref="B160 F160 D160">
    <cfRule type="expression" dxfId="10194" priority="16248">
      <formula>ISEVEN(ROW())</formula>
    </cfRule>
  </conditionalFormatting>
  <conditionalFormatting sqref="B160 D160 F160">
    <cfRule type="expression" dxfId="10193" priority="16247">
      <formula>ISEVEN(ROW())</formula>
    </cfRule>
  </conditionalFormatting>
  <conditionalFormatting sqref="B160 F160 D160">
    <cfRule type="expression" dxfId="10192" priority="16246">
      <formula>ISEVEN(ROW())</formula>
    </cfRule>
  </conditionalFormatting>
  <conditionalFormatting sqref="F151">
    <cfRule type="expression" dxfId="10191" priority="16245">
      <formula>ISEVEN(ROW())</formula>
    </cfRule>
  </conditionalFormatting>
  <conditionalFormatting sqref="B151">
    <cfRule type="expression" dxfId="10190" priority="16244">
      <formula>ISEVEN(ROW())</formula>
    </cfRule>
  </conditionalFormatting>
  <conditionalFormatting sqref="B150 F150">
    <cfRule type="expression" dxfId="10189" priority="16243">
      <formula>ISEVEN(ROW())</formula>
    </cfRule>
  </conditionalFormatting>
  <conditionalFormatting sqref="B151 F151">
    <cfRule type="expression" dxfId="10188" priority="16242">
      <formula>ISEVEN(ROW())</formula>
    </cfRule>
  </conditionalFormatting>
  <conditionalFormatting sqref="F150">
    <cfRule type="expression" dxfId="10187" priority="16241">
      <formula>ISEVEN(ROW())</formula>
    </cfRule>
  </conditionalFormatting>
  <conditionalFormatting sqref="B150">
    <cfRule type="expression" dxfId="10186" priority="16240">
      <formula>ISEVEN(ROW())</formula>
    </cfRule>
  </conditionalFormatting>
  <conditionalFormatting sqref="B154 D154:F154">
    <cfRule type="expression" dxfId="10185" priority="16239">
      <formula>ISEVEN(ROW())</formula>
    </cfRule>
  </conditionalFormatting>
  <conditionalFormatting sqref="F153">
    <cfRule type="expression" dxfId="10184" priority="16238">
      <formula>ISEVEN(ROW())</formula>
    </cfRule>
  </conditionalFormatting>
  <conditionalFormatting sqref="B153 D153:E153">
    <cfRule type="expression" dxfId="10183" priority="16237">
      <formula>ISEVEN(ROW())</formula>
    </cfRule>
  </conditionalFormatting>
  <conditionalFormatting sqref="B152 D152:F152">
    <cfRule type="expression" dxfId="10182" priority="16236">
      <formula>ISEVEN(ROW())</formula>
    </cfRule>
  </conditionalFormatting>
  <conditionalFormatting sqref="F155">
    <cfRule type="expression" dxfId="10181" priority="16235">
      <formula>ISEVEN(ROW())</formula>
    </cfRule>
  </conditionalFormatting>
  <conditionalFormatting sqref="B155 D155:E155">
    <cfRule type="expression" dxfId="10180" priority="16234">
      <formula>ISEVEN(ROW())</formula>
    </cfRule>
  </conditionalFormatting>
  <conditionalFormatting sqref="B155 D155:E155">
    <cfRule type="expression" dxfId="10179" priority="16233">
      <formula>ISEVEN(ROW())</formula>
    </cfRule>
  </conditionalFormatting>
  <conditionalFormatting sqref="B158 D158 F158">
    <cfRule type="expression" dxfId="10178" priority="16232">
      <formula>ISEVEN(ROW())</formula>
    </cfRule>
  </conditionalFormatting>
  <conditionalFormatting sqref="F157">
    <cfRule type="expression" dxfId="10177" priority="16231">
      <formula>ISEVEN(ROW())</formula>
    </cfRule>
  </conditionalFormatting>
  <conditionalFormatting sqref="B157 D157:E157">
    <cfRule type="expression" dxfId="10176" priority="16230">
      <formula>ISEVEN(ROW())</formula>
    </cfRule>
  </conditionalFormatting>
  <conditionalFormatting sqref="B156 D156:F156">
    <cfRule type="expression" dxfId="10175" priority="16229">
      <formula>ISEVEN(ROW())</formula>
    </cfRule>
  </conditionalFormatting>
  <conditionalFormatting sqref="F160">
    <cfRule type="expression" dxfId="10174" priority="16228">
      <formula>ISEVEN(ROW())</formula>
    </cfRule>
  </conditionalFormatting>
  <conditionalFormatting sqref="B160 D160">
    <cfRule type="expression" dxfId="10173" priority="16227">
      <formula>ISEVEN(ROW())</formula>
    </cfRule>
  </conditionalFormatting>
  <conditionalFormatting sqref="B159 F159 D159">
    <cfRule type="expression" dxfId="10172" priority="16226">
      <formula>ISEVEN(ROW())</formula>
    </cfRule>
  </conditionalFormatting>
  <conditionalFormatting sqref="B157 D157:F157">
    <cfRule type="expression" dxfId="10171" priority="16225">
      <formula>ISEVEN(ROW())</formula>
    </cfRule>
  </conditionalFormatting>
  <conditionalFormatting sqref="F156">
    <cfRule type="expression" dxfId="10170" priority="16224">
      <formula>ISEVEN(ROW())</formula>
    </cfRule>
  </conditionalFormatting>
  <conditionalFormatting sqref="B156 D156:E156">
    <cfRule type="expression" dxfId="10169" priority="16223">
      <formula>ISEVEN(ROW())</formula>
    </cfRule>
  </conditionalFormatting>
  <conditionalFormatting sqref="B155 D155:F155">
    <cfRule type="expression" dxfId="10168" priority="16222">
      <formula>ISEVEN(ROW())</formula>
    </cfRule>
  </conditionalFormatting>
  <conditionalFormatting sqref="B160 D160 F160">
    <cfRule type="expression" dxfId="10167" priority="16221">
      <formula>ISEVEN(ROW())</formula>
    </cfRule>
  </conditionalFormatting>
  <conditionalFormatting sqref="F159">
    <cfRule type="expression" dxfId="10166" priority="16220">
      <formula>ISEVEN(ROW())</formula>
    </cfRule>
  </conditionalFormatting>
  <conditionalFormatting sqref="B159 D159">
    <cfRule type="expression" dxfId="10165" priority="16219">
      <formula>ISEVEN(ROW())</formula>
    </cfRule>
  </conditionalFormatting>
  <conditionalFormatting sqref="B158 F158 D158">
    <cfRule type="expression" dxfId="10164" priority="16218">
      <formula>ISEVEN(ROW())</formula>
    </cfRule>
  </conditionalFormatting>
  <conditionalFormatting sqref="F149">
    <cfRule type="expression" dxfId="10163" priority="16217">
      <formula>ISEVEN(ROW())</formula>
    </cfRule>
  </conditionalFormatting>
  <conditionalFormatting sqref="B152 D152:F152">
    <cfRule type="expression" dxfId="10162" priority="16216">
      <formula>ISEVEN(ROW())</formula>
    </cfRule>
  </conditionalFormatting>
  <conditionalFormatting sqref="F151">
    <cfRule type="expression" dxfId="10161" priority="16215">
      <formula>ISEVEN(ROW())</formula>
    </cfRule>
  </conditionalFormatting>
  <conditionalFormatting sqref="B151">
    <cfRule type="expression" dxfId="10160" priority="16214">
      <formula>ISEVEN(ROW())</formula>
    </cfRule>
  </conditionalFormatting>
  <conditionalFormatting sqref="B150 F150">
    <cfRule type="expression" dxfId="10159" priority="16213">
      <formula>ISEVEN(ROW())</formula>
    </cfRule>
  </conditionalFormatting>
  <conditionalFormatting sqref="F153">
    <cfRule type="expression" dxfId="10158" priority="16212">
      <formula>ISEVEN(ROW())</formula>
    </cfRule>
  </conditionalFormatting>
  <conditionalFormatting sqref="B153 D153:E153">
    <cfRule type="expression" dxfId="10157" priority="16211">
      <formula>ISEVEN(ROW())</formula>
    </cfRule>
  </conditionalFormatting>
  <conditionalFormatting sqref="B153 D153:E153">
    <cfRule type="expression" dxfId="10156" priority="16210">
      <formula>ISEVEN(ROW())</formula>
    </cfRule>
  </conditionalFormatting>
  <conditionalFormatting sqref="B156 D156:F156">
    <cfRule type="expression" dxfId="10155" priority="16209">
      <formula>ISEVEN(ROW())</formula>
    </cfRule>
  </conditionalFormatting>
  <conditionalFormatting sqref="F155">
    <cfRule type="expression" dxfId="10154" priority="16208">
      <formula>ISEVEN(ROW())</formula>
    </cfRule>
  </conditionalFormatting>
  <conditionalFormatting sqref="B155 D155:E155">
    <cfRule type="expression" dxfId="10153" priority="16207">
      <formula>ISEVEN(ROW())</formula>
    </cfRule>
  </conditionalFormatting>
  <conditionalFormatting sqref="B154 D154:F154">
    <cfRule type="expression" dxfId="10152" priority="16206">
      <formula>ISEVEN(ROW())</formula>
    </cfRule>
  </conditionalFormatting>
  <conditionalFormatting sqref="B159 D159 F159">
    <cfRule type="expression" dxfId="10151" priority="16205">
      <formula>ISEVEN(ROW())</formula>
    </cfRule>
  </conditionalFormatting>
  <conditionalFormatting sqref="F158">
    <cfRule type="expression" dxfId="10150" priority="16204">
      <formula>ISEVEN(ROW())</formula>
    </cfRule>
  </conditionalFormatting>
  <conditionalFormatting sqref="B158 D158">
    <cfRule type="expression" dxfId="10149" priority="16203">
      <formula>ISEVEN(ROW())</formula>
    </cfRule>
  </conditionalFormatting>
  <conditionalFormatting sqref="B157 D157:F157">
    <cfRule type="expression" dxfId="10148" priority="16202">
      <formula>ISEVEN(ROW())</formula>
    </cfRule>
  </conditionalFormatting>
  <conditionalFormatting sqref="B160 F160 D160">
    <cfRule type="expression" dxfId="10147" priority="16201">
      <formula>ISEVEN(ROW())</formula>
    </cfRule>
  </conditionalFormatting>
  <conditionalFormatting sqref="B155 D155:F155">
    <cfRule type="expression" dxfId="10146" priority="16200">
      <formula>ISEVEN(ROW())</formula>
    </cfRule>
  </conditionalFormatting>
  <conditionalFormatting sqref="F154">
    <cfRule type="expression" dxfId="10145" priority="16199">
      <formula>ISEVEN(ROW())</formula>
    </cfRule>
  </conditionalFormatting>
  <conditionalFormatting sqref="B154 D154:E154">
    <cfRule type="expression" dxfId="10144" priority="16198">
      <formula>ISEVEN(ROW())</formula>
    </cfRule>
  </conditionalFormatting>
  <conditionalFormatting sqref="B153 D153:F153">
    <cfRule type="expression" dxfId="10143" priority="16197">
      <formula>ISEVEN(ROW())</formula>
    </cfRule>
  </conditionalFormatting>
  <conditionalFormatting sqref="B158 D158 F158">
    <cfRule type="expression" dxfId="10142" priority="16196">
      <formula>ISEVEN(ROW())</formula>
    </cfRule>
  </conditionalFormatting>
  <conditionalFormatting sqref="F157">
    <cfRule type="expression" dxfId="10141" priority="16195">
      <formula>ISEVEN(ROW())</formula>
    </cfRule>
  </conditionalFormatting>
  <conditionalFormatting sqref="B157 D157:E157">
    <cfRule type="expression" dxfId="10140" priority="16194">
      <formula>ISEVEN(ROW())</formula>
    </cfRule>
  </conditionalFormatting>
  <conditionalFormatting sqref="B156 D156:F156">
    <cfRule type="expression" dxfId="10139" priority="16193">
      <formula>ISEVEN(ROW())</formula>
    </cfRule>
  </conditionalFormatting>
  <conditionalFormatting sqref="F160">
    <cfRule type="expression" dxfId="10138" priority="16192">
      <formula>ISEVEN(ROW())</formula>
    </cfRule>
  </conditionalFormatting>
  <conditionalFormatting sqref="B160 D160">
    <cfRule type="expression" dxfId="10137" priority="16191">
      <formula>ISEVEN(ROW())</formula>
    </cfRule>
  </conditionalFormatting>
  <conditionalFormatting sqref="B159 F159 D159">
    <cfRule type="expression" dxfId="10136" priority="16190">
      <formula>ISEVEN(ROW())</formula>
    </cfRule>
  </conditionalFormatting>
  <conditionalFormatting sqref="B159 D159 F159">
    <cfRule type="expression" dxfId="10135" priority="16189">
      <formula>ISEVEN(ROW())</formula>
    </cfRule>
  </conditionalFormatting>
  <conditionalFormatting sqref="B160 F160 D160">
    <cfRule type="expression" dxfId="10134" priority="16188">
      <formula>ISEVEN(ROW())</formula>
    </cfRule>
  </conditionalFormatting>
  <conditionalFormatting sqref="F160">
    <cfRule type="expression" dxfId="10133" priority="16187">
      <formula>ISEVEN(ROW())</formula>
    </cfRule>
  </conditionalFormatting>
  <conditionalFormatting sqref="B160 D160">
    <cfRule type="expression" dxfId="10132" priority="16186">
      <formula>ISEVEN(ROW())</formula>
    </cfRule>
  </conditionalFormatting>
  <conditionalFormatting sqref="B159 F159 D159">
    <cfRule type="expression" dxfId="10131" priority="16185">
      <formula>ISEVEN(ROW())</formula>
    </cfRule>
  </conditionalFormatting>
  <conditionalFormatting sqref="F150">
    <cfRule type="expression" dxfId="10130" priority="16184">
      <formula>ISEVEN(ROW())</formula>
    </cfRule>
  </conditionalFormatting>
  <conditionalFormatting sqref="B150">
    <cfRule type="expression" dxfId="10129" priority="16183">
      <formula>ISEVEN(ROW())</formula>
    </cfRule>
  </conditionalFormatting>
  <conditionalFormatting sqref="B150 F150">
    <cfRule type="expression" dxfId="10128" priority="16182">
      <formula>ISEVEN(ROW())</formula>
    </cfRule>
  </conditionalFormatting>
  <conditionalFormatting sqref="F149">
    <cfRule type="expression" dxfId="10127" priority="16181">
      <formula>ISEVEN(ROW())</formula>
    </cfRule>
  </conditionalFormatting>
  <conditionalFormatting sqref="B153 D153:F153">
    <cfRule type="expression" dxfId="10126" priority="16180">
      <formula>ISEVEN(ROW())</formula>
    </cfRule>
  </conditionalFormatting>
  <conditionalFormatting sqref="F152">
    <cfRule type="expression" dxfId="10125" priority="16179">
      <formula>ISEVEN(ROW())</formula>
    </cfRule>
  </conditionalFormatting>
  <conditionalFormatting sqref="B152 D152:E152">
    <cfRule type="expression" dxfId="10124" priority="16178">
      <formula>ISEVEN(ROW())</formula>
    </cfRule>
  </conditionalFormatting>
  <conditionalFormatting sqref="B151 F151">
    <cfRule type="expression" dxfId="10123" priority="16177">
      <formula>ISEVEN(ROW())</formula>
    </cfRule>
  </conditionalFormatting>
  <conditionalFormatting sqref="F154">
    <cfRule type="expression" dxfId="10122" priority="16176">
      <formula>ISEVEN(ROW())</formula>
    </cfRule>
  </conditionalFormatting>
  <conditionalFormatting sqref="B154 D154:E154">
    <cfRule type="expression" dxfId="10121" priority="16175">
      <formula>ISEVEN(ROW())</formula>
    </cfRule>
  </conditionalFormatting>
  <conditionalFormatting sqref="B154 D154:E154">
    <cfRule type="expression" dxfId="10120" priority="16174">
      <formula>ISEVEN(ROW())</formula>
    </cfRule>
  </conditionalFormatting>
  <conditionalFormatting sqref="B157 D157:F157">
    <cfRule type="expression" dxfId="10119" priority="16173">
      <formula>ISEVEN(ROW())</formula>
    </cfRule>
  </conditionalFormatting>
  <conditionalFormatting sqref="F156">
    <cfRule type="expression" dxfId="10118" priority="16172">
      <formula>ISEVEN(ROW())</formula>
    </cfRule>
  </conditionalFormatting>
  <conditionalFormatting sqref="B156 D156:E156">
    <cfRule type="expression" dxfId="10117" priority="16171">
      <formula>ISEVEN(ROW())</formula>
    </cfRule>
  </conditionalFormatting>
  <conditionalFormatting sqref="B155 D155:F155">
    <cfRule type="expression" dxfId="10116" priority="16170">
      <formula>ISEVEN(ROW())</formula>
    </cfRule>
  </conditionalFormatting>
  <conditionalFormatting sqref="B160 D160 F160">
    <cfRule type="expression" dxfId="10115" priority="16169">
      <formula>ISEVEN(ROW())</formula>
    </cfRule>
  </conditionalFormatting>
  <conditionalFormatting sqref="F159">
    <cfRule type="expression" dxfId="10114" priority="16168">
      <formula>ISEVEN(ROW())</formula>
    </cfRule>
  </conditionalFormatting>
  <conditionalFormatting sqref="B159 D159">
    <cfRule type="expression" dxfId="10113" priority="16167">
      <formula>ISEVEN(ROW())</formula>
    </cfRule>
  </conditionalFormatting>
  <conditionalFormatting sqref="B158 F158 D158">
    <cfRule type="expression" dxfId="10112" priority="16166">
      <formula>ISEVEN(ROW())</formula>
    </cfRule>
  </conditionalFormatting>
  <conditionalFormatting sqref="B156 D156:F156">
    <cfRule type="expression" dxfId="10111" priority="16165">
      <formula>ISEVEN(ROW())</formula>
    </cfRule>
  </conditionalFormatting>
  <conditionalFormatting sqref="F155">
    <cfRule type="expression" dxfId="10110" priority="16164">
      <formula>ISEVEN(ROW())</formula>
    </cfRule>
  </conditionalFormatting>
  <conditionalFormatting sqref="B155 D155:E155">
    <cfRule type="expression" dxfId="10109" priority="16163">
      <formula>ISEVEN(ROW())</formula>
    </cfRule>
  </conditionalFormatting>
  <conditionalFormatting sqref="B154 D154:F154">
    <cfRule type="expression" dxfId="10108" priority="16162">
      <formula>ISEVEN(ROW())</formula>
    </cfRule>
  </conditionalFormatting>
  <conditionalFormatting sqref="B159 D159 F159">
    <cfRule type="expression" dxfId="10107" priority="16161">
      <formula>ISEVEN(ROW())</formula>
    </cfRule>
  </conditionalFormatting>
  <conditionalFormatting sqref="F158">
    <cfRule type="expression" dxfId="10106" priority="16160">
      <formula>ISEVEN(ROW())</formula>
    </cfRule>
  </conditionalFormatting>
  <conditionalFormatting sqref="B158 D158">
    <cfRule type="expression" dxfId="10105" priority="16159">
      <formula>ISEVEN(ROW())</formula>
    </cfRule>
  </conditionalFormatting>
  <conditionalFormatting sqref="B157 D157:F157">
    <cfRule type="expression" dxfId="10104" priority="16158">
      <formula>ISEVEN(ROW())</formula>
    </cfRule>
  </conditionalFormatting>
  <conditionalFormatting sqref="B160 F160 D160">
    <cfRule type="expression" dxfId="10103" priority="16157">
      <formula>ISEVEN(ROW())</formula>
    </cfRule>
  </conditionalFormatting>
  <conditionalFormatting sqref="B160 D160 F160">
    <cfRule type="expression" dxfId="10102" priority="16156">
      <formula>ISEVEN(ROW())</formula>
    </cfRule>
  </conditionalFormatting>
  <conditionalFormatting sqref="B160 F160 D160">
    <cfRule type="expression" dxfId="10101" priority="16155">
      <formula>ISEVEN(ROW())</formula>
    </cfRule>
  </conditionalFormatting>
  <conditionalFormatting sqref="B152 D152:F152">
    <cfRule type="expression" dxfId="10100" priority="16154">
      <formula>ISEVEN(ROW())</formula>
    </cfRule>
  </conditionalFormatting>
  <conditionalFormatting sqref="F151">
    <cfRule type="expression" dxfId="10099" priority="16153">
      <formula>ISEVEN(ROW())</formula>
    </cfRule>
  </conditionalFormatting>
  <conditionalFormatting sqref="B151">
    <cfRule type="expression" dxfId="10098" priority="16152">
      <formula>ISEVEN(ROW())</formula>
    </cfRule>
  </conditionalFormatting>
  <conditionalFormatting sqref="B150 F150">
    <cfRule type="expression" dxfId="10097" priority="16151">
      <formula>ISEVEN(ROW())</formula>
    </cfRule>
  </conditionalFormatting>
  <conditionalFormatting sqref="B158 D158 F158">
    <cfRule type="expression" dxfId="10096" priority="16150">
      <formula>ISEVEN(ROW())</formula>
    </cfRule>
  </conditionalFormatting>
  <conditionalFormatting sqref="F157">
    <cfRule type="expression" dxfId="10095" priority="16149">
      <formula>ISEVEN(ROW())</formula>
    </cfRule>
  </conditionalFormatting>
  <conditionalFormatting sqref="B157 D157:E157">
    <cfRule type="expression" dxfId="10094" priority="16148">
      <formula>ISEVEN(ROW())</formula>
    </cfRule>
  </conditionalFormatting>
  <conditionalFormatting sqref="B156 D156:F156">
    <cfRule type="expression" dxfId="10093" priority="16147">
      <formula>ISEVEN(ROW())</formula>
    </cfRule>
  </conditionalFormatting>
  <conditionalFormatting sqref="B155 D155:F155">
    <cfRule type="expression" dxfId="10092" priority="16146">
      <formula>ISEVEN(ROW())</formula>
    </cfRule>
  </conditionalFormatting>
  <conditionalFormatting sqref="F154">
    <cfRule type="expression" dxfId="10091" priority="16145">
      <formula>ISEVEN(ROW())</formula>
    </cfRule>
  </conditionalFormatting>
  <conditionalFormatting sqref="B154 D154:E154">
    <cfRule type="expression" dxfId="10090" priority="16144">
      <formula>ISEVEN(ROW())</formula>
    </cfRule>
  </conditionalFormatting>
  <conditionalFormatting sqref="B153 D153:F153">
    <cfRule type="expression" dxfId="10089" priority="16143">
      <formula>ISEVEN(ROW())</formula>
    </cfRule>
  </conditionalFormatting>
  <conditionalFormatting sqref="F160">
    <cfRule type="expression" dxfId="10088" priority="16142">
      <formula>ISEVEN(ROW())</formula>
    </cfRule>
  </conditionalFormatting>
  <conditionalFormatting sqref="B160 D160">
    <cfRule type="expression" dxfId="10087" priority="16141">
      <formula>ISEVEN(ROW())</formula>
    </cfRule>
  </conditionalFormatting>
  <conditionalFormatting sqref="B159 F159 D159">
    <cfRule type="expression" dxfId="10086" priority="16140">
      <formula>ISEVEN(ROW())</formula>
    </cfRule>
  </conditionalFormatting>
  <conditionalFormatting sqref="B151 F151">
    <cfRule type="expression" dxfId="10085" priority="16139">
      <formula>ISEVEN(ROW())</formula>
    </cfRule>
  </conditionalFormatting>
  <conditionalFormatting sqref="F150">
    <cfRule type="expression" dxfId="10084" priority="16138">
      <formula>ISEVEN(ROW())</formula>
    </cfRule>
  </conditionalFormatting>
  <conditionalFormatting sqref="B150">
    <cfRule type="expression" dxfId="10083" priority="16137">
      <formula>ISEVEN(ROW())</formula>
    </cfRule>
  </conditionalFormatting>
  <conditionalFormatting sqref="B157 D157:F157">
    <cfRule type="expression" dxfId="10082" priority="16136">
      <formula>ISEVEN(ROW())</formula>
    </cfRule>
  </conditionalFormatting>
  <conditionalFormatting sqref="F156">
    <cfRule type="expression" dxfId="10081" priority="16135">
      <formula>ISEVEN(ROW())</formula>
    </cfRule>
  </conditionalFormatting>
  <conditionalFormatting sqref="B156 D156:E156">
    <cfRule type="expression" dxfId="10080" priority="16134">
      <formula>ISEVEN(ROW())</formula>
    </cfRule>
  </conditionalFormatting>
  <conditionalFormatting sqref="B155 D155:F155">
    <cfRule type="expression" dxfId="10079" priority="16133">
      <formula>ISEVEN(ROW())</formula>
    </cfRule>
  </conditionalFormatting>
  <conditionalFormatting sqref="B154 D154:F154">
    <cfRule type="expression" dxfId="10078" priority="16132">
      <formula>ISEVEN(ROW())</formula>
    </cfRule>
  </conditionalFormatting>
  <conditionalFormatting sqref="F153">
    <cfRule type="expression" dxfId="10077" priority="16131">
      <formula>ISEVEN(ROW())</formula>
    </cfRule>
  </conditionalFormatting>
  <conditionalFormatting sqref="B153 D153:E153">
    <cfRule type="expression" dxfId="10076" priority="16130">
      <formula>ISEVEN(ROW())</formula>
    </cfRule>
  </conditionalFormatting>
  <conditionalFormatting sqref="B152 D152:F152">
    <cfRule type="expression" dxfId="10075" priority="16129">
      <formula>ISEVEN(ROW())</formula>
    </cfRule>
  </conditionalFormatting>
  <conditionalFormatting sqref="B160 D160 F160">
    <cfRule type="expression" dxfId="10074" priority="16128">
      <formula>ISEVEN(ROW())</formula>
    </cfRule>
  </conditionalFormatting>
  <conditionalFormatting sqref="F159">
    <cfRule type="expression" dxfId="10073" priority="16127">
      <formula>ISEVEN(ROW())</formula>
    </cfRule>
  </conditionalFormatting>
  <conditionalFormatting sqref="B159 D159">
    <cfRule type="expression" dxfId="10072" priority="16126">
      <formula>ISEVEN(ROW())</formula>
    </cfRule>
  </conditionalFormatting>
  <conditionalFormatting sqref="B158 F158 D158">
    <cfRule type="expression" dxfId="10071" priority="16125">
      <formula>ISEVEN(ROW())</formula>
    </cfRule>
  </conditionalFormatting>
  <conditionalFormatting sqref="F154">
    <cfRule type="expression" dxfId="10070" priority="16124">
      <formula>ISEVEN(ROW())</formula>
    </cfRule>
  </conditionalFormatting>
  <conditionalFormatting sqref="B154 D154:E154">
    <cfRule type="expression" dxfId="10069" priority="16123">
      <formula>ISEVEN(ROW())</formula>
    </cfRule>
  </conditionalFormatting>
  <conditionalFormatting sqref="B153 D153:F153">
    <cfRule type="expression" dxfId="10068" priority="16122">
      <formula>ISEVEN(ROW())</formula>
    </cfRule>
  </conditionalFormatting>
  <conditionalFormatting sqref="B152 D152:F152">
    <cfRule type="expression" dxfId="10067" priority="16121">
      <formula>ISEVEN(ROW())</formula>
    </cfRule>
  </conditionalFormatting>
  <conditionalFormatting sqref="F151">
    <cfRule type="expression" dxfId="10066" priority="16120">
      <formula>ISEVEN(ROW())</formula>
    </cfRule>
  </conditionalFormatting>
  <conditionalFormatting sqref="B151">
    <cfRule type="expression" dxfId="10065" priority="16119">
      <formula>ISEVEN(ROW())</formula>
    </cfRule>
  </conditionalFormatting>
  <conditionalFormatting sqref="B150 F150">
    <cfRule type="expression" dxfId="10064" priority="16118">
      <formula>ISEVEN(ROW())</formula>
    </cfRule>
  </conditionalFormatting>
  <conditionalFormatting sqref="B154 D154:F154">
    <cfRule type="expression" dxfId="10063" priority="16117">
      <formula>ISEVEN(ROW())</formula>
    </cfRule>
  </conditionalFormatting>
  <conditionalFormatting sqref="F153">
    <cfRule type="expression" dxfId="10062" priority="16116">
      <formula>ISEVEN(ROW())</formula>
    </cfRule>
  </conditionalFormatting>
  <conditionalFormatting sqref="B153 D153:E153">
    <cfRule type="expression" dxfId="10061" priority="16115">
      <formula>ISEVEN(ROW())</formula>
    </cfRule>
  </conditionalFormatting>
  <conditionalFormatting sqref="B152 D152:F152">
    <cfRule type="expression" dxfId="10060" priority="16114">
      <formula>ISEVEN(ROW())</formula>
    </cfRule>
  </conditionalFormatting>
  <conditionalFormatting sqref="B151 F151">
    <cfRule type="expression" dxfId="10059" priority="16113">
      <formula>ISEVEN(ROW())</formula>
    </cfRule>
  </conditionalFormatting>
  <conditionalFormatting sqref="F150">
    <cfRule type="expression" dxfId="10058" priority="16112">
      <formula>ISEVEN(ROW())</formula>
    </cfRule>
  </conditionalFormatting>
  <conditionalFormatting sqref="B150">
    <cfRule type="expression" dxfId="10057" priority="16111">
      <formula>ISEVEN(ROW())</formula>
    </cfRule>
  </conditionalFormatting>
  <conditionalFormatting sqref="B155 D155:F155">
    <cfRule type="expression" dxfId="10056" priority="16110">
      <formula>ISEVEN(ROW())</formula>
    </cfRule>
  </conditionalFormatting>
  <conditionalFormatting sqref="B158 D158 F158">
    <cfRule type="expression" dxfId="10055" priority="16109">
      <formula>ISEVEN(ROW())</formula>
    </cfRule>
  </conditionalFormatting>
  <conditionalFormatting sqref="F157">
    <cfRule type="expression" dxfId="10054" priority="16108">
      <formula>ISEVEN(ROW())</formula>
    </cfRule>
  </conditionalFormatting>
  <conditionalFormatting sqref="B157 D157:E157">
    <cfRule type="expression" dxfId="10053" priority="16107">
      <formula>ISEVEN(ROW())</formula>
    </cfRule>
  </conditionalFormatting>
  <conditionalFormatting sqref="B156 D156:F156">
    <cfRule type="expression" dxfId="10052" priority="16106">
      <formula>ISEVEN(ROW())</formula>
    </cfRule>
  </conditionalFormatting>
  <conditionalFormatting sqref="F160">
    <cfRule type="expression" dxfId="10051" priority="16105">
      <formula>ISEVEN(ROW())</formula>
    </cfRule>
  </conditionalFormatting>
  <conditionalFormatting sqref="B160 D160">
    <cfRule type="expression" dxfId="10050" priority="16104">
      <formula>ISEVEN(ROW())</formula>
    </cfRule>
  </conditionalFormatting>
  <conditionalFormatting sqref="B159 F159 D159">
    <cfRule type="expression" dxfId="10049" priority="16103">
      <formula>ISEVEN(ROW())</formula>
    </cfRule>
  </conditionalFormatting>
  <conditionalFormatting sqref="B157 D157:F157">
    <cfRule type="expression" dxfId="10048" priority="16102">
      <formula>ISEVEN(ROW())</formula>
    </cfRule>
  </conditionalFormatting>
  <conditionalFormatting sqref="F156">
    <cfRule type="expression" dxfId="10047" priority="16101">
      <formula>ISEVEN(ROW())</formula>
    </cfRule>
  </conditionalFormatting>
  <conditionalFormatting sqref="B156 D156:E156">
    <cfRule type="expression" dxfId="10046" priority="16100">
      <formula>ISEVEN(ROW())</formula>
    </cfRule>
  </conditionalFormatting>
  <conditionalFormatting sqref="B155 D155:F155">
    <cfRule type="expression" dxfId="10045" priority="16099">
      <formula>ISEVEN(ROW())</formula>
    </cfRule>
  </conditionalFormatting>
  <conditionalFormatting sqref="B160 D160 F160">
    <cfRule type="expression" dxfId="10044" priority="16098">
      <formula>ISEVEN(ROW())</formula>
    </cfRule>
  </conditionalFormatting>
  <conditionalFormatting sqref="F159">
    <cfRule type="expression" dxfId="10043" priority="16097">
      <formula>ISEVEN(ROW())</formula>
    </cfRule>
  </conditionalFormatting>
  <conditionalFormatting sqref="B159 D159">
    <cfRule type="expression" dxfId="10042" priority="16096">
      <formula>ISEVEN(ROW())</formula>
    </cfRule>
  </conditionalFormatting>
  <conditionalFormatting sqref="B158 F158 D158">
    <cfRule type="expression" dxfId="10041" priority="16095">
      <formula>ISEVEN(ROW())</formula>
    </cfRule>
  </conditionalFormatting>
  <conditionalFormatting sqref="B150 F150">
    <cfRule type="expression" dxfId="10040" priority="16094">
      <formula>ISEVEN(ROW())</formula>
    </cfRule>
  </conditionalFormatting>
  <conditionalFormatting sqref="F149">
    <cfRule type="expression" dxfId="10039" priority="16093">
      <formula>ISEVEN(ROW())</formula>
    </cfRule>
  </conditionalFormatting>
  <conditionalFormatting sqref="B153 D153:F153">
    <cfRule type="expression" dxfId="10038" priority="16092">
      <formula>ISEVEN(ROW())</formula>
    </cfRule>
  </conditionalFormatting>
  <conditionalFormatting sqref="F152">
    <cfRule type="expression" dxfId="10037" priority="16091">
      <formula>ISEVEN(ROW())</formula>
    </cfRule>
  </conditionalFormatting>
  <conditionalFormatting sqref="B152 D152:E152">
    <cfRule type="expression" dxfId="10036" priority="16090">
      <formula>ISEVEN(ROW())</formula>
    </cfRule>
  </conditionalFormatting>
  <conditionalFormatting sqref="B151 F151">
    <cfRule type="expression" dxfId="10035" priority="16089">
      <formula>ISEVEN(ROW())</formula>
    </cfRule>
  </conditionalFormatting>
  <conditionalFormatting sqref="B159 D159 F159">
    <cfRule type="expression" dxfId="10034" priority="16088">
      <formula>ISEVEN(ROW())</formula>
    </cfRule>
  </conditionalFormatting>
  <conditionalFormatting sqref="F158">
    <cfRule type="expression" dxfId="10033" priority="16087">
      <formula>ISEVEN(ROW())</formula>
    </cfRule>
  </conditionalFormatting>
  <conditionalFormatting sqref="B158 D158">
    <cfRule type="expression" dxfId="10032" priority="16086">
      <formula>ISEVEN(ROW())</formula>
    </cfRule>
  </conditionalFormatting>
  <conditionalFormatting sqref="B157 D157:F157">
    <cfRule type="expression" dxfId="10031" priority="16085">
      <formula>ISEVEN(ROW())</formula>
    </cfRule>
  </conditionalFormatting>
  <conditionalFormatting sqref="B156 D156:F156">
    <cfRule type="expression" dxfId="10030" priority="16084">
      <formula>ISEVEN(ROW())</formula>
    </cfRule>
  </conditionalFormatting>
  <conditionalFormatting sqref="F155">
    <cfRule type="expression" dxfId="10029" priority="16083">
      <formula>ISEVEN(ROW())</formula>
    </cfRule>
  </conditionalFormatting>
  <conditionalFormatting sqref="B155 D155:E155">
    <cfRule type="expression" dxfId="10028" priority="16082">
      <formula>ISEVEN(ROW())</formula>
    </cfRule>
  </conditionalFormatting>
  <conditionalFormatting sqref="B154 D154:F154">
    <cfRule type="expression" dxfId="10027" priority="16081">
      <formula>ISEVEN(ROW())</formula>
    </cfRule>
  </conditionalFormatting>
  <conditionalFormatting sqref="B160 F160 D160">
    <cfRule type="expression" dxfId="10026" priority="16080">
      <formula>ISEVEN(ROW())</formula>
    </cfRule>
  </conditionalFormatting>
  <conditionalFormatting sqref="B152 D152:F152">
    <cfRule type="expression" dxfId="10025" priority="16079">
      <formula>ISEVEN(ROW())</formula>
    </cfRule>
  </conditionalFormatting>
  <conditionalFormatting sqref="F151">
    <cfRule type="expression" dxfId="10024" priority="16078">
      <formula>ISEVEN(ROW())</formula>
    </cfRule>
  </conditionalFormatting>
  <conditionalFormatting sqref="B151">
    <cfRule type="expression" dxfId="10023" priority="16077">
      <formula>ISEVEN(ROW())</formula>
    </cfRule>
  </conditionalFormatting>
  <conditionalFormatting sqref="B150 F150">
    <cfRule type="expression" dxfId="10022" priority="16076">
      <formula>ISEVEN(ROW())</formula>
    </cfRule>
  </conditionalFormatting>
  <conditionalFormatting sqref="B158 D158 F158">
    <cfRule type="expression" dxfId="10021" priority="16075">
      <formula>ISEVEN(ROW())</formula>
    </cfRule>
  </conditionalFormatting>
  <conditionalFormatting sqref="F157">
    <cfRule type="expression" dxfId="10020" priority="16074">
      <formula>ISEVEN(ROW())</formula>
    </cfRule>
  </conditionalFormatting>
  <conditionalFormatting sqref="B157 D157:E157">
    <cfRule type="expression" dxfId="10019" priority="16073">
      <formula>ISEVEN(ROW())</formula>
    </cfRule>
  </conditionalFormatting>
  <conditionalFormatting sqref="B156 D156:F156">
    <cfRule type="expression" dxfId="10018" priority="16072">
      <formula>ISEVEN(ROW())</formula>
    </cfRule>
  </conditionalFormatting>
  <conditionalFormatting sqref="B155 D155:F155">
    <cfRule type="expression" dxfId="10017" priority="16071">
      <formula>ISEVEN(ROW())</formula>
    </cfRule>
  </conditionalFormatting>
  <conditionalFormatting sqref="F154">
    <cfRule type="expression" dxfId="10016" priority="16070">
      <formula>ISEVEN(ROW())</formula>
    </cfRule>
  </conditionalFormatting>
  <conditionalFormatting sqref="B154 D154:E154">
    <cfRule type="expression" dxfId="10015" priority="16069">
      <formula>ISEVEN(ROW())</formula>
    </cfRule>
  </conditionalFormatting>
  <conditionalFormatting sqref="B153 D153:F153">
    <cfRule type="expression" dxfId="10014" priority="16068">
      <formula>ISEVEN(ROW())</formula>
    </cfRule>
  </conditionalFormatting>
  <conditionalFormatting sqref="F160">
    <cfRule type="expression" dxfId="10013" priority="16067">
      <formula>ISEVEN(ROW())</formula>
    </cfRule>
  </conditionalFormatting>
  <conditionalFormatting sqref="B160 D160">
    <cfRule type="expression" dxfId="10012" priority="16066">
      <formula>ISEVEN(ROW())</formula>
    </cfRule>
  </conditionalFormatting>
  <conditionalFormatting sqref="B159 F159 D159">
    <cfRule type="expression" dxfId="10011" priority="16065">
      <formula>ISEVEN(ROW())</formula>
    </cfRule>
  </conditionalFormatting>
  <conditionalFormatting sqref="B150 F150">
    <cfRule type="expression" dxfId="10010" priority="16064">
      <formula>ISEVEN(ROW())</formula>
    </cfRule>
  </conditionalFormatting>
  <conditionalFormatting sqref="F149">
    <cfRule type="expression" dxfId="10009" priority="16063">
      <formula>ISEVEN(ROW())</formula>
    </cfRule>
  </conditionalFormatting>
  <conditionalFormatting sqref="F155">
    <cfRule type="expression" dxfId="10008" priority="16062">
      <formula>ISEVEN(ROW())</formula>
    </cfRule>
  </conditionalFormatting>
  <conditionalFormatting sqref="B155 D155:E155">
    <cfRule type="expression" dxfId="10007" priority="16061">
      <formula>ISEVEN(ROW())</formula>
    </cfRule>
  </conditionalFormatting>
  <conditionalFormatting sqref="B154 D154:F154">
    <cfRule type="expression" dxfId="10006" priority="16060">
      <formula>ISEVEN(ROW())</formula>
    </cfRule>
  </conditionalFormatting>
  <conditionalFormatting sqref="B153 D153:F153">
    <cfRule type="expression" dxfId="10005" priority="16059">
      <formula>ISEVEN(ROW())</formula>
    </cfRule>
  </conditionalFormatting>
  <conditionalFormatting sqref="F152">
    <cfRule type="expression" dxfId="10004" priority="16058">
      <formula>ISEVEN(ROW())</formula>
    </cfRule>
  </conditionalFormatting>
  <conditionalFormatting sqref="B152 D152:E152">
    <cfRule type="expression" dxfId="10003" priority="16057">
      <formula>ISEVEN(ROW())</formula>
    </cfRule>
  </conditionalFormatting>
  <conditionalFormatting sqref="B151 F151">
    <cfRule type="expression" dxfId="10002" priority="16056">
      <formula>ISEVEN(ROW())</formula>
    </cfRule>
  </conditionalFormatting>
  <conditionalFormatting sqref="B155 D155:F155">
    <cfRule type="expression" dxfId="10001" priority="16055">
      <formula>ISEVEN(ROW())</formula>
    </cfRule>
  </conditionalFormatting>
  <conditionalFormatting sqref="F154">
    <cfRule type="expression" dxfId="10000" priority="16054">
      <formula>ISEVEN(ROW())</formula>
    </cfRule>
  </conditionalFormatting>
  <conditionalFormatting sqref="B154 D154:E154">
    <cfRule type="expression" dxfId="9999" priority="16053">
      <formula>ISEVEN(ROW())</formula>
    </cfRule>
  </conditionalFormatting>
  <conditionalFormatting sqref="B153 D153:F153">
    <cfRule type="expression" dxfId="9998" priority="16052">
      <formula>ISEVEN(ROW())</formula>
    </cfRule>
  </conditionalFormatting>
  <conditionalFormatting sqref="B152 D152:F152">
    <cfRule type="expression" dxfId="9997" priority="16051">
      <formula>ISEVEN(ROW())</formula>
    </cfRule>
  </conditionalFormatting>
  <conditionalFormatting sqref="F151">
    <cfRule type="expression" dxfId="9996" priority="16050">
      <formula>ISEVEN(ROW())</formula>
    </cfRule>
  </conditionalFormatting>
  <conditionalFormatting sqref="B151">
    <cfRule type="expression" dxfId="9995" priority="16049">
      <formula>ISEVEN(ROW())</formula>
    </cfRule>
  </conditionalFormatting>
  <conditionalFormatting sqref="B150 F150">
    <cfRule type="expression" dxfId="9994" priority="16048">
      <formula>ISEVEN(ROW())</formula>
    </cfRule>
  </conditionalFormatting>
  <conditionalFormatting sqref="B156 D156:F156">
    <cfRule type="expression" dxfId="9993" priority="16047">
      <formula>ISEVEN(ROW())</formula>
    </cfRule>
  </conditionalFormatting>
  <conditionalFormatting sqref="B159 D159 F159">
    <cfRule type="expression" dxfId="9992" priority="16046">
      <formula>ISEVEN(ROW())</formula>
    </cfRule>
  </conditionalFormatting>
  <conditionalFormatting sqref="F158">
    <cfRule type="expression" dxfId="9991" priority="16045">
      <formula>ISEVEN(ROW())</formula>
    </cfRule>
  </conditionalFormatting>
  <conditionalFormatting sqref="B158 D158">
    <cfRule type="expression" dxfId="9990" priority="16044">
      <formula>ISEVEN(ROW())</formula>
    </cfRule>
  </conditionalFormatting>
  <conditionalFormatting sqref="B157 D157:F157">
    <cfRule type="expression" dxfId="9989" priority="16043">
      <formula>ISEVEN(ROW())</formula>
    </cfRule>
  </conditionalFormatting>
  <conditionalFormatting sqref="B160 F160 D160">
    <cfRule type="expression" dxfId="9988" priority="16042">
      <formula>ISEVEN(ROW())</formula>
    </cfRule>
  </conditionalFormatting>
  <conditionalFormatting sqref="B158 D158 F158">
    <cfRule type="expression" dxfId="9987" priority="16041">
      <formula>ISEVEN(ROW())</formula>
    </cfRule>
  </conditionalFormatting>
  <conditionalFormatting sqref="F157">
    <cfRule type="expression" dxfId="9986" priority="16040">
      <formula>ISEVEN(ROW())</formula>
    </cfRule>
  </conditionalFormatting>
  <conditionalFormatting sqref="B157 D157:E157">
    <cfRule type="expression" dxfId="9985" priority="16039">
      <formula>ISEVEN(ROW())</formula>
    </cfRule>
  </conditionalFormatting>
  <conditionalFormatting sqref="B156 D156:F156">
    <cfRule type="expression" dxfId="9984" priority="16038">
      <formula>ISEVEN(ROW())</formula>
    </cfRule>
  </conditionalFormatting>
  <conditionalFormatting sqref="F160">
    <cfRule type="expression" dxfId="9983" priority="16037">
      <formula>ISEVEN(ROW())</formula>
    </cfRule>
  </conditionalFormatting>
  <conditionalFormatting sqref="B160 D160">
    <cfRule type="expression" dxfId="9982" priority="16036">
      <formula>ISEVEN(ROW())</formula>
    </cfRule>
  </conditionalFormatting>
  <conditionalFormatting sqref="B159 F159 D159">
    <cfRule type="expression" dxfId="9981" priority="16035">
      <formula>ISEVEN(ROW())</formula>
    </cfRule>
  </conditionalFormatting>
  <conditionalFormatting sqref="B151 F151">
    <cfRule type="expression" dxfId="9980" priority="16034">
      <formula>ISEVEN(ROW())</formula>
    </cfRule>
  </conditionalFormatting>
  <conditionalFormatting sqref="F150">
    <cfRule type="expression" dxfId="9979" priority="16033">
      <formula>ISEVEN(ROW())</formula>
    </cfRule>
  </conditionalFormatting>
  <conditionalFormatting sqref="B150">
    <cfRule type="expression" dxfId="9978" priority="16032">
      <formula>ISEVEN(ROW())</formula>
    </cfRule>
  </conditionalFormatting>
  <conditionalFormatting sqref="B157 D157:F157">
    <cfRule type="expression" dxfId="9977" priority="16031">
      <formula>ISEVEN(ROW())</formula>
    </cfRule>
  </conditionalFormatting>
  <conditionalFormatting sqref="F156">
    <cfRule type="expression" dxfId="9976" priority="16030">
      <formula>ISEVEN(ROW())</formula>
    </cfRule>
  </conditionalFormatting>
  <conditionalFormatting sqref="B156 D156:E156">
    <cfRule type="expression" dxfId="9975" priority="16029">
      <formula>ISEVEN(ROW())</formula>
    </cfRule>
  </conditionalFormatting>
  <conditionalFormatting sqref="B155 D155:F155">
    <cfRule type="expression" dxfId="9974" priority="16028">
      <formula>ISEVEN(ROW())</formula>
    </cfRule>
  </conditionalFormatting>
  <conditionalFormatting sqref="B154 D154:F154">
    <cfRule type="expression" dxfId="9973" priority="16027">
      <formula>ISEVEN(ROW())</formula>
    </cfRule>
  </conditionalFormatting>
  <conditionalFormatting sqref="F153">
    <cfRule type="expression" dxfId="9972" priority="16026">
      <formula>ISEVEN(ROW())</formula>
    </cfRule>
  </conditionalFormatting>
  <conditionalFormatting sqref="B153 D153:E153">
    <cfRule type="expression" dxfId="9971" priority="16025">
      <formula>ISEVEN(ROW())</formula>
    </cfRule>
  </conditionalFormatting>
  <conditionalFormatting sqref="B152 D152:F152">
    <cfRule type="expression" dxfId="9970" priority="16024">
      <formula>ISEVEN(ROW())</formula>
    </cfRule>
  </conditionalFormatting>
  <conditionalFormatting sqref="B160 D160 F160">
    <cfRule type="expression" dxfId="9969" priority="16023">
      <formula>ISEVEN(ROW())</formula>
    </cfRule>
  </conditionalFormatting>
  <conditionalFormatting sqref="F159">
    <cfRule type="expression" dxfId="9968" priority="16022">
      <formula>ISEVEN(ROW())</formula>
    </cfRule>
  </conditionalFormatting>
  <conditionalFormatting sqref="B159 D159">
    <cfRule type="expression" dxfId="9967" priority="16021">
      <formula>ISEVEN(ROW())</formula>
    </cfRule>
  </conditionalFormatting>
  <conditionalFormatting sqref="B158 F158 D158">
    <cfRule type="expression" dxfId="9966" priority="16020">
      <formula>ISEVEN(ROW())</formula>
    </cfRule>
  </conditionalFormatting>
  <conditionalFormatting sqref="B150 F150">
    <cfRule type="expression" dxfId="9965" priority="16019">
      <formula>ISEVEN(ROW())</formula>
    </cfRule>
  </conditionalFormatting>
  <conditionalFormatting sqref="F149">
    <cfRule type="expression" dxfId="9964" priority="16018">
      <formula>ISEVEN(ROW())</formula>
    </cfRule>
  </conditionalFormatting>
  <conditionalFormatting sqref="B156 D156:F156">
    <cfRule type="expression" dxfId="9963" priority="16017">
      <formula>ISEVEN(ROW())</formula>
    </cfRule>
  </conditionalFormatting>
  <conditionalFormatting sqref="F155">
    <cfRule type="expression" dxfId="9962" priority="16016">
      <formula>ISEVEN(ROW())</formula>
    </cfRule>
  </conditionalFormatting>
  <conditionalFormatting sqref="B155 D155:E155">
    <cfRule type="expression" dxfId="9961" priority="16015">
      <formula>ISEVEN(ROW())</formula>
    </cfRule>
  </conditionalFormatting>
  <conditionalFormatting sqref="B154 D154:F154">
    <cfRule type="expression" dxfId="9960" priority="16014">
      <formula>ISEVEN(ROW())</formula>
    </cfRule>
  </conditionalFormatting>
  <conditionalFormatting sqref="B153 D153:F153">
    <cfRule type="expression" dxfId="9959" priority="16013">
      <formula>ISEVEN(ROW())</formula>
    </cfRule>
  </conditionalFormatting>
  <conditionalFormatting sqref="F152">
    <cfRule type="expression" dxfId="9958" priority="16012">
      <formula>ISEVEN(ROW())</formula>
    </cfRule>
  </conditionalFormatting>
  <conditionalFormatting sqref="B152 D152:E152">
    <cfRule type="expression" dxfId="9957" priority="16011">
      <formula>ISEVEN(ROW())</formula>
    </cfRule>
  </conditionalFormatting>
  <conditionalFormatting sqref="B151 F151">
    <cfRule type="expression" dxfId="9956" priority="16010">
      <formula>ISEVEN(ROW())</formula>
    </cfRule>
  </conditionalFormatting>
  <conditionalFormatting sqref="B159 D159 F159">
    <cfRule type="expression" dxfId="9955" priority="16009">
      <formula>ISEVEN(ROW())</formula>
    </cfRule>
  </conditionalFormatting>
  <conditionalFormatting sqref="F158">
    <cfRule type="expression" dxfId="9954" priority="16008">
      <formula>ISEVEN(ROW())</formula>
    </cfRule>
  </conditionalFormatting>
  <conditionalFormatting sqref="B158 D158">
    <cfRule type="expression" dxfId="9953" priority="16007">
      <formula>ISEVEN(ROW())</formula>
    </cfRule>
  </conditionalFormatting>
  <conditionalFormatting sqref="B157 D157:F157">
    <cfRule type="expression" dxfId="9952" priority="16006">
      <formula>ISEVEN(ROW())</formula>
    </cfRule>
  </conditionalFormatting>
  <conditionalFormatting sqref="B160 F160 D160">
    <cfRule type="expression" dxfId="9951" priority="16005">
      <formula>ISEVEN(ROW())</formula>
    </cfRule>
  </conditionalFormatting>
  <conditionalFormatting sqref="F153">
    <cfRule type="expression" dxfId="9950" priority="16004">
      <formula>ISEVEN(ROW())</formula>
    </cfRule>
  </conditionalFormatting>
  <conditionalFormatting sqref="B153 D153:E153">
    <cfRule type="expression" dxfId="9949" priority="16003">
      <formula>ISEVEN(ROW())</formula>
    </cfRule>
  </conditionalFormatting>
  <conditionalFormatting sqref="B152 D152:F152">
    <cfRule type="expression" dxfId="9948" priority="16002">
      <formula>ISEVEN(ROW())</formula>
    </cfRule>
  </conditionalFormatting>
  <conditionalFormatting sqref="B151 F151">
    <cfRule type="expression" dxfId="9947" priority="16001">
      <formula>ISEVEN(ROW())</formula>
    </cfRule>
  </conditionalFormatting>
  <conditionalFormatting sqref="F150">
    <cfRule type="expression" dxfId="9946" priority="16000">
      <formula>ISEVEN(ROW())</formula>
    </cfRule>
  </conditionalFormatting>
  <conditionalFormatting sqref="B150">
    <cfRule type="expression" dxfId="9945" priority="15999">
      <formula>ISEVEN(ROW())</formula>
    </cfRule>
  </conditionalFormatting>
  <conditionalFormatting sqref="B153 D153:F153">
    <cfRule type="expression" dxfId="9944" priority="15998">
      <formula>ISEVEN(ROW())</formula>
    </cfRule>
  </conditionalFormatting>
  <conditionalFormatting sqref="F152">
    <cfRule type="expression" dxfId="9943" priority="15997">
      <formula>ISEVEN(ROW())</formula>
    </cfRule>
  </conditionalFormatting>
  <conditionalFormatting sqref="B152 D152:E152">
    <cfRule type="expression" dxfId="9942" priority="15996">
      <formula>ISEVEN(ROW())</formula>
    </cfRule>
  </conditionalFormatting>
  <conditionalFormatting sqref="B151 F151">
    <cfRule type="expression" dxfId="9941" priority="15995">
      <formula>ISEVEN(ROW())</formula>
    </cfRule>
  </conditionalFormatting>
  <conditionalFormatting sqref="B150 F150">
    <cfRule type="expression" dxfId="9940" priority="15994">
      <formula>ISEVEN(ROW())</formula>
    </cfRule>
  </conditionalFormatting>
  <conditionalFormatting sqref="F149">
    <cfRule type="expression" dxfId="9939" priority="15993">
      <formula>ISEVEN(ROW())</formula>
    </cfRule>
  </conditionalFormatting>
  <conditionalFormatting sqref="B154 D154:F154">
    <cfRule type="expression" dxfId="9938" priority="15992">
      <formula>ISEVEN(ROW())</formula>
    </cfRule>
  </conditionalFormatting>
  <conditionalFormatting sqref="B157 D157:F157">
    <cfRule type="expression" dxfId="9937" priority="15991">
      <formula>ISEVEN(ROW())</formula>
    </cfRule>
  </conditionalFormatting>
  <conditionalFormatting sqref="F156">
    <cfRule type="expression" dxfId="9936" priority="15990">
      <formula>ISEVEN(ROW())</formula>
    </cfRule>
  </conditionalFormatting>
  <conditionalFormatting sqref="B156 D156:E156">
    <cfRule type="expression" dxfId="9935" priority="15989">
      <formula>ISEVEN(ROW())</formula>
    </cfRule>
  </conditionalFormatting>
  <conditionalFormatting sqref="B155 D155:F155">
    <cfRule type="expression" dxfId="9934" priority="15988">
      <formula>ISEVEN(ROW())</formula>
    </cfRule>
  </conditionalFormatting>
  <conditionalFormatting sqref="B160 D160 F160">
    <cfRule type="expression" dxfId="9933" priority="15987">
      <formula>ISEVEN(ROW())</formula>
    </cfRule>
  </conditionalFormatting>
  <conditionalFormatting sqref="F159">
    <cfRule type="expression" dxfId="9932" priority="15986">
      <formula>ISEVEN(ROW())</formula>
    </cfRule>
  </conditionalFormatting>
  <conditionalFormatting sqref="B159 D159">
    <cfRule type="expression" dxfId="9931" priority="15985">
      <formula>ISEVEN(ROW())</formula>
    </cfRule>
  </conditionalFormatting>
  <conditionalFormatting sqref="B158 F158 D158">
    <cfRule type="expression" dxfId="9930" priority="15984">
      <formula>ISEVEN(ROW())</formula>
    </cfRule>
  </conditionalFormatting>
  <conditionalFormatting sqref="B156 D156:F156">
    <cfRule type="expression" dxfId="9929" priority="15983">
      <formula>ISEVEN(ROW())</formula>
    </cfRule>
  </conditionalFormatting>
  <conditionalFormatting sqref="F155">
    <cfRule type="expression" dxfId="9928" priority="15982">
      <formula>ISEVEN(ROW())</formula>
    </cfRule>
  </conditionalFormatting>
  <conditionalFormatting sqref="B155 D155:E155">
    <cfRule type="expression" dxfId="9927" priority="15981">
      <formula>ISEVEN(ROW())</formula>
    </cfRule>
  </conditionalFormatting>
  <conditionalFormatting sqref="B154 D154:F154">
    <cfRule type="expression" dxfId="9926" priority="15980">
      <formula>ISEVEN(ROW())</formula>
    </cfRule>
  </conditionalFormatting>
  <conditionalFormatting sqref="B159 D159 F159">
    <cfRule type="expression" dxfId="9925" priority="15979">
      <formula>ISEVEN(ROW())</formula>
    </cfRule>
  </conditionalFormatting>
  <conditionalFormatting sqref="F158">
    <cfRule type="expression" dxfId="9924" priority="15978">
      <formula>ISEVEN(ROW())</formula>
    </cfRule>
  </conditionalFormatting>
  <conditionalFormatting sqref="B158 D158">
    <cfRule type="expression" dxfId="9923" priority="15977">
      <formula>ISEVEN(ROW())</formula>
    </cfRule>
  </conditionalFormatting>
  <conditionalFormatting sqref="B157 D157:F157">
    <cfRule type="expression" dxfId="9922" priority="15976">
      <formula>ISEVEN(ROW())</formula>
    </cfRule>
  </conditionalFormatting>
  <conditionalFormatting sqref="B160 F160 D160">
    <cfRule type="expression" dxfId="9921" priority="15975">
      <formula>ISEVEN(ROW())</formula>
    </cfRule>
  </conditionalFormatting>
  <conditionalFormatting sqref="B152 D152:F152">
    <cfRule type="expression" dxfId="9920" priority="15974">
      <formula>ISEVEN(ROW())</formula>
    </cfRule>
  </conditionalFormatting>
  <conditionalFormatting sqref="F151">
    <cfRule type="expression" dxfId="9919" priority="15973">
      <formula>ISEVEN(ROW())</formula>
    </cfRule>
  </conditionalFormatting>
  <conditionalFormatting sqref="B151">
    <cfRule type="expression" dxfId="9918" priority="15972">
      <formula>ISEVEN(ROW())</formula>
    </cfRule>
  </conditionalFormatting>
  <conditionalFormatting sqref="B150 F150">
    <cfRule type="expression" dxfId="9917" priority="15971">
      <formula>ISEVEN(ROW())</formula>
    </cfRule>
  </conditionalFormatting>
  <conditionalFormatting sqref="B158 D158 F158">
    <cfRule type="expression" dxfId="9916" priority="15970">
      <formula>ISEVEN(ROW())</formula>
    </cfRule>
  </conditionalFormatting>
  <conditionalFormatting sqref="F157">
    <cfRule type="expression" dxfId="9915" priority="15969">
      <formula>ISEVEN(ROW())</formula>
    </cfRule>
  </conditionalFormatting>
  <conditionalFormatting sqref="B157 D157:E157">
    <cfRule type="expression" dxfId="9914" priority="15968">
      <formula>ISEVEN(ROW())</formula>
    </cfRule>
  </conditionalFormatting>
  <conditionalFormatting sqref="B156 D156:F156">
    <cfRule type="expression" dxfId="9913" priority="15967">
      <formula>ISEVEN(ROW())</formula>
    </cfRule>
  </conditionalFormatting>
  <conditionalFormatting sqref="B155 D155:F155">
    <cfRule type="expression" dxfId="9912" priority="15966">
      <formula>ISEVEN(ROW())</formula>
    </cfRule>
  </conditionalFormatting>
  <conditionalFormatting sqref="F154">
    <cfRule type="expression" dxfId="9911" priority="15965">
      <formula>ISEVEN(ROW())</formula>
    </cfRule>
  </conditionalFormatting>
  <conditionalFormatting sqref="B154 D154:E154">
    <cfRule type="expression" dxfId="9910" priority="15964">
      <formula>ISEVEN(ROW())</formula>
    </cfRule>
  </conditionalFormatting>
  <conditionalFormatting sqref="B153 D153:F153">
    <cfRule type="expression" dxfId="9909" priority="15963">
      <formula>ISEVEN(ROW())</formula>
    </cfRule>
  </conditionalFormatting>
  <conditionalFormatting sqref="F160">
    <cfRule type="expression" dxfId="9908" priority="15962">
      <formula>ISEVEN(ROW())</formula>
    </cfRule>
  </conditionalFormatting>
  <conditionalFormatting sqref="B160 D160">
    <cfRule type="expression" dxfId="9907" priority="15961">
      <formula>ISEVEN(ROW())</formula>
    </cfRule>
  </conditionalFormatting>
  <conditionalFormatting sqref="B159 F159 D159">
    <cfRule type="expression" dxfId="9906" priority="15960">
      <formula>ISEVEN(ROW())</formula>
    </cfRule>
  </conditionalFormatting>
  <conditionalFormatting sqref="B151 F151">
    <cfRule type="expression" dxfId="9905" priority="15959">
      <formula>ISEVEN(ROW())</formula>
    </cfRule>
  </conditionalFormatting>
  <conditionalFormatting sqref="F150">
    <cfRule type="expression" dxfId="9904" priority="15958">
      <formula>ISEVEN(ROW())</formula>
    </cfRule>
  </conditionalFormatting>
  <conditionalFormatting sqref="B150">
    <cfRule type="expression" dxfId="9903" priority="15957">
      <formula>ISEVEN(ROW())</formula>
    </cfRule>
  </conditionalFormatting>
  <conditionalFormatting sqref="B157 D157:F157">
    <cfRule type="expression" dxfId="9902" priority="15956">
      <formula>ISEVEN(ROW())</formula>
    </cfRule>
  </conditionalFormatting>
  <conditionalFormatting sqref="F156">
    <cfRule type="expression" dxfId="9901" priority="15955">
      <formula>ISEVEN(ROW())</formula>
    </cfRule>
  </conditionalFormatting>
  <conditionalFormatting sqref="B156 D156:E156">
    <cfRule type="expression" dxfId="9900" priority="15954">
      <formula>ISEVEN(ROW())</formula>
    </cfRule>
  </conditionalFormatting>
  <conditionalFormatting sqref="B155 D155:F155">
    <cfRule type="expression" dxfId="9899" priority="15953">
      <formula>ISEVEN(ROW())</formula>
    </cfRule>
  </conditionalFormatting>
  <conditionalFormatting sqref="B154 D154:F154">
    <cfRule type="expression" dxfId="9898" priority="15952">
      <formula>ISEVEN(ROW())</formula>
    </cfRule>
  </conditionalFormatting>
  <conditionalFormatting sqref="F153">
    <cfRule type="expression" dxfId="9897" priority="15951">
      <formula>ISEVEN(ROW())</formula>
    </cfRule>
  </conditionalFormatting>
  <conditionalFormatting sqref="B153 D153:E153">
    <cfRule type="expression" dxfId="9896" priority="15950">
      <formula>ISEVEN(ROW())</formula>
    </cfRule>
  </conditionalFormatting>
  <conditionalFormatting sqref="B152 D152:F152">
    <cfRule type="expression" dxfId="9895" priority="15949">
      <formula>ISEVEN(ROW())</formula>
    </cfRule>
  </conditionalFormatting>
  <conditionalFormatting sqref="B160 D160 F160">
    <cfRule type="expression" dxfId="9894" priority="15948">
      <formula>ISEVEN(ROW())</formula>
    </cfRule>
  </conditionalFormatting>
  <conditionalFormatting sqref="F159">
    <cfRule type="expression" dxfId="9893" priority="15947">
      <formula>ISEVEN(ROW())</formula>
    </cfRule>
  </conditionalFormatting>
  <conditionalFormatting sqref="B159 D159">
    <cfRule type="expression" dxfId="9892" priority="15946">
      <formula>ISEVEN(ROW())</formula>
    </cfRule>
  </conditionalFormatting>
  <conditionalFormatting sqref="B158 F158 D158">
    <cfRule type="expression" dxfId="9891" priority="15945">
      <formula>ISEVEN(ROW())</formula>
    </cfRule>
  </conditionalFormatting>
  <conditionalFormatting sqref="F154">
    <cfRule type="expression" dxfId="9890" priority="15944">
      <formula>ISEVEN(ROW())</formula>
    </cfRule>
  </conditionalFormatting>
  <conditionalFormatting sqref="B154 D154:E154">
    <cfRule type="expression" dxfId="9889" priority="15943">
      <formula>ISEVEN(ROW())</formula>
    </cfRule>
  </conditionalFormatting>
  <conditionalFormatting sqref="B153 D153:F153">
    <cfRule type="expression" dxfId="9888" priority="15942">
      <formula>ISEVEN(ROW())</formula>
    </cfRule>
  </conditionalFormatting>
  <conditionalFormatting sqref="B152 D152:F152">
    <cfRule type="expression" dxfId="9887" priority="15941">
      <formula>ISEVEN(ROW())</formula>
    </cfRule>
  </conditionalFormatting>
  <conditionalFormatting sqref="F151">
    <cfRule type="expression" dxfId="9886" priority="15940">
      <formula>ISEVEN(ROW())</formula>
    </cfRule>
  </conditionalFormatting>
  <conditionalFormatting sqref="B151">
    <cfRule type="expression" dxfId="9885" priority="15939">
      <formula>ISEVEN(ROW())</formula>
    </cfRule>
  </conditionalFormatting>
  <conditionalFormatting sqref="B150 F150">
    <cfRule type="expression" dxfId="9884" priority="15938">
      <formula>ISEVEN(ROW())</formula>
    </cfRule>
  </conditionalFormatting>
  <conditionalFormatting sqref="B154 D154:F154">
    <cfRule type="expression" dxfId="9883" priority="15937">
      <formula>ISEVEN(ROW())</formula>
    </cfRule>
  </conditionalFormatting>
  <conditionalFormatting sqref="F153">
    <cfRule type="expression" dxfId="9882" priority="15936">
      <formula>ISEVEN(ROW())</formula>
    </cfRule>
  </conditionalFormatting>
  <conditionalFormatting sqref="B153 D153:E153">
    <cfRule type="expression" dxfId="9881" priority="15935">
      <formula>ISEVEN(ROW())</formula>
    </cfRule>
  </conditionalFormatting>
  <conditionalFormatting sqref="B152 D152:F152">
    <cfRule type="expression" dxfId="9880" priority="15934">
      <formula>ISEVEN(ROW())</formula>
    </cfRule>
  </conditionalFormatting>
  <conditionalFormatting sqref="B151 F151">
    <cfRule type="expression" dxfId="9879" priority="15933">
      <formula>ISEVEN(ROW())</formula>
    </cfRule>
  </conditionalFormatting>
  <conditionalFormatting sqref="F150">
    <cfRule type="expression" dxfId="9878" priority="15932">
      <formula>ISEVEN(ROW())</formula>
    </cfRule>
  </conditionalFormatting>
  <conditionalFormatting sqref="B150">
    <cfRule type="expression" dxfId="9877" priority="15931">
      <formula>ISEVEN(ROW())</formula>
    </cfRule>
  </conditionalFormatting>
  <conditionalFormatting sqref="B155 D155:F155">
    <cfRule type="expression" dxfId="9876" priority="15930">
      <formula>ISEVEN(ROW())</formula>
    </cfRule>
  </conditionalFormatting>
  <conditionalFormatting sqref="B158 D158 F158">
    <cfRule type="expression" dxfId="9875" priority="15929">
      <formula>ISEVEN(ROW())</formula>
    </cfRule>
  </conditionalFormatting>
  <conditionalFormatting sqref="F157">
    <cfRule type="expression" dxfId="9874" priority="15928">
      <formula>ISEVEN(ROW())</formula>
    </cfRule>
  </conditionalFormatting>
  <conditionalFormatting sqref="B157 D157:E157">
    <cfRule type="expression" dxfId="9873" priority="15927">
      <formula>ISEVEN(ROW())</formula>
    </cfRule>
  </conditionalFormatting>
  <conditionalFormatting sqref="B156 D156:F156">
    <cfRule type="expression" dxfId="9872" priority="15926">
      <formula>ISEVEN(ROW())</formula>
    </cfRule>
  </conditionalFormatting>
  <conditionalFormatting sqref="F160">
    <cfRule type="expression" dxfId="9871" priority="15925">
      <formula>ISEVEN(ROW())</formula>
    </cfRule>
  </conditionalFormatting>
  <conditionalFormatting sqref="B160 D160">
    <cfRule type="expression" dxfId="9870" priority="15924">
      <formula>ISEVEN(ROW())</formula>
    </cfRule>
  </conditionalFormatting>
  <conditionalFormatting sqref="B159 F159 D159">
    <cfRule type="expression" dxfId="9869" priority="15923">
      <formula>ISEVEN(ROW())</formula>
    </cfRule>
  </conditionalFormatting>
  <conditionalFormatting sqref="B157 D157:F157">
    <cfRule type="expression" dxfId="9868" priority="15922">
      <formula>ISEVEN(ROW())</formula>
    </cfRule>
  </conditionalFormatting>
  <conditionalFormatting sqref="F156">
    <cfRule type="expression" dxfId="9867" priority="15921">
      <formula>ISEVEN(ROW())</formula>
    </cfRule>
  </conditionalFormatting>
  <conditionalFormatting sqref="B156 D156:E156">
    <cfRule type="expression" dxfId="9866" priority="15920">
      <formula>ISEVEN(ROW())</formula>
    </cfRule>
  </conditionalFormatting>
  <conditionalFormatting sqref="B155 D155:F155">
    <cfRule type="expression" dxfId="9865" priority="15919">
      <formula>ISEVEN(ROW())</formula>
    </cfRule>
  </conditionalFormatting>
  <conditionalFormatting sqref="B160 D160 F160">
    <cfRule type="expression" dxfId="9864" priority="15918">
      <formula>ISEVEN(ROW())</formula>
    </cfRule>
  </conditionalFormatting>
  <conditionalFormatting sqref="F159">
    <cfRule type="expression" dxfId="9863" priority="15917">
      <formula>ISEVEN(ROW())</formula>
    </cfRule>
  </conditionalFormatting>
  <conditionalFormatting sqref="B159 D159">
    <cfRule type="expression" dxfId="9862" priority="15916">
      <formula>ISEVEN(ROW())</formula>
    </cfRule>
  </conditionalFormatting>
  <conditionalFormatting sqref="B158 F158 D158">
    <cfRule type="expression" dxfId="9861" priority="15915">
      <formula>ISEVEN(ROW())</formula>
    </cfRule>
  </conditionalFormatting>
  <conditionalFormatting sqref="E160">
    <cfRule type="expression" dxfId="9860" priority="15914">
      <formula>ISEVEN(ROW())</formula>
    </cfRule>
  </conditionalFormatting>
  <conditionalFormatting sqref="E159">
    <cfRule type="expression" dxfId="9859" priority="15913">
      <formula>ISEVEN(ROW())</formula>
    </cfRule>
  </conditionalFormatting>
  <conditionalFormatting sqref="E158">
    <cfRule type="expression" dxfId="9858" priority="15912">
      <formula>ISEVEN(ROW())</formula>
    </cfRule>
  </conditionalFormatting>
  <conditionalFormatting sqref="E159">
    <cfRule type="expression" dxfId="9857" priority="15911">
      <formula>ISEVEN(ROW())</formula>
    </cfRule>
  </conditionalFormatting>
  <conditionalFormatting sqref="E158">
    <cfRule type="expression" dxfId="9856" priority="15910">
      <formula>ISEVEN(ROW())</formula>
    </cfRule>
  </conditionalFormatting>
  <conditionalFormatting sqref="E160">
    <cfRule type="expression" dxfId="9855" priority="15909">
      <formula>ISEVEN(ROW())</formula>
    </cfRule>
  </conditionalFormatting>
  <conditionalFormatting sqref="E160">
    <cfRule type="expression" dxfId="9854" priority="15908">
      <formula>ISEVEN(ROW())</formula>
    </cfRule>
  </conditionalFormatting>
  <conditionalFormatting sqref="E160">
    <cfRule type="expression" dxfId="9853" priority="15907">
      <formula>ISEVEN(ROW())</formula>
    </cfRule>
  </conditionalFormatting>
  <conditionalFormatting sqref="E158">
    <cfRule type="expression" dxfId="9852" priority="15906">
      <formula>ISEVEN(ROW())</formula>
    </cfRule>
  </conditionalFormatting>
  <conditionalFormatting sqref="E160">
    <cfRule type="expression" dxfId="9851" priority="15905">
      <formula>ISEVEN(ROW())</formula>
    </cfRule>
  </conditionalFormatting>
  <conditionalFormatting sqref="E159">
    <cfRule type="expression" dxfId="9850" priority="15904">
      <formula>ISEVEN(ROW())</formula>
    </cfRule>
  </conditionalFormatting>
  <conditionalFormatting sqref="E160">
    <cfRule type="expression" dxfId="9849" priority="15903">
      <formula>ISEVEN(ROW())</formula>
    </cfRule>
  </conditionalFormatting>
  <conditionalFormatting sqref="E159">
    <cfRule type="expression" dxfId="9848" priority="15902">
      <formula>ISEVEN(ROW())</formula>
    </cfRule>
  </conditionalFormatting>
  <conditionalFormatting sqref="E158">
    <cfRule type="expression" dxfId="9847" priority="15901">
      <formula>ISEVEN(ROW())</formula>
    </cfRule>
  </conditionalFormatting>
  <conditionalFormatting sqref="E159">
    <cfRule type="expression" dxfId="9846" priority="15900">
      <formula>ISEVEN(ROW())</formula>
    </cfRule>
  </conditionalFormatting>
  <conditionalFormatting sqref="E158">
    <cfRule type="expression" dxfId="9845" priority="15899">
      <formula>ISEVEN(ROW())</formula>
    </cfRule>
  </conditionalFormatting>
  <conditionalFormatting sqref="E160">
    <cfRule type="expression" dxfId="9844" priority="15898">
      <formula>ISEVEN(ROW())</formula>
    </cfRule>
  </conditionalFormatting>
  <conditionalFormatting sqref="E158">
    <cfRule type="expression" dxfId="9843" priority="15897">
      <formula>ISEVEN(ROW())</formula>
    </cfRule>
  </conditionalFormatting>
  <conditionalFormatting sqref="E160">
    <cfRule type="expression" dxfId="9842" priority="15896">
      <formula>ISEVEN(ROW())</formula>
    </cfRule>
  </conditionalFormatting>
  <conditionalFormatting sqref="E159">
    <cfRule type="expression" dxfId="9841" priority="15895">
      <formula>ISEVEN(ROW())</formula>
    </cfRule>
  </conditionalFormatting>
  <conditionalFormatting sqref="E159">
    <cfRule type="expression" dxfId="9840" priority="15894">
      <formula>ISEVEN(ROW())</formula>
    </cfRule>
  </conditionalFormatting>
  <conditionalFormatting sqref="E160">
    <cfRule type="expression" dxfId="9839" priority="15893">
      <formula>ISEVEN(ROW())</formula>
    </cfRule>
  </conditionalFormatting>
  <conditionalFormatting sqref="E160">
    <cfRule type="expression" dxfId="9838" priority="15892">
      <formula>ISEVEN(ROW())</formula>
    </cfRule>
  </conditionalFormatting>
  <conditionalFormatting sqref="E159">
    <cfRule type="expression" dxfId="9837" priority="15891">
      <formula>ISEVEN(ROW())</formula>
    </cfRule>
  </conditionalFormatting>
  <conditionalFormatting sqref="E160">
    <cfRule type="expression" dxfId="9836" priority="15890">
      <formula>ISEVEN(ROW())</formula>
    </cfRule>
  </conditionalFormatting>
  <conditionalFormatting sqref="E159">
    <cfRule type="expression" dxfId="9835" priority="15889">
      <formula>ISEVEN(ROW())</formula>
    </cfRule>
  </conditionalFormatting>
  <conditionalFormatting sqref="E158">
    <cfRule type="expression" dxfId="9834" priority="15888">
      <formula>ISEVEN(ROW())</formula>
    </cfRule>
  </conditionalFormatting>
  <conditionalFormatting sqref="E159">
    <cfRule type="expression" dxfId="9833" priority="15887">
      <formula>ISEVEN(ROW())</formula>
    </cfRule>
  </conditionalFormatting>
  <conditionalFormatting sqref="E158">
    <cfRule type="expression" dxfId="9832" priority="15886">
      <formula>ISEVEN(ROW())</formula>
    </cfRule>
  </conditionalFormatting>
  <conditionalFormatting sqref="E160">
    <cfRule type="expression" dxfId="9831" priority="15885">
      <formula>ISEVEN(ROW())</formula>
    </cfRule>
  </conditionalFormatting>
  <conditionalFormatting sqref="E160">
    <cfRule type="expression" dxfId="9830" priority="15884">
      <formula>ISEVEN(ROW())</formula>
    </cfRule>
  </conditionalFormatting>
  <conditionalFormatting sqref="E160">
    <cfRule type="expression" dxfId="9829" priority="15883">
      <formula>ISEVEN(ROW())</formula>
    </cfRule>
  </conditionalFormatting>
  <conditionalFormatting sqref="E158">
    <cfRule type="expression" dxfId="9828" priority="15882">
      <formula>ISEVEN(ROW())</formula>
    </cfRule>
  </conditionalFormatting>
  <conditionalFormatting sqref="E160">
    <cfRule type="expression" dxfId="9827" priority="15881">
      <formula>ISEVEN(ROW())</formula>
    </cfRule>
  </conditionalFormatting>
  <conditionalFormatting sqref="E159">
    <cfRule type="expression" dxfId="9826" priority="15880">
      <formula>ISEVEN(ROW())</formula>
    </cfRule>
  </conditionalFormatting>
  <conditionalFormatting sqref="E160">
    <cfRule type="expression" dxfId="9825" priority="15879">
      <formula>ISEVEN(ROW())</formula>
    </cfRule>
  </conditionalFormatting>
  <conditionalFormatting sqref="E159">
    <cfRule type="expression" dxfId="9824" priority="15878">
      <formula>ISEVEN(ROW())</formula>
    </cfRule>
  </conditionalFormatting>
  <conditionalFormatting sqref="E158">
    <cfRule type="expression" dxfId="9823" priority="15877">
      <formula>ISEVEN(ROW())</formula>
    </cfRule>
  </conditionalFormatting>
  <conditionalFormatting sqref="E158">
    <cfRule type="expression" dxfId="9822" priority="15876">
      <formula>ISEVEN(ROW())</formula>
    </cfRule>
  </conditionalFormatting>
  <conditionalFormatting sqref="E160">
    <cfRule type="expression" dxfId="9821" priority="15875">
      <formula>ISEVEN(ROW())</formula>
    </cfRule>
  </conditionalFormatting>
  <conditionalFormatting sqref="E159">
    <cfRule type="expression" dxfId="9820" priority="15874">
      <formula>ISEVEN(ROW())</formula>
    </cfRule>
  </conditionalFormatting>
  <conditionalFormatting sqref="E160">
    <cfRule type="expression" dxfId="9819" priority="15873">
      <formula>ISEVEN(ROW())</formula>
    </cfRule>
  </conditionalFormatting>
  <conditionalFormatting sqref="E159">
    <cfRule type="expression" dxfId="9818" priority="15872">
      <formula>ISEVEN(ROW())</formula>
    </cfRule>
  </conditionalFormatting>
  <conditionalFormatting sqref="E158">
    <cfRule type="expression" dxfId="9817" priority="15871">
      <formula>ISEVEN(ROW())</formula>
    </cfRule>
  </conditionalFormatting>
  <conditionalFormatting sqref="E159">
    <cfRule type="expression" dxfId="9816" priority="15870">
      <formula>ISEVEN(ROW())</formula>
    </cfRule>
  </conditionalFormatting>
  <conditionalFormatting sqref="E158">
    <cfRule type="expression" dxfId="9815" priority="15869">
      <formula>ISEVEN(ROW())</formula>
    </cfRule>
  </conditionalFormatting>
  <conditionalFormatting sqref="E160">
    <cfRule type="expression" dxfId="9814" priority="15868">
      <formula>ISEVEN(ROW())</formula>
    </cfRule>
  </conditionalFormatting>
  <conditionalFormatting sqref="E158">
    <cfRule type="expression" dxfId="9813" priority="15867">
      <formula>ISEVEN(ROW())</formula>
    </cfRule>
  </conditionalFormatting>
  <conditionalFormatting sqref="E160">
    <cfRule type="expression" dxfId="9812" priority="15866">
      <formula>ISEVEN(ROW())</formula>
    </cfRule>
  </conditionalFormatting>
  <conditionalFormatting sqref="E159">
    <cfRule type="expression" dxfId="9811" priority="15865">
      <formula>ISEVEN(ROW())</formula>
    </cfRule>
  </conditionalFormatting>
  <conditionalFormatting sqref="E159">
    <cfRule type="expression" dxfId="9810" priority="15864">
      <formula>ISEVEN(ROW())</formula>
    </cfRule>
  </conditionalFormatting>
  <conditionalFormatting sqref="E158">
    <cfRule type="expression" dxfId="9809" priority="15863">
      <formula>ISEVEN(ROW())</formula>
    </cfRule>
  </conditionalFormatting>
  <conditionalFormatting sqref="E160">
    <cfRule type="expression" dxfId="9808" priority="15862">
      <formula>ISEVEN(ROW())</formula>
    </cfRule>
  </conditionalFormatting>
  <conditionalFormatting sqref="E158">
    <cfRule type="expression" dxfId="9807" priority="15861">
      <formula>ISEVEN(ROW())</formula>
    </cfRule>
  </conditionalFormatting>
  <conditionalFormatting sqref="E160">
    <cfRule type="expression" dxfId="9806" priority="15860">
      <formula>ISEVEN(ROW())</formula>
    </cfRule>
  </conditionalFormatting>
  <conditionalFormatting sqref="E159">
    <cfRule type="expression" dxfId="9805" priority="15859">
      <formula>ISEVEN(ROW())</formula>
    </cfRule>
  </conditionalFormatting>
  <conditionalFormatting sqref="E160">
    <cfRule type="expression" dxfId="9804" priority="15858">
      <formula>ISEVEN(ROW())</formula>
    </cfRule>
  </conditionalFormatting>
  <conditionalFormatting sqref="E159">
    <cfRule type="expression" dxfId="9803" priority="15857">
      <formula>ISEVEN(ROW())</formula>
    </cfRule>
  </conditionalFormatting>
  <conditionalFormatting sqref="E158">
    <cfRule type="expression" dxfId="9802" priority="15856">
      <formula>ISEVEN(ROW())</formula>
    </cfRule>
  </conditionalFormatting>
  <conditionalFormatting sqref="E159">
    <cfRule type="expression" dxfId="9801" priority="15855">
      <formula>ISEVEN(ROW())</formula>
    </cfRule>
  </conditionalFormatting>
  <conditionalFormatting sqref="E158">
    <cfRule type="expression" dxfId="9800" priority="15854">
      <formula>ISEVEN(ROW())</formula>
    </cfRule>
  </conditionalFormatting>
  <conditionalFormatting sqref="E160">
    <cfRule type="expression" dxfId="9799" priority="15853">
      <formula>ISEVEN(ROW())</formula>
    </cfRule>
  </conditionalFormatting>
  <conditionalFormatting sqref="E160">
    <cfRule type="expression" dxfId="9798" priority="15852">
      <formula>ISEVEN(ROW())</formula>
    </cfRule>
  </conditionalFormatting>
  <conditionalFormatting sqref="E159">
    <cfRule type="expression" dxfId="9797" priority="15851">
      <formula>ISEVEN(ROW())</formula>
    </cfRule>
  </conditionalFormatting>
  <conditionalFormatting sqref="E158">
    <cfRule type="expression" dxfId="9796" priority="15850">
      <formula>ISEVEN(ROW())</formula>
    </cfRule>
  </conditionalFormatting>
  <conditionalFormatting sqref="E159">
    <cfRule type="expression" dxfId="9795" priority="15849">
      <formula>ISEVEN(ROW())</formula>
    </cfRule>
  </conditionalFormatting>
  <conditionalFormatting sqref="E158">
    <cfRule type="expression" dxfId="9794" priority="15848">
      <formula>ISEVEN(ROW())</formula>
    </cfRule>
  </conditionalFormatting>
  <conditionalFormatting sqref="E160">
    <cfRule type="expression" dxfId="9793" priority="15847">
      <formula>ISEVEN(ROW())</formula>
    </cfRule>
  </conditionalFormatting>
  <conditionalFormatting sqref="E158">
    <cfRule type="expression" dxfId="9792" priority="15846">
      <formula>ISEVEN(ROW())</formula>
    </cfRule>
  </conditionalFormatting>
  <conditionalFormatting sqref="E160">
    <cfRule type="expression" dxfId="9791" priority="15845">
      <formula>ISEVEN(ROW())</formula>
    </cfRule>
  </conditionalFormatting>
  <conditionalFormatting sqref="E159">
    <cfRule type="expression" dxfId="9790" priority="15844">
      <formula>ISEVEN(ROW())</formula>
    </cfRule>
  </conditionalFormatting>
  <conditionalFormatting sqref="E160">
    <cfRule type="expression" dxfId="9789" priority="15843">
      <formula>ISEVEN(ROW())</formula>
    </cfRule>
  </conditionalFormatting>
  <conditionalFormatting sqref="E159">
    <cfRule type="expression" dxfId="9788" priority="15842">
      <formula>ISEVEN(ROW())</formula>
    </cfRule>
  </conditionalFormatting>
  <conditionalFormatting sqref="E158">
    <cfRule type="expression" dxfId="9787" priority="15841">
      <formula>ISEVEN(ROW())</formula>
    </cfRule>
  </conditionalFormatting>
  <conditionalFormatting sqref="E158">
    <cfRule type="expression" dxfId="9786" priority="15840">
      <formula>ISEVEN(ROW())</formula>
    </cfRule>
  </conditionalFormatting>
  <conditionalFormatting sqref="E160">
    <cfRule type="expression" dxfId="9785" priority="15839">
      <formula>ISEVEN(ROW())</formula>
    </cfRule>
  </conditionalFormatting>
  <conditionalFormatting sqref="E159">
    <cfRule type="expression" dxfId="9784" priority="15838">
      <formula>ISEVEN(ROW())</formula>
    </cfRule>
  </conditionalFormatting>
  <conditionalFormatting sqref="E160">
    <cfRule type="expression" dxfId="9783" priority="15837">
      <formula>ISEVEN(ROW())</formula>
    </cfRule>
  </conditionalFormatting>
  <conditionalFormatting sqref="E159">
    <cfRule type="expression" dxfId="9782" priority="15836">
      <formula>ISEVEN(ROW())</formula>
    </cfRule>
  </conditionalFormatting>
  <conditionalFormatting sqref="E158">
    <cfRule type="expression" dxfId="9781" priority="15835">
      <formula>ISEVEN(ROW())</formula>
    </cfRule>
  </conditionalFormatting>
  <conditionalFormatting sqref="G150">
    <cfRule type="expression" dxfId="9780" priority="15834">
      <formula>ISEVEN(ROW())</formula>
    </cfRule>
  </conditionalFormatting>
  <conditionalFormatting sqref="G150">
    <cfRule type="expression" dxfId="9779" priority="15833">
      <formula>ISEVEN(ROW())</formula>
    </cfRule>
  </conditionalFormatting>
  <conditionalFormatting sqref="G149">
    <cfRule type="expression" dxfId="9778" priority="15832">
      <formula>ISEVEN(ROW())</formula>
    </cfRule>
  </conditionalFormatting>
  <conditionalFormatting sqref="G151">
    <cfRule type="expression" dxfId="9777" priority="15831">
      <formula>ISEVEN(ROW())</formula>
    </cfRule>
  </conditionalFormatting>
  <conditionalFormatting sqref="G149">
    <cfRule type="expression" dxfId="9776" priority="15830">
      <formula>ISEVEN(ROW())</formula>
    </cfRule>
  </conditionalFormatting>
  <conditionalFormatting sqref="G149">
    <cfRule type="expression" dxfId="9775" priority="15829">
      <formula>ISEVEN(ROW())</formula>
    </cfRule>
  </conditionalFormatting>
  <conditionalFormatting sqref="G150">
    <cfRule type="expression" dxfId="9774" priority="15828">
      <formula>ISEVEN(ROW())</formula>
    </cfRule>
  </conditionalFormatting>
  <conditionalFormatting sqref="G151">
    <cfRule type="expression" dxfId="9773" priority="15827">
      <formula>ISEVEN(ROW())</formula>
    </cfRule>
  </conditionalFormatting>
  <conditionalFormatting sqref="G149">
    <cfRule type="expression" dxfId="9772" priority="15826">
      <formula>ISEVEN(ROW())</formula>
    </cfRule>
  </conditionalFormatting>
  <conditionalFormatting sqref="G151">
    <cfRule type="expression" dxfId="9771" priority="15825">
      <formula>ISEVEN(ROW())</formula>
    </cfRule>
  </conditionalFormatting>
  <conditionalFormatting sqref="G151">
    <cfRule type="expression" dxfId="9770" priority="15824">
      <formula>ISEVEN(ROW())</formula>
    </cfRule>
  </conditionalFormatting>
  <conditionalFormatting sqref="G150">
    <cfRule type="expression" dxfId="9769" priority="15823">
      <formula>ISEVEN(ROW())</formula>
    </cfRule>
  </conditionalFormatting>
  <conditionalFormatting sqref="G150">
    <cfRule type="expression" dxfId="9768" priority="15822">
      <formula>ISEVEN(ROW())</formula>
    </cfRule>
  </conditionalFormatting>
  <conditionalFormatting sqref="G150">
    <cfRule type="expression" dxfId="9767" priority="15821">
      <formula>ISEVEN(ROW())</formula>
    </cfRule>
  </conditionalFormatting>
  <conditionalFormatting sqref="G149">
    <cfRule type="expression" dxfId="9766" priority="15820">
      <formula>ISEVEN(ROW())</formula>
    </cfRule>
  </conditionalFormatting>
  <conditionalFormatting sqref="G151">
    <cfRule type="expression" dxfId="9765" priority="15819">
      <formula>ISEVEN(ROW())</formula>
    </cfRule>
  </conditionalFormatting>
  <conditionalFormatting sqref="G149">
    <cfRule type="expression" dxfId="9764" priority="15818">
      <formula>ISEVEN(ROW())</formula>
    </cfRule>
  </conditionalFormatting>
  <conditionalFormatting sqref="G149">
    <cfRule type="expression" dxfId="9763" priority="15817">
      <formula>ISEVEN(ROW())</formula>
    </cfRule>
  </conditionalFormatting>
  <conditionalFormatting sqref="G150">
    <cfRule type="expression" dxfId="9762" priority="15816">
      <formula>ISEVEN(ROW())</formula>
    </cfRule>
  </conditionalFormatting>
  <conditionalFormatting sqref="G151">
    <cfRule type="expression" dxfId="9761" priority="15815">
      <formula>ISEVEN(ROW())</formula>
    </cfRule>
  </conditionalFormatting>
  <conditionalFormatting sqref="G149">
    <cfRule type="expression" dxfId="9760" priority="15814">
      <formula>ISEVEN(ROW())</formula>
    </cfRule>
  </conditionalFormatting>
  <conditionalFormatting sqref="G151">
    <cfRule type="expression" dxfId="9759" priority="15813">
      <formula>ISEVEN(ROW())</formula>
    </cfRule>
  </conditionalFormatting>
  <conditionalFormatting sqref="G151">
    <cfRule type="expression" dxfId="9758" priority="15812">
      <formula>ISEVEN(ROW())</formula>
    </cfRule>
  </conditionalFormatting>
  <conditionalFormatting sqref="G150">
    <cfRule type="expression" dxfId="9757" priority="15811">
      <formula>ISEVEN(ROW())</formula>
    </cfRule>
  </conditionalFormatting>
  <conditionalFormatting sqref="G150">
    <cfRule type="expression" dxfId="9756" priority="15810">
      <formula>ISEVEN(ROW())</formula>
    </cfRule>
  </conditionalFormatting>
  <conditionalFormatting sqref="G150">
    <cfRule type="expression" dxfId="9755" priority="15809">
      <formula>ISEVEN(ROW())</formula>
    </cfRule>
  </conditionalFormatting>
  <conditionalFormatting sqref="G149">
    <cfRule type="expression" dxfId="9754" priority="15808">
      <formula>ISEVEN(ROW())</formula>
    </cfRule>
  </conditionalFormatting>
  <conditionalFormatting sqref="G151">
    <cfRule type="expression" dxfId="9753" priority="15807">
      <formula>ISEVEN(ROW())</formula>
    </cfRule>
  </conditionalFormatting>
  <conditionalFormatting sqref="G149">
    <cfRule type="expression" dxfId="9752" priority="15806">
      <formula>ISEVEN(ROW())</formula>
    </cfRule>
  </conditionalFormatting>
  <conditionalFormatting sqref="G149">
    <cfRule type="expression" dxfId="9751" priority="15805">
      <formula>ISEVEN(ROW())</formula>
    </cfRule>
  </conditionalFormatting>
  <conditionalFormatting sqref="G150">
    <cfRule type="expression" dxfId="9750" priority="15804">
      <formula>ISEVEN(ROW())</formula>
    </cfRule>
  </conditionalFormatting>
  <conditionalFormatting sqref="G151">
    <cfRule type="expression" dxfId="9749" priority="15803">
      <formula>ISEVEN(ROW())</formula>
    </cfRule>
  </conditionalFormatting>
  <conditionalFormatting sqref="G150">
    <cfRule type="expression" dxfId="9748" priority="15802">
      <formula>ISEVEN(ROW())</formula>
    </cfRule>
  </conditionalFormatting>
  <conditionalFormatting sqref="G150">
    <cfRule type="expression" dxfId="9747" priority="15801">
      <formula>ISEVEN(ROW())</formula>
    </cfRule>
  </conditionalFormatting>
  <conditionalFormatting sqref="G149">
    <cfRule type="expression" dxfId="9746" priority="15800">
      <formula>ISEVEN(ROW())</formula>
    </cfRule>
  </conditionalFormatting>
  <conditionalFormatting sqref="G151">
    <cfRule type="expression" dxfId="9745" priority="15799">
      <formula>ISEVEN(ROW())</formula>
    </cfRule>
  </conditionalFormatting>
  <conditionalFormatting sqref="G149">
    <cfRule type="expression" dxfId="9744" priority="15798">
      <formula>ISEVEN(ROW())</formula>
    </cfRule>
  </conditionalFormatting>
  <conditionalFormatting sqref="G149">
    <cfRule type="expression" dxfId="9743" priority="15797">
      <formula>ISEVEN(ROW())</formula>
    </cfRule>
  </conditionalFormatting>
  <conditionalFormatting sqref="G150">
    <cfRule type="expression" dxfId="9742" priority="15796">
      <formula>ISEVEN(ROW())</formula>
    </cfRule>
  </conditionalFormatting>
  <conditionalFormatting sqref="G151">
    <cfRule type="expression" dxfId="9741" priority="15795">
      <formula>ISEVEN(ROW())</formula>
    </cfRule>
  </conditionalFormatting>
  <conditionalFormatting sqref="G149">
    <cfRule type="expression" dxfId="9740" priority="15794">
      <formula>ISEVEN(ROW())</formula>
    </cfRule>
  </conditionalFormatting>
  <conditionalFormatting sqref="G151">
    <cfRule type="expression" dxfId="9739" priority="15793">
      <formula>ISEVEN(ROW())</formula>
    </cfRule>
  </conditionalFormatting>
  <conditionalFormatting sqref="G151">
    <cfRule type="expression" dxfId="9738" priority="15792">
      <formula>ISEVEN(ROW())</formula>
    </cfRule>
  </conditionalFormatting>
  <conditionalFormatting sqref="G150">
    <cfRule type="expression" dxfId="9737" priority="15791">
      <formula>ISEVEN(ROW())</formula>
    </cfRule>
  </conditionalFormatting>
  <conditionalFormatting sqref="G150">
    <cfRule type="expression" dxfId="9736" priority="15790">
      <formula>ISEVEN(ROW())</formula>
    </cfRule>
  </conditionalFormatting>
  <conditionalFormatting sqref="G150">
    <cfRule type="expression" dxfId="9735" priority="15789">
      <formula>ISEVEN(ROW())</formula>
    </cfRule>
  </conditionalFormatting>
  <conditionalFormatting sqref="G149">
    <cfRule type="expression" dxfId="9734" priority="15788">
      <formula>ISEVEN(ROW())</formula>
    </cfRule>
  </conditionalFormatting>
  <conditionalFormatting sqref="G151">
    <cfRule type="expression" dxfId="9733" priority="15787">
      <formula>ISEVEN(ROW())</formula>
    </cfRule>
  </conditionalFormatting>
  <conditionalFormatting sqref="G149">
    <cfRule type="expression" dxfId="9732" priority="15786">
      <formula>ISEVEN(ROW())</formula>
    </cfRule>
  </conditionalFormatting>
  <conditionalFormatting sqref="G149">
    <cfRule type="expression" dxfId="9731" priority="15785">
      <formula>ISEVEN(ROW())</formula>
    </cfRule>
  </conditionalFormatting>
  <conditionalFormatting sqref="G150">
    <cfRule type="expression" dxfId="9730" priority="15784">
      <formula>ISEVEN(ROW())</formula>
    </cfRule>
  </conditionalFormatting>
  <conditionalFormatting sqref="G151">
    <cfRule type="expression" dxfId="9729" priority="15783">
      <formula>ISEVEN(ROW())</formula>
    </cfRule>
  </conditionalFormatting>
  <conditionalFormatting sqref="G149">
    <cfRule type="expression" dxfId="9728" priority="15782">
      <formula>ISEVEN(ROW())</formula>
    </cfRule>
  </conditionalFormatting>
  <conditionalFormatting sqref="G151">
    <cfRule type="expression" dxfId="9727" priority="15781">
      <formula>ISEVEN(ROW())</formula>
    </cfRule>
  </conditionalFormatting>
  <conditionalFormatting sqref="G151">
    <cfRule type="expression" dxfId="9726" priority="15780">
      <formula>ISEVEN(ROW())</formula>
    </cfRule>
  </conditionalFormatting>
  <conditionalFormatting sqref="G150">
    <cfRule type="expression" dxfId="9725" priority="15779">
      <formula>ISEVEN(ROW())</formula>
    </cfRule>
  </conditionalFormatting>
  <conditionalFormatting sqref="G150">
    <cfRule type="expression" dxfId="9724" priority="15778">
      <formula>ISEVEN(ROW())</formula>
    </cfRule>
  </conditionalFormatting>
  <conditionalFormatting sqref="G150">
    <cfRule type="expression" dxfId="9723" priority="15777">
      <formula>ISEVEN(ROW())</formula>
    </cfRule>
  </conditionalFormatting>
  <conditionalFormatting sqref="G149">
    <cfRule type="expression" dxfId="9722" priority="15776">
      <formula>ISEVEN(ROW())</formula>
    </cfRule>
  </conditionalFormatting>
  <conditionalFormatting sqref="G151">
    <cfRule type="expression" dxfId="9721" priority="15775">
      <formula>ISEVEN(ROW())</formula>
    </cfRule>
  </conditionalFormatting>
  <conditionalFormatting sqref="G149">
    <cfRule type="expression" dxfId="9720" priority="15774">
      <formula>ISEVEN(ROW())</formula>
    </cfRule>
  </conditionalFormatting>
  <conditionalFormatting sqref="G149">
    <cfRule type="expression" dxfId="9719" priority="15773">
      <formula>ISEVEN(ROW())</formula>
    </cfRule>
  </conditionalFormatting>
  <conditionalFormatting sqref="G150">
    <cfRule type="expression" dxfId="9718" priority="15772">
      <formula>ISEVEN(ROW())</formula>
    </cfRule>
  </conditionalFormatting>
  <conditionalFormatting sqref="G151">
    <cfRule type="expression" dxfId="9717" priority="15771">
      <formula>ISEVEN(ROW())</formula>
    </cfRule>
  </conditionalFormatting>
  <conditionalFormatting sqref="G150">
    <cfRule type="expression" dxfId="9716" priority="15770">
      <formula>ISEVEN(ROW())</formula>
    </cfRule>
  </conditionalFormatting>
  <conditionalFormatting sqref="G150">
    <cfRule type="expression" dxfId="9715" priority="15769">
      <formula>ISEVEN(ROW())</formula>
    </cfRule>
  </conditionalFormatting>
  <conditionalFormatting sqref="G149">
    <cfRule type="expression" dxfId="9714" priority="15768">
      <formula>ISEVEN(ROW())</formula>
    </cfRule>
  </conditionalFormatting>
  <conditionalFormatting sqref="G151">
    <cfRule type="expression" dxfId="9713" priority="15767">
      <formula>ISEVEN(ROW())</formula>
    </cfRule>
  </conditionalFormatting>
  <conditionalFormatting sqref="G149">
    <cfRule type="expression" dxfId="9712" priority="15766">
      <formula>ISEVEN(ROW())</formula>
    </cfRule>
  </conditionalFormatting>
  <conditionalFormatting sqref="G149">
    <cfRule type="expression" dxfId="9711" priority="15765">
      <formula>ISEVEN(ROW())</formula>
    </cfRule>
  </conditionalFormatting>
  <conditionalFormatting sqref="G149">
    <cfRule type="expression" dxfId="9710" priority="15764">
      <formula>ISEVEN(ROW())</formula>
    </cfRule>
  </conditionalFormatting>
  <conditionalFormatting sqref="G151">
    <cfRule type="expression" dxfId="9709" priority="15763">
      <formula>ISEVEN(ROW())</formula>
    </cfRule>
  </conditionalFormatting>
  <conditionalFormatting sqref="G151">
    <cfRule type="expression" dxfId="9708" priority="15762">
      <formula>ISEVEN(ROW())</formula>
    </cfRule>
  </conditionalFormatting>
  <conditionalFormatting sqref="G150">
    <cfRule type="expression" dxfId="9707" priority="15761">
      <formula>ISEVEN(ROW())</formula>
    </cfRule>
  </conditionalFormatting>
  <conditionalFormatting sqref="G149">
    <cfRule type="expression" dxfId="9706" priority="15760">
      <formula>ISEVEN(ROW())</formula>
    </cfRule>
  </conditionalFormatting>
  <conditionalFormatting sqref="G149">
    <cfRule type="expression" dxfId="9705" priority="15759">
      <formula>ISEVEN(ROW())</formula>
    </cfRule>
  </conditionalFormatting>
  <conditionalFormatting sqref="G150">
    <cfRule type="expression" dxfId="9704" priority="15758">
      <formula>ISEVEN(ROW())</formula>
    </cfRule>
  </conditionalFormatting>
  <conditionalFormatting sqref="G151">
    <cfRule type="expression" dxfId="9703" priority="15757">
      <formula>ISEVEN(ROW())</formula>
    </cfRule>
  </conditionalFormatting>
  <conditionalFormatting sqref="G151">
    <cfRule type="expression" dxfId="9702" priority="15756">
      <formula>ISEVEN(ROW())</formula>
    </cfRule>
  </conditionalFormatting>
  <conditionalFormatting sqref="G151">
    <cfRule type="expression" dxfId="9701" priority="15755">
      <formula>ISEVEN(ROW())</formula>
    </cfRule>
  </conditionalFormatting>
  <conditionalFormatting sqref="G150">
    <cfRule type="expression" dxfId="9700" priority="15754">
      <formula>ISEVEN(ROW())</formula>
    </cfRule>
  </conditionalFormatting>
  <conditionalFormatting sqref="G150">
    <cfRule type="expression" dxfId="9699" priority="15753">
      <formula>ISEVEN(ROW())</formula>
    </cfRule>
  </conditionalFormatting>
  <conditionalFormatting sqref="G149">
    <cfRule type="expression" dxfId="9698" priority="15752">
      <formula>ISEVEN(ROW())</formula>
    </cfRule>
  </conditionalFormatting>
  <conditionalFormatting sqref="G151">
    <cfRule type="expression" dxfId="9697" priority="15751">
      <formula>ISEVEN(ROW())</formula>
    </cfRule>
  </conditionalFormatting>
  <conditionalFormatting sqref="G153">
    <cfRule type="expression" dxfId="9696" priority="15750">
      <formula>ISEVEN(ROW())</formula>
    </cfRule>
  </conditionalFormatting>
  <conditionalFormatting sqref="G153">
    <cfRule type="expression" dxfId="9695" priority="15749">
      <formula>ISEVEN(ROW())</formula>
    </cfRule>
  </conditionalFormatting>
  <conditionalFormatting sqref="G152">
    <cfRule type="expression" dxfId="9694" priority="15748">
      <formula>ISEVEN(ROW())</formula>
    </cfRule>
  </conditionalFormatting>
  <conditionalFormatting sqref="G154">
    <cfRule type="expression" dxfId="9693" priority="15747">
      <formula>ISEVEN(ROW())</formula>
    </cfRule>
  </conditionalFormatting>
  <conditionalFormatting sqref="G152">
    <cfRule type="expression" dxfId="9692" priority="15746">
      <formula>ISEVEN(ROW())</formula>
    </cfRule>
  </conditionalFormatting>
  <conditionalFormatting sqref="G152">
    <cfRule type="expression" dxfId="9691" priority="15745">
      <formula>ISEVEN(ROW())</formula>
    </cfRule>
  </conditionalFormatting>
  <conditionalFormatting sqref="G153">
    <cfRule type="expression" dxfId="9690" priority="15744">
      <formula>ISEVEN(ROW())</formula>
    </cfRule>
  </conditionalFormatting>
  <conditionalFormatting sqref="G154">
    <cfRule type="expression" dxfId="9689" priority="15743">
      <formula>ISEVEN(ROW())</formula>
    </cfRule>
  </conditionalFormatting>
  <conditionalFormatting sqref="G152">
    <cfRule type="expression" dxfId="9688" priority="15742">
      <formula>ISEVEN(ROW())</formula>
    </cfRule>
  </conditionalFormatting>
  <conditionalFormatting sqref="G154">
    <cfRule type="expression" dxfId="9687" priority="15741">
      <formula>ISEVEN(ROW())</formula>
    </cfRule>
  </conditionalFormatting>
  <conditionalFormatting sqref="G154">
    <cfRule type="expression" dxfId="9686" priority="15740">
      <formula>ISEVEN(ROW())</formula>
    </cfRule>
  </conditionalFormatting>
  <conditionalFormatting sqref="G153">
    <cfRule type="expression" dxfId="9685" priority="15739">
      <formula>ISEVEN(ROW())</formula>
    </cfRule>
  </conditionalFormatting>
  <conditionalFormatting sqref="G153">
    <cfRule type="expression" dxfId="9684" priority="15738">
      <formula>ISEVEN(ROW())</formula>
    </cfRule>
  </conditionalFormatting>
  <conditionalFormatting sqref="G153">
    <cfRule type="expression" dxfId="9683" priority="15737">
      <formula>ISEVEN(ROW())</formula>
    </cfRule>
  </conditionalFormatting>
  <conditionalFormatting sqref="G152">
    <cfRule type="expression" dxfId="9682" priority="15736">
      <formula>ISEVEN(ROW())</formula>
    </cfRule>
  </conditionalFormatting>
  <conditionalFormatting sqref="G154">
    <cfRule type="expression" dxfId="9681" priority="15735">
      <formula>ISEVEN(ROW())</formula>
    </cfRule>
  </conditionalFormatting>
  <conditionalFormatting sqref="G152">
    <cfRule type="expression" dxfId="9680" priority="15734">
      <formula>ISEVEN(ROW())</formula>
    </cfRule>
  </conditionalFormatting>
  <conditionalFormatting sqref="G152">
    <cfRule type="expression" dxfId="9679" priority="15733">
      <formula>ISEVEN(ROW())</formula>
    </cfRule>
  </conditionalFormatting>
  <conditionalFormatting sqref="G153">
    <cfRule type="expression" dxfId="9678" priority="15732">
      <formula>ISEVEN(ROW())</formula>
    </cfRule>
  </conditionalFormatting>
  <conditionalFormatting sqref="G154">
    <cfRule type="expression" dxfId="9677" priority="15731">
      <formula>ISEVEN(ROW())</formula>
    </cfRule>
  </conditionalFormatting>
  <conditionalFormatting sqref="G152">
    <cfRule type="expression" dxfId="9676" priority="15730">
      <formula>ISEVEN(ROW())</formula>
    </cfRule>
  </conditionalFormatting>
  <conditionalFormatting sqref="G154">
    <cfRule type="expression" dxfId="9675" priority="15729">
      <formula>ISEVEN(ROW())</formula>
    </cfRule>
  </conditionalFormatting>
  <conditionalFormatting sqref="G154">
    <cfRule type="expression" dxfId="9674" priority="15728">
      <formula>ISEVEN(ROW())</formula>
    </cfRule>
  </conditionalFormatting>
  <conditionalFormatting sqref="G153">
    <cfRule type="expression" dxfId="9673" priority="15727">
      <formula>ISEVEN(ROW())</formula>
    </cfRule>
  </conditionalFormatting>
  <conditionalFormatting sqref="G153">
    <cfRule type="expression" dxfId="9672" priority="15726">
      <formula>ISEVEN(ROW())</formula>
    </cfRule>
  </conditionalFormatting>
  <conditionalFormatting sqref="G153">
    <cfRule type="expression" dxfId="9671" priority="15725">
      <formula>ISEVEN(ROW())</formula>
    </cfRule>
  </conditionalFormatting>
  <conditionalFormatting sqref="G152">
    <cfRule type="expression" dxfId="9670" priority="15724">
      <formula>ISEVEN(ROW())</formula>
    </cfRule>
  </conditionalFormatting>
  <conditionalFormatting sqref="G154">
    <cfRule type="expression" dxfId="9669" priority="15723">
      <formula>ISEVEN(ROW())</formula>
    </cfRule>
  </conditionalFormatting>
  <conditionalFormatting sqref="G152">
    <cfRule type="expression" dxfId="9668" priority="15722">
      <formula>ISEVEN(ROW())</formula>
    </cfRule>
  </conditionalFormatting>
  <conditionalFormatting sqref="G152">
    <cfRule type="expression" dxfId="9667" priority="15721">
      <formula>ISEVEN(ROW())</formula>
    </cfRule>
  </conditionalFormatting>
  <conditionalFormatting sqref="G153">
    <cfRule type="expression" dxfId="9666" priority="15720">
      <formula>ISEVEN(ROW())</formula>
    </cfRule>
  </conditionalFormatting>
  <conditionalFormatting sqref="G154">
    <cfRule type="expression" dxfId="9665" priority="15719">
      <formula>ISEVEN(ROW())</formula>
    </cfRule>
  </conditionalFormatting>
  <conditionalFormatting sqref="G153">
    <cfRule type="expression" dxfId="9664" priority="15718">
      <formula>ISEVEN(ROW())</formula>
    </cfRule>
  </conditionalFormatting>
  <conditionalFormatting sqref="G153">
    <cfRule type="expression" dxfId="9663" priority="15717">
      <formula>ISEVEN(ROW())</formula>
    </cfRule>
  </conditionalFormatting>
  <conditionalFormatting sqref="G152">
    <cfRule type="expression" dxfId="9662" priority="15716">
      <formula>ISEVEN(ROW())</formula>
    </cfRule>
  </conditionalFormatting>
  <conditionalFormatting sqref="G154">
    <cfRule type="expression" dxfId="9661" priority="15715">
      <formula>ISEVEN(ROW())</formula>
    </cfRule>
  </conditionalFormatting>
  <conditionalFormatting sqref="G152">
    <cfRule type="expression" dxfId="9660" priority="15714">
      <formula>ISEVEN(ROW())</formula>
    </cfRule>
  </conditionalFormatting>
  <conditionalFormatting sqref="G152">
    <cfRule type="expression" dxfId="9659" priority="15713">
      <formula>ISEVEN(ROW())</formula>
    </cfRule>
  </conditionalFormatting>
  <conditionalFormatting sqref="G153">
    <cfRule type="expression" dxfId="9658" priority="15712">
      <formula>ISEVEN(ROW())</formula>
    </cfRule>
  </conditionalFormatting>
  <conditionalFormatting sqref="G154">
    <cfRule type="expression" dxfId="9657" priority="15711">
      <formula>ISEVEN(ROW())</formula>
    </cfRule>
  </conditionalFormatting>
  <conditionalFormatting sqref="G152">
    <cfRule type="expression" dxfId="9656" priority="15710">
      <formula>ISEVEN(ROW())</formula>
    </cfRule>
  </conditionalFormatting>
  <conditionalFormatting sqref="G154">
    <cfRule type="expression" dxfId="9655" priority="15709">
      <formula>ISEVEN(ROW())</formula>
    </cfRule>
  </conditionalFormatting>
  <conditionalFormatting sqref="G154">
    <cfRule type="expression" dxfId="9654" priority="15708">
      <formula>ISEVEN(ROW())</formula>
    </cfRule>
  </conditionalFormatting>
  <conditionalFormatting sqref="G153">
    <cfRule type="expression" dxfId="9653" priority="15707">
      <formula>ISEVEN(ROW())</formula>
    </cfRule>
  </conditionalFormatting>
  <conditionalFormatting sqref="G153">
    <cfRule type="expression" dxfId="9652" priority="15706">
      <formula>ISEVEN(ROW())</formula>
    </cfRule>
  </conditionalFormatting>
  <conditionalFormatting sqref="G153">
    <cfRule type="expression" dxfId="9651" priority="15705">
      <formula>ISEVEN(ROW())</formula>
    </cfRule>
  </conditionalFormatting>
  <conditionalFormatting sqref="G152">
    <cfRule type="expression" dxfId="9650" priority="15704">
      <formula>ISEVEN(ROW())</formula>
    </cfRule>
  </conditionalFormatting>
  <conditionalFormatting sqref="G154">
    <cfRule type="expression" dxfId="9649" priority="15703">
      <formula>ISEVEN(ROW())</formula>
    </cfRule>
  </conditionalFormatting>
  <conditionalFormatting sqref="G152">
    <cfRule type="expression" dxfId="9648" priority="15702">
      <formula>ISEVEN(ROW())</formula>
    </cfRule>
  </conditionalFormatting>
  <conditionalFormatting sqref="G152">
    <cfRule type="expression" dxfId="9647" priority="15701">
      <formula>ISEVEN(ROW())</formula>
    </cfRule>
  </conditionalFormatting>
  <conditionalFormatting sqref="G153">
    <cfRule type="expression" dxfId="9646" priority="15700">
      <formula>ISEVEN(ROW())</formula>
    </cfRule>
  </conditionalFormatting>
  <conditionalFormatting sqref="G154">
    <cfRule type="expression" dxfId="9645" priority="15699">
      <formula>ISEVEN(ROW())</formula>
    </cfRule>
  </conditionalFormatting>
  <conditionalFormatting sqref="G152">
    <cfRule type="expression" dxfId="9644" priority="15698">
      <formula>ISEVEN(ROW())</formula>
    </cfRule>
  </conditionalFormatting>
  <conditionalFormatting sqref="G154">
    <cfRule type="expression" dxfId="9643" priority="15697">
      <formula>ISEVEN(ROW())</formula>
    </cfRule>
  </conditionalFormatting>
  <conditionalFormatting sqref="G154">
    <cfRule type="expression" dxfId="9642" priority="15696">
      <formula>ISEVEN(ROW())</formula>
    </cfRule>
  </conditionalFormatting>
  <conditionalFormatting sqref="G153">
    <cfRule type="expression" dxfId="9641" priority="15695">
      <formula>ISEVEN(ROW())</formula>
    </cfRule>
  </conditionalFormatting>
  <conditionalFormatting sqref="G153">
    <cfRule type="expression" dxfId="9640" priority="15694">
      <formula>ISEVEN(ROW())</formula>
    </cfRule>
  </conditionalFormatting>
  <conditionalFormatting sqref="G153">
    <cfRule type="expression" dxfId="9639" priority="15693">
      <formula>ISEVEN(ROW())</formula>
    </cfRule>
  </conditionalFormatting>
  <conditionalFormatting sqref="G152">
    <cfRule type="expression" dxfId="9638" priority="15692">
      <formula>ISEVEN(ROW())</formula>
    </cfRule>
  </conditionalFormatting>
  <conditionalFormatting sqref="G154">
    <cfRule type="expression" dxfId="9637" priority="15691">
      <formula>ISEVEN(ROW())</formula>
    </cfRule>
  </conditionalFormatting>
  <conditionalFormatting sqref="G152">
    <cfRule type="expression" dxfId="9636" priority="15690">
      <formula>ISEVEN(ROW())</formula>
    </cfRule>
  </conditionalFormatting>
  <conditionalFormatting sqref="G152">
    <cfRule type="expression" dxfId="9635" priority="15689">
      <formula>ISEVEN(ROW())</formula>
    </cfRule>
  </conditionalFormatting>
  <conditionalFormatting sqref="G153">
    <cfRule type="expression" dxfId="9634" priority="15688">
      <formula>ISEVEN(ROW())</formula>
    </cfRule>
  </conditionalFormatting>
  <conditionalFormatting sqref="G154">
    <cfRule type="expression" dxfId="9633" priority="15687">
      <formula>ISEVEN(ROW())</formula>
    </cfRule>
  </conditionalFormatting>
  <conditionalFormatting sqref="G153">
    <cfRule type="expression" dxfId="9632" priority="15686">
      <formula>ISEVEN(ROW())</formula>
    </cfRule>
  </conditionalFormatting>
  <conditionalFormatting sqref="G153">
    <cfRule type="expression" dxfId="9631" priority="15685">
      <formula>ISEVEN(ROW())</formula>
    </cfRule>
  </conditionalFormatting>
  <conditionalFormatting sqref="G152">
    <cfRule type="expression" dxfId="9630" priority="15684">
      <formula>ISEVEN(ROW())</formula>
    </cfRule>
  </conditionalFormatting>
  <conditionalFormatting sqref="G154">
    <cfRule type="expression" dxfId="9629" priority="15683">
      <formula>ISEVEN(ROW())</formula>
    </cfRule>
  </conditionalFormatting>
  <conditionalFormatting sqref="G152">
    <cfRule type="expression" dxfId="9628" priority="15682">
      <formula>ISEVEN(ROW())</formula>
    </cfRule>
  </conditionalFormatting>
  <conditionalFormatting sqref="G152">
    <cfRule type="expression" dxfId="9627" priority="15681">
      <formula>ISEVEN(ROW())</formula>
    </cfRule>
  </conditionalFormatting>
  <conditionalFormatting sqref="G152">
    <cfRule type="expression" dxfId="9626" priority="15680">
      <formula>ISEVEN(ROW())</formula>
    </cfRule>
  </conditionalFormatting>
  <conditionalFormatting sqref="G154">
    <cfRule type="expression" dxfId="9625" priority="15679">
      <formula>ISEVEN(ROW())</formula>
    </cfRule>
  </conditionalFormatting>
  <conditionalFormatting sqref="G154">
    <cfRule type="expression" dxfId="9624" priority="15678">
      <formula>ISEVEN(ROW())</formula>
    </cfRule>
  </conditionalFormatting>
  <conditionalFormatting sqref="G153">
    <cfRule type="expression" dxfId="9623" priority="15677">
      <formula>ISEVEN(ROW())</formula>
    </cfRule>
  </conditionalFormatting>
  <conditionalFormatting sqref="G152">
    <cfRule type="expression" dxfId="9622" priority="15676">
      <formula>ISEVEN(ROW())</formula>
    </cfRule>
  </conditionalFormatting>
  <conditionalFormatting sqref="G152">
    <cfRule type="expression" dxfId="9621" priority="15675">
      <formula>ISEVEN(ROW())</formula>
    </cfRule>
  </conditionalFormatting>
  <conditionalFormatting sqref="G153">
    <cfRule type="expression" dxfId="9620" priority="15674">
      <formula>ISEVEN(ROW())</formula>
    </cfRule>
  </conditionalFormatting>
  <conditionalFormatting sqref="G154">
    <cfRule type="expression" dxfId="9619" priority="15673">
      <formula>ISEVEN(ROW())</formula>
    </cfRule>
  </conditionalFormatting>
  <conditionalFormatting sqref="G154">
    <cfRule type="expression" dxfId="9618" priority="15672">
      <formula>ISEVEN(ROW())</formula>
    </cfRule>
  </conditionalFormatting>
  <conditionalFormatting sqref="G154">
    <cfRule type="expression" dxfId="9617" priority="15671">
      <formula>ISEVEN(ROW())</formula>
    </cfRule>
  </conditionalFormatting>
  <conditionalFormatting sqref="G153">
    <cfRule type="expression" dxfId="9616" priority="15670">
      <formula>ISEVEN(ROW())</formula>
    </cfRule>
  </conditionalFormatting>
  <conditionalFormatting sqref="G153">
    <cfRule type="expression" dxfId="9615" priority="15669">
      <formula>ISEVEN(ROW())</formula>
    </cfRule>
  </conditionalFormatting>
  <conditionalFormatting sqref="G152">
    <cfRule type="expression" dxfId="9614" priority="15668">
      <formula>ISEVEN(ROW())</formula>
    </cfRule>
  </conditionalFormatting>
  <conditionalFormatting sqref="G154">
    <cfRule type="expression" dxfId="9613" priority="15667">
      <formula>ISEVEN(ROW())</formula>
    </cfRule>
  </conditionalFormatting>
  <conditionalFormatting sqref="G156">
    <cfRule type="expression" dxfId="9612" priority="15666">
      <formula>ISEVEN(ROW())</formula>
    </cfRule>
  </conditionalFormatting>
  <conditionalFormatting sqref="G156">
    <cfRule type="expression" dxfId="9611" priority="15665">
      <formula>ISEVEN(ROW())</formula>
    </cfRule>
  </conditionalFormatting>
  <conditionalFormatting sqref="G155">
    <cfRule type="expression" dxfId="9610" priority="15664">
      <formula>ISEVEN(ROW())</formula>
    </cfRule>
  </conditionalFormatting>
  <conditionalFormatting sqref="G157">
    <cfRule type="expression" dxfId="9609" priority="15663">
      <formula>ISEVEN(ROW())</formula>
    </cfRule>
  </conditionalFormatting>
  <conditionalFormatting sqref="G155">
    <cfRule type="expression" dxfId="9608" priority="15662">
      <formula>ISEVEN(ROW())</formula>
    </cfRule>
  </conditionalFormatting>
  <conditionalFormatting sqref="G155">
    <cfRule type="expression" dxfId="9607" priority="15661">
      <formula>ISEVEN(ROW())</formula>
    </cfRule>
  </conditionalFormatting>
  <conditionalFormatting sqref="G156">
    <cfRule type="expression" dxfId="9606" priority="15660">
      <formula>ISEVEN(ROW())</formula>
    </cfRule>
  </conditionalFormatting>
  <conditionalFormatting sqref="G157">
    <cfRule type="expression" dxfId="9605" priority="15659">
      <formula>ISEVEN(ROW())</formula>
    </cfRule>
  </conditionalFormatting>
  <conditionalFormatting sqref="G155">
    <cfRule type="expression" dxfId="9604" priority="15658">
      <formula>ISEVEN(ROW())</formula>
    </cfRule>
  </conditionalFormatting>
  <conditionalFormatting sqref="G157">
    <cfRule type="expression" dxfId="9603" priority="15657">
      <formula>ISEVEN(ROW())</formula>
    </cfRule>
  </conditionalFormatting>
  <conditionalFormatting sqref="G157">
    <cfRule type="expression" dxfId="9602" priority="15656">
      <formula>ISEVEN(ROW())</formula>
    </cfRule>
  </conditionalFormatting>
  <conditionalFormatting sqref="G156">
    <cfRule type="expression" dxfId="9601" priority="15655">
      <formula>ISEVEN(ROW())</formula>
    </cfRule>
  </conditionalFormatting>
  <conditionalFormatting sqref="G156">
    <cfRule type="expression" dxfId="9600" priority="15654">
      <formula>ISEVEN(ROW())</formula>
    </cfRule>
  </conditionalFormatting>
  <conditionalFormatting sqref="G156">
    <cfRule type="expression" dxfId="9599" priority="15653">
      <formula>ISEVEN(ROW())</formula>
    </cfRule>
  </conditionalFormatting>
  <conditionalFormatting sqref="G155">
    <cfRule type="expression" dxfId="9598" priority="15652">
      <formula>ISEVEN(ROW())</formula>
    </cfRule>
  </conditionalFormatting>
  <conditionalFormatting sqref="G157">
    <cfRule type="expression" dxfId="9597" priority="15651">
      <formula>ISEVEN(ROW())</formula>
    </cfRule>
  </conditionalFormatting>
  <conditionalFormatting sqref="G155">
    <cfRule type="expression" dxfId="9596" priority="15650">
      <formula>ISEVEN(ROW())</formula>
    </cfRule>
  </conditionalFormatting>
  <conditionalFormatting sqref="G155">
    <cfRule type="expression" dxfId="9595" priority="15649">
      <formula>ISEVEN(ROW())</formula>
    </cfRule>
  </conditionalFormatting>
  <conditionalFormatting sqref="G156">
    <cfRule type="expression" dxfId="9594" priority="15648">
      <formula>ISEVEN(ROW())</formula>
    </cfRule>
  </conditionalFormatting>
  <conditionalFormatting sqref="G157">
    <cfRule type="expression" dxfId="9593" priority="15647">
      <formula>ISEVEN(ROW())</formula>
    </cfRule>
  </conditionalFormatting>
  <conditionalFormatting sqref="G155">
    <cfRule type="expression" dxfId="9592" priority="15646">
      <formula>ISEVEN(ROW())</formula>
    </cfRule>
  </conditionalFormatting>
  <conditionalFormatting sqref="G157">
    <cfRule type="expression" dxfId="9591" priority="15645">
      <formula>ISEVEN(ROW())</formula>
    </cfRule>
  </conditionalFormatting>
  <conditionalFormatting sqref="G157">
    <cfRule type="expression" dxfId="9590" priority="15644">
      <formula>ISEVEN(ROW())</formula>
    </cfRule>
  </conditionalFormatting>
  <conditionalFormatting sqref="G156">
    <cfRule type="expression" dxfId="9589" priority="15643">
      <formula>ISEVEN(ROW())</formula>
    </cfRule>
  </conditionalFormatting>
  <conditionalFormatting sqref="G156">
    <cfRule type="expression" dxfId="9588" priority="15642">
      <formula>ISEVEN(ROW())</formula>
    </cfRule>
  </conditionalFormatting>
  <conditionalFormatting sqref="G156">
    <cfRule type="expression" dxfId="9587" priority="15641">
      <formula>ISEVEN(ROW())</formula>
    </cfRule>
  </conditionalFormatting>
  <conditionalFormatting sqref="G155">
    <cfRule type="expression" dxfId="9586" priority="15640">
      <formula>ISEVEN(ROW())</formula>
    </cfRule>
  </conditionalFormatting>
  <conditionalFormatting sqref="G157">
    <cfRule type="expression" dxfId="9585" priority="15639">
      <formula>ISEVEN(ROW())</formula>
    </cfRule>
  </conditionalFormatting>
  <conditionalFormatting sqref="G155">
    <cfRule type="expression" dxfId="9584" priority="15638">
      <formula>ISEVEN(ROW())</formula>
    </cfRule>
  </conditionalFormatting>
  <conditionalFormatting sqref="G155">
    <cfRule type="expression" dxfId="9583" priority="15637">
      <formula>ISEVEN(ROW())</formula>
    </cfRule>
  </conditionalFormatting>
  <conditionalFormatting sqref="G156">
    <cfRule type="expression" dxfId="9582" priority="15636">
      <formula>ISEVEN(ROW())</formula>
    </cfRule>
  </conditionalFormatting>
  <conditionalFormatting sqref="G157">
    <cfRule type="expression" dxfId="9581" priority="15635">
      <formula>ISEVEN(ROW())</formula>
    </cfRule>
  </conditionalFormatting>
  <conditionalFormatting sqref="G156">
    <cfRule type="expression" dxfId="9580" priority="15634">
      <formula>ISEVEN(ROW())</formula>
    </cfRule>
  </conditionalFormatting>
  <conditionalFormatting sqref="G156">
    <cfRule type="expression" dxfId="9579" priority="15633">
      <formula>ISEVEN(ROW())</formula>
    </cfRule>
  </conditionalFormatting>
  <conditionalFormatting sqref="G155">
    <cfRule type="expression" dxfId="9578" priority="15632">
      <formula>ISEVEN(ROW())</formula>
    </cfRule>
  </conditionalFormatting>
  <conditionalFormatting sqref="G157">
    <cfRule type="expression" dxfId="9577" priority="15631">
      <formula>ISEVEN(ROW())</formula>
    </cfRule>
  </conditionalFormatting>
  <conditionalFormatting sqref="G155">
    <cfRule type="expression" dxfId="9576" priority="15630">
      <formula>ISEVEN(ROW())</formula>
    </cfRule>
  </conditionalFormatting>
  <conditionalFormatting sqref="G155">
    <cfRule type="expression" dxfId="9575" priority="15629">
      <formula>ISEVEN(ROW())</formula>
    </cfRule>
  </conditionalFormatting>
  <conditionalFormatting sqref="G156">
    <cfRule type="expression" dxfId="9574" priority="15628">
      <formula>ISEVEN(ROW())</formula>
    </cfRule>
  </conditionalFormatting>
  <conditionalFormatting sqref="G157">
    <cfRule type="expression" dxfId="9573" priority="15627">
      <formula>ISEVEN(ROW())</formula>
    </cfRule>
  </conditionalFormatting>
  <conditionalFormatting sqref="G155">
    <cfRule type="expression" dxfId="9572" priority="15626">
      <formula>ISEVEN(ROW())</formula>
    </cfRule>
  </conditionalFormatting>
  <conditionalFormatting sqref="G157">
    <cfRule type="expression" dxfId="9571" priority="15625">
      <formula>ISEVEN(ROW())</formula>
    </cfRule>
  </conditionalFormatting>
  <conditionalFormatting sqref="G157">
    <cfRule type="expression" dxfId="9570" priority="15624">
      <formula>ISEVEN(ROW())</formula>
    </cfRule>
  </conditionalFormatting>
  <conditionalFormatting sqref="G156">
    <cfRule type="expression" dxfId="9569" priority="15623">
      <formula>ISEVEN(ROW())</formula>
    </cfRule>
  </conditionalFormatting>
  <conditionalFormatting sqref="G156">
    <cfRule type="expression" dxfId="9568" priority="15622">
      <formula>ISEVEN(ROW())</formula>
    </cfRule>
  </conditionalFormatting>
  <conditionalFormatting sqref="G156">
    <cfRule type="expression" dxfId="9567" priority="15621">
      <formula>ISEVEN(ROW())</formula>
    </cfRule>
  </conditionalFormatting>
  <conditionalFormatting sqref="G155">
    <cfRule type="expression" dxfId="9566" priority="15620">
      <formula>ISEVEN(ROW())</formula>
    </cfRule>
  </conditionalFormatting>
  <conditionalFormatting sqref="G157">
    <cfRule type="expression" dxfId="9565" priority="15619">
      <formula>ISEVEN(ROW())</formula>
    </cfRule>
  </conditionalFormatting>
  <conditionalFormatting sqref="G155">
    <cfRule type="expression" dxfId="9564" priority="15618">
      <formula>ISEVEN(ROW())</formula>
    </cfRule>
  </conditionalFormatting>
  <conditionalFormatting sqref="G155">
    <cfRule type="expression" dxfId="9563" priority="15617">
      <formula>ISEVEN(ROW())</formula>
    </cfRule>
  </conditionalFormatting>
  <conditionalFormatting sqref="G156">
    <cfRule type="expression" dxfId="9562" priority="15616">
      <formula>ISEVEN(ROW())</formula>
    </cfRule>
  </conditionalFormatting>
  <conditionalFormatting sqref="G157">
    <cfRule type="expression" dxfId="9561" priority="15615">
      <formula>ISEVEN(ROW())</formula>
    </cfRule>
  </conditionalFormatting>
  <conditionalFormatting sqref="G155">
    <cfRule type="expression" dxfId="9560" priority="15614">
      <formula>ISEVEN(ROW())</formula>
    </cfRule>
  </conditionalFormatting>
  <conditionalFormatting sqref="G157">
    <cfRule type="expression" dxfId="9559" priority="15613">
      <formula>ISEVEN(ROW())</formula>
    </cfRule>
  </conditionalFormatting>
  <conditionalFormatting sqref="G157">
    <cfRule type="expression" dxfId="9558" priority="15612">
      <formula>ISEVEN(ROW())</formula>
    </cfRule>
  </conditionalFormatting>
  <conditionalFormatting sqref="G156">
    <cfRule type="expression" dxfId="9557" priority="15611">
      <formula>ISEVEN(ROW())</formula>
    </cfRule>
  </conditionalFormatting>
  <conditionalFormatting sqref="G156">
    <cfRule type="expression" dxfId="9556" priority="15610">
      <formula>ISEVEN(ROW())</formula>
    </cfRule>
  </conditionalFormatting>
  <conditionalFormatting sqref="G156">
    <cfRule type="expression" dxfId="9555" priority="15609">
      <formula>ISEVEN(ROW())</formula>
    </cfRule>
  </conditionalFormatting>
  <conditionalFormatting sqref="G155">
    <cfRule type="expression" dxfId="9554" priority="15608">
      <formula>ISEVEN(ROW())</formula>
    </cfRule>
  </conditionalFormatting>
  <conditionalFormatting sqref="G157">
    <cfRule type="expression" dxfId="9553" priority="15607">
      <formula>ISEVEN(ROW())</formula>
    </cfRule>
  </conditionalFormatting>
  <conditionalFormatting sqref="G155">
    <cfRule type="expression" dxfId="9552" priority="15606">
      <formula>ISEVEN(ROW())</formula>
    </cfRule>
  </conditionalFormatting>
  <conditionalFormatting sqref="G155">
    <cfRule type="expression" dxfId="9551" priority="15605">
      <formula>ISEVEN(ROW())</formula>
    </cfRule>
  </conditionalFormatting>
  <conditionalFormatting sqref="G156">
    <cfRule type="expression" dxfId="9550" priority="15604">
      <formula>ISEVEN(ROW())</formula>
    </cfRule>
  </conditionalFormatting>
  <conditionalFormatting sqref="G157">
    <cfRule type="expression" dxfId="9549" priority="15603">
      <formula>ISEVEN(ROW())</formula>
    </cfRule>
  </conditionalFormatting>
  <conditionalFormatting sqref="G156">
    <cfRule type="expression" dxfId="9548" priority="15602">
      <formula>ISEVEN(ROW())</formula>
    </cfRule>
  </conditionalFormatting>
  <conditionalFormatting sqref="G156">
    <cfRule type="expression" dxfId="9547" priority="15601">
      <formula>ISEVEN(ROW())</formula>
    </cfRule>
  </conditionalFormatting>
  <conditionalFormatting sqref="G155">
    <cfRule type="expression" dxfId="9546" priority="15600">
      <formula>ISEVEN(ROW())</formula>
    </cfRule>
  </conditionalFormatting>
  <conditionalFormatting sqref="G157">
    <cfRule type="expression" dxfId="9545" priority="15599">
      <formula>ISEVEN(ROW())</formula>
    </cfRule>
  </conditionalFormatting>
  <conditionalFormatting sqref="G155">
    <cfRule type="expression" dxfId="9544" priority="15598">
      <formula>ISEVEN(ROW())</formula>
    </cfRule>
  </conditionalFormatting>
  <conditionalFormatting sqref="G155">
    <cfRule type="expression" dxfId="9543" priority="15597">
      <formula>ISEVEN(ROW())</formula>
    </cfRule>
  </conditionalFormatting>
  <conditionalFormatting sqref="G155">
    <cfRule type="expression" dxfId="9542" priority="15596">
      <formula>ISEVEN(ROW())</formula>
    </cfRule>
  </conditionalFormatting>
  <conditionalFormatting sqref="G157">
    <cfRule type="expression" dxfId="9541" priority="15595">
      <formula>ISEVEN(ROW())</formula>
    </cfRule>
  </conditionalFormatting>
  <conditionalFormatting sqref="G157">
    <cfRule type="expression" dxfId="9540" priority="15594">
      <formula>ISEVEN(ROW())</formula>
    </cfRule>
  </conditionalFormatting>
  <conditionalFormatting sqref="G156">
    <cfRule type="expression" dxfId="9539" priority="15593">
      <formula>ISEVEN(ROW())</formula>
    </cfRule>
  </conditionalFormatting>
  <conditionalFormatting sqref="G155">
    <cfRule type="expression" dxfId="9538" priority="15592">
      <formula>ISEVEN(ROW())</formula>
    </cfRule>
  </conditionalFormatting>
  <conditionalFormatting sqref="G155">
    <cfRule type="expression" dxfId="9537" priority="15591">
      <formula>ISEVEN(ROW())</formula>
    </cfRule>
  </conditionalFormatting>
  <conditionalFormatting sqref="G156">
    <cfRule type="expression" dxfId="9536" priority="15590">
      <formula>ISEVEN(ROW())</formula>
    </cfRule>
  </conditionalFormatting>
  <conditionalFormatting sqref="G157">
    <cfRule type="expression" dxfId="9535" priority="15589">
      <formula>ISEVEN(ROW())</formula>
    </cfRule>
  </conditionalFormatting>
  <conditionalFormatting sqref="G157">
    <cfRule type="expression" dxfId="9534" priority="15588">
      <formula>ISEVEN(ROW())</formula>
    </cfRule>
  </conditionalFormatting>
  <conditionalFormatting sqref="G157">
    <cfRule type="expression" dxfId="9533" priority="15587">
      <formula>ISEVEN(ROW())</formula>
    </cfRule>
  </conditionalFormatting>
  <conditionalFormatting sqref="G156">
    <cfRule type="expression" dxfId="9532" priority="15586">
      <formula>ISEVEN(ROW())</formula>
    </cfRule>
  </conditionalFormatting>
  <conditionalFormatting sqref="G156">
    <cfRule type="expression" dxfId="9531" priority="15585">
      <formula>ISEVEN(ROW())</formula>
    </cfRule>
  </conditionalFormatting>
  <conditionalFormatting sqref="G155">
    <cfRule type="expression" dxfId="9530" priority="15584">
      <formula>ISEVEN(ROW())</formula>
    </cfRule>
  </conditionalFormatting>
  <conditionalFormatting sqref="G157">
    <cfRule type="expression" dxfId="9529" priority="15583">
      <formula>ISEVEN(ROW())</formula>
    </cfRule>
  </conditionalFormatting>
  <conditionalFormatting sqref="G159">
    <cfRule type="expression" dxfId="9528" priority="15582">
      <formula>ISEVEN(ROW())</formula>
    </cfRule>
  </conditionalFormatting>
  <conditionalFormatting sqref="G159">
    <cfRule type="expression" dxfId="9527" priority="15581">
      <formula>ISEVEN(ROW())</formula>
    </cfRule>
  </conditionalFormatting>
  <conditionalFormatting sqref="G158">
    <cfRule type="expression" dxfId="9526" priority="15580">
      <formula>ISEVEN(ROW())</formula>
    </cfRule>
  </conditionalFormatting>
  <conditionalFormatting sqref="G160">
    <cfRule type="expression" dxfId="9525" priority="15579">
      <formula>ISEVEN(ROW())</formula>
    </cfRule>
  </conditionalFormatting>
  <conditionalFormatting sqref="G158">
    <cfRule type="expression" dxfId="9524" priority="15578">
      <formula>ISEVEN(ROW())</formula>
    </cfRule>
  </conditionalFormatting>
  <conditionalFormatting sqref="G158">
    <cfRule type="expression" dxfId="9523" priority="15577">
      <formula>ISEVEN(ROW())</formula>
    </cfRule>
  </conditionalFormatting>
  <conditionalFormatting sqref="G159">
    <cfRule type="expression" dxfId="9522" priority="15576">
      <formula>ISEVEN(ROW())</formula>
    </cfRule>
  </conditionalFormatting>
  <conditionalFormatting sqref="G160">
    <cfRule type="expression" dxfId="9521" priority="15575">
      <formula>ISEVEN(ROW())</formula>
    </cfRule>
  </conditionalFormatting>
  <conditionalFormatting sqref="G158">
    <cfRule type="expression" dxfId="9520" priority="15574">
      <formula>ISEVEN(ROW())</formula>
    </cfRule>
  </conditionalFormatting>
  <conditionalFormatting sqref="G160">
    <cfRule type="expression" dxfId="9519" priority="15573">
      <formula>ISEVEN(ROW())</formula>
    </cfRule>
  </conditionalFormatting>
  <conditionalFormatting sqref="G160">
    <cfRule type="expression" dxfId="9518" priority="15572">
      <formula>ISEVEN(ROW())</formula>
    </cfRule>
  </conditionalFormatting>
  <conditionalFormatting sqref="G159">
    <cfRule type="expression" dxfId="9517" priority="15571">
      <formula>ISEVEN(ROW())</formula>
    </cfRule>
  </conditionalFormatting>
  <conditionalFormatting sqref="G159">
    <cfRule type="expression" dxfId="9516" priority="15570">
      <formula>ISEVEN(ROW())</formula>
    </cfRule>
  </conditionalFormatting>
  <conditionalFormatting sqref="G159">
    <cfRule type="expression" dxfId="9515" priority="15569">
      <formula>ISEVEN(ROW())</formula>
    </cfRule>
  </conditionalFormatting>
  <conditionalFormatting sqref="G158">
    <cfRule type="expression" dxfId="9514" priority="15568">
      <formula>ISEVEN(ROW())</formula>
    </cfRule>
  </conditionalFormatting>
  <conditionalFormatting sqref="G160">
    <cfRule type="expression" dxfId="9513" priority="15567">
      <formula>ISEVEN(ROW())</formula>
    </cfRule>
  </conditionalFormatting>
  <conditionalFormatting sqref="G158">
    <cfRule type="expression" dxfId="9512" priority="15566">
      <formula>ISEVEN(ROW())</formula>
    </cfRule>
  </conditionalFormatting>
  <conditionalFormatting sqref="G158">
    <cfRule type="expression" dxfId="9511" priority="15565">
      <formula>ISEVEN(ROW())</formula>
    </cfRule>
  </conditionalFormatting>
  <conditionalFormatting sqref="G159">
    <cfRule type="expression" dxfId="9510" priority="15564">
      <formula>ISEVEN(ROW())</formula>
    </cfRule>
  </conditionalFormatting>
  <conditionalFormatting sqref="G160">
    <cfRule type="expression" dxfId="9509" priority="15563">
      <formula>ISEVEN(ROW())</formula>
    </cfRule>
  </conditionalFormatting>
  <conditionalFormatting sqref="G158">
    <cfRule type="expression" dxfId="9508" priority="15562">
      <formula>ISEVEN(ROW())</formula>
    </cfRule>
  </conditionalFormatting>
  <conditionalFormatting sqref="G160">
    <cfRule type="expression" dxfId="9507" priority="15561">
      <formula>ISEVEN(ROW())</formula>
    </cfRule>
  </conditionalFormatting>
  <conditionalFormatting sqref="G160">
    <cfRule type="expression" dxfId="9506" priority="15560">
      <formula>ISEVEN(ROW())</formula>
    </cfRule>
  </conditionalFormatting>
  <conditionalFormatting sqref="G159">
    <cfRule type="expression" dxfId="9505" priority="15559">
      <formula>ISEVEN(ROW())</formula>
    </cfRule>
  </conditionalFormatting>
  <conditionalFormatting sqref="G159">
    <cfRule type="expression" dxfId="9504" priority="15558">
      <formula>ISEVEN(ROW())</formula>
    </cfRule>
  </conditionalFormatting>
  <conditionalFormatting sqref="G159">
    <cfRule type="expression" dxfId="9503" priority="15557">
      <formula>ISEVEN(ROW())</formula>
    </cfRule>
  </conditionalFormatting>
  <conditionalFormatting sqref="G158">
    <cfRule type="expression" dxfId="9502" priority="15556">
      <formula>ISEVEN(ROW())</formula>
    </cfRule>
  </conditionalFormatting>
  <conditionalFormatting sqref="G160">
    <cfRule type="expression" dxfId="9501" priority="15555">
      <formula>ISEVEN(ROW())</formula>
    </cfRule>
  </conditionalFormatting>
  <conditionalFormatting sqref="G158">
    <cfRule type="expression" dxfId="9500" priority="15554">
      <formula>ISEVEN(ROW())</formula>
    </cfRule>
  </conditionalFormatting>
  <conditionalFormatting sqref="G158">
    <cfRule type="expression" dxfId="9499" priority="15553">
      <formula>ISEVEN(ROW())</formula>
    </cfRule>
  </conditionalFormatting>
  <conditionalFormatting sqref="G159">
    <cfRule type="expression" dxfId="9498" priority="15552">
      <formula>ISEVEN(ROW())</formula>
    </cfRule>
  </conditionalFormatting>
  <conditionalFormatting sqref="G160">
    <cfRule type="expression" dxfId="9497" priority="15551">
      <formula>ISEVEN(ROW())</formula>
    </cfRule>
  </conditionalFormatting>
  <conditionalFormatting sqref="G159">
    <cfRule type="expression" dxfId="9496" priority="15550">
      <formula>ISEVEN(ROW())</formula>
    </cfRule>
  </conditionalFormatting>
  <conditionalFormatting sqref="G159">
    <cfRule type="expression" dxfId="9495" priority="15549">
      <formula>ISEVEN(ROW())</formula>
    </cfRule>
  </conditionalFormatting>
  <conditionalFormatting sqref="G158">
    <cfRule type="expression" dxfId="9494" priority="15548">
      <formula>ISEVEN(ROW())</formula>
    </cfRule>
  </conditionalFormatting>
  <conditionalFormatting sqref="G160">
    <cfRule type="expression" dxfId="9493" priority="15547">
      <formula>ISEVEN(ROW())</formula>
    </cfRule>
  </conditionalFormatting>
  <conditionalFormatting sqref="G158">
    <cfRule type="expression" dxfId="9492" priority="15546">
      <formula>ISEVEN(ROW())</formula>
    </cfRule>
  </conditionalFormatting>
  <conditionalFormatting sqref="G158">
    <cfRule type="expression" dxfId="9491" priority="15545">
      <formula>ISEVEN(ROW())</formula>
    </cfRule>
  </conditionalFormatting>
  <conditionalFormatting sqref="G159">
    <cfRule type="expression" dxfId="9490" priority="15544">
      <formula>ISEVEN(ROW())</formula>
    </cfRule>
  </conditionalFormatting>
  <conditionalFormatting sqref="G160">
    <cfRule type="expression" dxfId="9489" priority="15543">
      <formula>ISEVEN(ROW())</formula>
    </cfRule>
  </conditionalFormatting>
  <conditionalFormatting sqref="G158">
    <cfRule type="expression" dxfId="9488" priority="15542">
      <formula>ISEVEN(ROW())</formula>
    </cfRule>
  </conditionalFormatting>
  <conditionalFormatting sqref="G160">
    <cfRule type="expression" dxfId="9487" priority="15541">
      <formula>ISEVEN(ROW())</formula>
    </cfRule>
  </conditionalFormatting>
  <conditionalFormatting sqref="G160">
    <cfRule type="expression" dxfId="9486" priority="15540">
      <formula>ISEVEN(ROW())</formula>
    </cfRule>
  </conditionalFormatting>
  <conditionalFormatting sqref="G159">
    <cfRule type="expression" dxfId="9485" priority="15539">
      <formula>ISEVEN(ROW())</formula>
    </cfRule>
  </conditionalFormatting>
  <conditionalFormatting sqref="G159">
    <cfRule type="expression" dxfId="9484" priority="15538">
      <formula>ISEVEN(ROW())</formula>
    </cfRule>
  </conditionalFormatting>
  <conditionalFormatting sqref="G159">
    <cfRule type="expression" dxfId="9483" priority="15537">
      <formula>ISEVEN(ROW())</formula>
    </cfRule>
  </conditionalFormatting>
  <conditionalFormatting sqref="G158">
    <cfRule type="expression" dxfId="9482" priority="15536">
      <formula>ISEVEN(ROW())</formula>
    </cfRule>
  </conditionalFormatting>
  <conditionalFormatting sqref="G160">
    <cfRule type="expression" dxfId="9481" priority="15535">
      <formula>ISEVEN(ROW())</formula>
    </cfRule>
  </conditionalFormatting>
  <conditionalFormatting sqref="G158">
    <cfRule type="expression" dxfId="9480" priority="15534">
      <formula>ISEVEN(ROW())</formula>
    </cfRule>
  </conditionalFormatting>
  <conditionalFormatting sqref="G158">
    <cfRule type="expression" dxfId="9479" priority="15533">
      <formula>ISEVEN(ROW())</formula>
    </cfRule>
  </conditionalFormatting>
  <conditionalFormatting sqref="G159">
    <cfRule type="expression" dxfId="9478" priority="15532">
      <formula>ISEVEN(ROW())</formula>
    </cfRule>
  </conditionalFormatting>
  <conditionalFormatting sqref="G160">
    <cfRule type="expression" dxfId="9477" priority="15531">
      <formula>ISEVEN(ROW())</formula>
    </cfRule>
  </conditionalFormatting>
  <conditionalFormatting sqref="G158">
    <cfRule type="expression" dxfId="9476" priority="15530">
      <formula>ISEVEN(ROW())</formula>
    </cfRule>
  </conditionalFormatting>
  <conditionalFormatting sqref="G160">
    <cfRule type="expression" dxfId="9475" priority="15529">
      <formula>ISEVEN(ROW())</formula>
    </cfRule>
  </conditionalFormatting>
  <conditionalFormatting sqref="G160">
    <cfRule type="expression" dxfId="9474" priority="15528">
      <formula>ISEVEN(ROW())</formula>
    </cfRule>
  </conditionalFormatting>
  <conditionalFormatting sqref="G159">
    <cfRule type="expression" dxfId="9473" priority="15527">
      <formula>ISEVEN(ROW())</formula>
    </cfRule>
  </conditionalFormatting>
  <conditionalFormatting sqref="G159">
    <cfRule type="expression" dxfId="9472" priority="15526">
      <formula>ISEVEN(ROW())</formula>
    </cfRule>
  </conditionalFormatting>
  <conditionalFormatting sqref="G159">
    <cfRule type="expression" dxfId="9471" priority="15525">
      <formula>ISEVEN(ROW())</formula>
    </cfRule>
  </conditionalFormatting>
  <conditionalFormatting sqref="G158">
    <cfRule type="expression" dxfId="9470" priority="15524">
      <formula>ISEVEN(ROW())</formula>
    </cfRule>
  </conditionalFormatting>
  <conditionalFormatting sqref="G160">
    <cfRule type="expression" dxfId="9469" priority="15523">
      <formula>ISEVEN(ROW())</formula>
    </cfRule>
  </conditionalFormatting>
  <conditionalFormatting sqref="G158">
    <cfRule type="expression" dxfId="9468" priority="15522">
      <formula>ISEVEN(ROW())</formula>
    </cfRule>
  </conditionalFormatting>
  <conditionalFormatting sqref="G158">
    <cfRule type="expression" dxfId="9467" priority="15521">
      <formula>ISEVEN(ROW())</formula>
    </cfRule>
  </conditionalFormatting>
  <conditionalFormatting sqref="G159">
    <cfRule type="expression" dxfId="9466" priority="15520">
      <formula>ISEVEN(ROW())</formula>
    </cfRule>
  </conditionalFormatting>
  <conditionalFormatting sqref="G160">
    <cfRule type="expression" dxfId="9465" priority="15519">
      <formula>ISEVEN(ROW())</formula>
    </cfRule>
  </conditionalFormatting>
  <conditionalFormatting sqref="G159">
    <cfRule type="expression" dxfId="9464" priority="15518">
      <formula>ISEVEN(ROW())</formula>
    </cfRule>
  </conditionalFormatting>
  <conditionalFormatting sqref="G159">
    <cfRule type="expression" dxfId="9463" priority="15517">
      <formula>ISEVEN(ROW())</formula>
    </cfRule>
  </conditionalFormatting>
  <conditionalFormatting sqref="G158">
    <cfRule type="expression" dxfId="9462" priority="15516">
      <formula>ISEVEN(ROW())</formula>
    </cfRule>
  </conditionalFormatting>
  <conditionalFormatting sqref="G160">
    <cfRule type="expression" dxfId="9461" priority="15515">
      <formula>ISEVEN(ROW())</formula>
    </cfRule>
  </conditionalFormatting>
  <conditionalFormatting sqref="G158">
    <cfRule type="expression" dxfId="9460" priority="15514">
      <formula>ISEVEN(ROW())</formula>
    </cfRule>
  </conditionalFormatting>
  <conditionalFormatting sqref="G158">
    <cfRule type="expression" dxfId="9459" priority="15513">
      <formula>ISEVEN(ROW())</formula>
    </cfRule>
  </conditionalFormatting>
  <conditionalFormatting sqref="G158">
    <cfRule type="expression" dxfId="9458" priority="15512">
      <formula>ISEVEN(ROW())</formula>
    </cfRule>
  </conditionalFormatting>
  <conditionalFormatting sqref="G160">
    <cfRule type="expression" dxfId="9457" priority="15511">
      <formula>ISEVEN(ROW())</formula>
    </cfRule>
  </conditionalFormatting>
  <conditionalFormatting sqref="G160">
    <cfRule type="expression" dxfId="9456" priority="15510">
      <formula>ISEVEN(ROW())</formula>
    </cfRule>
  </conditionalFormatting>
  <conditionalFormatting sqref="G159">
    <cfRule type="expression" dxfId="9455" priority="15509">
      <formula>ISEVEN(ROW())</formula>
    </cfRule>
  </conditionalFormatting>
  <conditionalFormatting sqref="G158">
    <cfRule type="expression" dxfId="9454" priority="15508">
      <formula>ISEVEN(ROW())</formula>
    </cfRule>
  </conditionalFormatting>
  <conditionalFormatting sqref="G158">
    <cfRule type="expression" dxfId="9453" priority="15507">
      <formula>ISEVEN(ROW())</formula>
    </cfRule>
  </conditionalFormatting>
  <conditionalFormatting sqref="G159">
    <cfRule type="expression" dxfId="9452" priority="15506">
      <formula>ISEVEN(ROW())</formula>
    </cfRule>
  </conditionalFormatting>
  <conditionalFormatting sqref="G160">
    <cfRule type="expression" dxfId="9451" priority="15505">
      <formula>ISEVEN(ROW())</formula>
    </cfRule>
  </conditionalFormatting>
  <conditionalFormatting sqref="G160">
    <cfRule type="expression" dxfId="9450" priority="15504">
      <formula>ISEVEN(ROW())</formula>
    </cfRule>
  </conditionalFormatting>
  <conditionalFormatting sqref="G160">
    <cfRule type="expression" dxfId="9449" priority="15503">
      <formula>ISEVEN(ROW())</formula>
    </cfRule>
  </conditionalFormatting>
  <conditionalFormatting sqref="G159">
    <cfRule type="expression" dxfId="9448" priority="15502">
      <formula>ISEVEN(ROW())</formula>
    </cfRule>
  </conditionalFormatting>
  <conditionalFormatting sqref="G159">
    <cfRule type="expression" dxfId="9447" priority="15501">
      <formula>ISEVEN(ROW())</formula>
    </cfRule>
  </conditionalFormatting>
  <conditionalFormatting sqref="G158">
    <cfRule type="expression" dxfId="9446" priority="15500">
      <formula>ISEVEN(ROW())</formula>
    </cfRule>
  </conditionalFormatting>
  <conditionalFormatting sqref="G160">
    <cfRule type="expression" dxfId="9445" priority="15499">
      <formula>ISEVEN(ROW())</formula>
    </cfRule>
  </conditionalFormatting>
  <conditionalFormatting sqref="C150">
    <cfRule type="expression" dxfId="9444" priority="15498">
      <formula>ISEVEN(ROW())</formula>
    </cfRule>
  </conditionalFormatting>
  <conditionalFormatting sqref="C149">
    <cfRule type="expression" dxfId="9443" priority="15497">
      <formula>ISEVEN(ROW())</formula>
    </cfRule>
  </conditionalFormatting>
  <conditionalFormatting sqref="C151">
    <cfRule type="expression" dxfId="9442" priority="15496">
      <formula>ISEVEN(ROW())</formula>
    </cfRule>
  </conditionalFormatting>
  <conditionalFormatting sqref="C153">
    <cfRule type="expression" dxfId="9441" priority="15495">
      <formula>ISEVEN(ROW())</formula>
    </cfRule>
  </conditionalFormatting>
  <conditionalFormatting sqref="C152">
    <cfRule type="expression" dxfId="9440" priority="15494">
      <formula>ISEVEN(ROW())</formula>
    </cfRule>
  </conditionalFormatting>
  <conditionalFormatting sqref="C149">
    <cfRule type="expression" dxfId="9439" priority="15493">
      <formula>ISEVEN(ROW())</formula>
    </cfRule>
  </conditionalFormatting>
  <conditionalFormatting sqref="C150">
    <cfRule type="expression" dxfId="9438" priority="15492">
      <formula>ISEVEN(ROW())</formula>
    </cfRule>
  </conditionalFormatting>
  <conditionalFormatting sqref="C152">
    <cfRule type="expression" dxfId="9437" priority="15491">
      <formula>ISEVEN(ROW())</formula>
    </cfRule>
  </conditionalFormatting>
  <conditionalFormatting sqref="C151">
    <cfRule type="expression" dxfId="9436" priority="15490">
      <formula>ISEVEN(ROW())</formula>
    </cfRule>
  </conditionalFormatting>
  <conditionalFormatting sqref="C153">
    <cfRule type="expression" dxfId="9435" priority="15489">
      <formula>ISEVEN(ROW())</formula>
    </cfRule>
  </conditionalFormatting>
  <conditionalFormatting sqref="C149">
    <cfRule type="expression" dxfId="9434" priority="15488">
      <formula>ISEVEN(ROW())</formula>
    </cfRule>
  </conditionalFormatting>
  <conditionalFormatting sqref="C151">
    <cfRule type="expression" dxfId="9433" priority="15487">
      <formula>ISEVEN(ROW())</formula>
    </cfRule>
  </conditionalFormatting>
  <conditionalFormatting sqref="C150">
    <cfRule type="expression" dxfId="9432" priority="15486">
      <formula>ISEVEN(ROW())</formula>
    </cfRule>
  </conditionalFormatting>
  <conditionalFormatting sqref="C152">
    <cfRule type="expression" dxfId="9431" priority="15485">
      <formula>ISEVEN(ROW())</formula>
    </cfRule>
  </conditionalFormatting>
  <conditionalFormatting sqref="C153">
    <cfRule type="expression" dxfId="9430" priority="15484">
      <formula>ISEVEN(ROW())</formula>
    </cfRule>
  </conditionalFormatting>
  <conditionalFormatting sqref="C150">
    <cfRule type="expression" dxfId="9429" priority="15483">
      <formula>ISEVEN(ROW())</formula>
    </cfRule>
  </conditionalFormatting>
  <conditionalFormatting sqref="C149">
    <cfRule type="expression" dxfId="9428" priority="15482">
      <formula>ISEVEN(ROW())</formula>
    </cfRule>
  </conditionalFormatting>
  <conditionalFormatting sqref="C151">
    <cfRule type="expression" dxfId="9427" priority="15481">
      <formula>ISEVEN(ROW())</formula>
    </cfRule>
  </conditionalFormatting>
  <conditionalFormatting sqref="C153">
    <cfRule type="expression" dxfId="9426" priority="15480">
      <formula>ISEVEN(ROW())</formula>
    </cfRule>
  </conditionalFormatting>
  <conditionalFormatting sqref="C152">
    <cfRule type="expression" dxfId="9425" priority="15479">
      <formula>ISEVEN(ROW())</formula>
    </cfRule>
  </conditionalFormatting>
  <conditionalFormatting sqref="C149">
    <cfRule type="expression" dxfId="9424" priority="15478">
      <formula>ISEVEN(ROW())</formula>
    </cfRule>
  </conditionalFormatting>
  <conditionalFormatting sqref="C150">
    <cfRule type="expression" dxfId="9423" priority="15477">
      <formula>ISEVEN(ROW())</formula>
    </cfRule>
  </conditionalFormatting>
  <conditionalFormatting sqref="C152">
    <cfRule type="expression" dxfId="9422" priority="15476">
      <formula>ISEVEN(ROW())</formula>
    </cfRule>
  </conditionalFormatting>
  <conditionalFormatting sqref="C151">
    <cfRule type="expression" dxfId="9421" priority="15475">
      <formula>ISEVEN(ROW())</formula>
    </cfRule>
  </conditionalFormatting>
  <conditionalFormatting sqref="C153">
    <cfRule type="expression" dxfId="9420" priority="15474">
      <formula>ISEVEN(ROW())</formula>
    </cfRule>
  </conditionalFormatting>
  <conditionalFormatting sqref="C149">
    <cfRule type="expression" dxfId="9419" priority="15473">
      <formula>ISEVEN(ROW())</formula>
    </cfRule>
  </conditionalFormatting>
  <conditionalFormatting sqref="C153">
    <cfRule type="expression" dxfId="9418" priority="15472">
      <formula>ISEVEN(ROW())</formula>
    </cfRule>
  </conditionalFormatting>
  <conditionalFormatting sqref="C151">
    <cfRule type="expression" dxfId="9417" priority="15471">
      <formula>ISEVEN(ROW())</formula>
    </cfRule>
  </conditionalFormatting>
  <conditionalFormatting sqref="C150">
    <cfRule type="expression" dxfId="9416" priority="15470">
      <formula>ISEVEN(ROW())</formula>
    </cfRule>
  </conditionalFormatting>
  <conditionalFormatting sqref="C152">
    <cfRule type="expression" dxfId="9415" priority="15469">
      <formula>ISEVEN(ROW())</formula>
    </cfRule>
  </conditionalFormatting>
  <conditionalFormatting sqref="C150">
    <cfRule type="expression" dxfId="9414" priority="15468">
      <formula>ISEVEN(ROW())</formula>
    </cfRule>
  </conditionalFormatting>
  <conditionalFormatting sqref="C149">
    <cfRule type="expression" dxfId="9413" priority="15467">
      <formula>ISEVEN(ROW())</formula>
    </cfRule>
  </conditionalFormatting>
  <conditionalFormatting sqref="C151">
    <cfRule type="expression" dxfId="9412" priority="15466">
      <formula>ISEVEN(ROW())</formula>
    </cfRule>
  </conditionalFormatting>
  <conditionalFormatting sqref="C153">
    <cfRule type="expression" dxfId="9411" priority="15465">
      <formula>ISEVEN(ROW())</formula>
    </cfRule>
  </conditionalFormatting>
  <conditionalFormatting sqref="C152">
    <cfRule type="expression" dxfId="9410" priority="15464">
      <formula>ISEVEN(ROW())</formula>
    </cfRule>
  </conditionalFormatting>
  <conditionalFormatting sqref="C149">
    <cfRule type="expression" dxfId="9409" priority="15463">
      <formula>ISEVEN(ROW())</formula>
    </cfRule>
  </conditionalFormatting>
  <conditionalFormatting sqref="C150">
    <cfRule type="expression" dxfId="9408" priority="15462">
      <formula>ISEVEN(ROW())</formula>
    </cfRule>
  </conditionalFormatting>
  <conditionalFormatting sqref="C152">
    <cfRule type="expression" dxfId="9407" priority="15461">
      <formula>ISEVEN(ROW())</formula>
    </cfRule>
  </conditionalFormatting>
  <conditionalFormatting sqref="C151">
    <cfRule type="expression" dxfId="9406" priority="15460">
      <formula>ISEVEN(ROW())</formula>
    </cfRule>
  </conditionalFormatting>
  <conditionalFormatting sqref="C153">
    <cfRule type="expression" dxfId="9405" priority="15459">
      <formula>ISEVEN(ROW())</formula>
    </cfRule>
  </conditionalFormatting>
  <conditionalFormatting sqref="C150">
    <cfRule type="expression" dxfId="9404" priority="15458">
      <formula>ISEVEN(ROW())</formula>
    </cfRule>
  </conditionalFormatting>
  <conditionalFormatting sqref="C149">
    <cfRule type="expression" dxfId="9403" priority="15457">
      <formula>ISEVEN(ROW())</formula>
    </cfRule>
  </conditionalFormatting>
  <conditionalFormatting sqref="C151">
    <cfRule type="expression" dxfId="9402" priority="15456">
      <formula>ISEVEN(ROW())</formula>
    </cfRule>
  </conditionalFormatting>
  <conditionalFormatting sqref="C153">
    <cfRule type="expression" dxfId="9401" priority="15455">
      <formula>ISEVEN(ROW())</formula>
    </cfRule>
  </conditionalFormatting>
  <conditionalFormatting sqref="C152">
    <cfRule type="expression" dxfId="9400" priority="15454">
      <formula>ISEVEN(ROW())</formula>
    </cfRule>
  </conditionalFormatting>
  <conditionalFormatting sqref="C149">
    <cfRule type="expression" dxfId="9399" priority="15453">
      <formula>ISEVEN(ROW())</formula>
    </cfRule>
  </conditionalFormatting>
  <conditionalFormatting sqref="C150">
    <cfRule type="expression" dxfId="9398" priority="15452">
      <formula>ISEVEN(ROW())</formula>
    </cfRule>
  </conditionalFormatting>
  <conditionalFormatting sqref="C152">
    <cfRule type="expression" dxfId="9397" priority="15451">
      <formula>ISEVEN(ROW())</formula>
    </cfRule>
  </conditionalFormatting>
  <conditionalFormatting sqref="C151">
    <cfRule type="expression" dxfId="9396" priority="15450">
      <formula>ISEVEN(ROW())</formula>
    </cfRule>
  </conditionalFormatting>
  <conditionalFormatting sqref="C153">
    <cfRule type="expression" dxfId="9395" priority="15449">
      <formula>ISEVEN(ROW())</formula>
    </cfRule>
  </conditionalFormatting>
  <conditionalFormatting sqref="C149">
    <cfRule type="expression" dxfId="9394" priority="15448">
      <formula>ISEVEN(ROW())</formula>
    </cfRule>
  </conditionalFormatting>
  <conditionalFormatting sqref="C151">
    <cfRule type="expression" dxfId="9393" priority="15447">
      <formula>ISEVEN(ROW())</formula>
    </cfRule>
  </conditionalFormatting>
  <conditionalFormatting sqref="C150">
    <cfRule type="expression" dxfId="9392" priority="15446">
      <formula>ISEVEN(ROW())</formula>
    </cfRule>
  </conditionalFormatting>
  <conditionalFormatting sqref="C152">
    <cfRule type="expression" dxfId="9391" priority="15445">
      <formula>ISEVEN(ROW())</formula>
    </cfRule>
  </conditionalFormatting>
  <conditionalFormatting sqref="C153">
    <cfRule type="expression" dxfId="9390" priority="15444">
      <formula>ISEVEN(ROW())</formula>
    </cfRule>
  </conditionalFormatting>
  <conditionalFormatting sqref="C150">
    <cfRule type="expression" dxfId="9389" priority="15443">
      <formula>ISEVEN(ROW())</formula>
    </cfRule>
  </conditionalFormatting>
  <conditionalFormatting sqref="C149">
    <cfRule type="expression" dxfId="9388" priority="15442">
      <formula>ISEVEN(ROW())</formula>
    </cfRule>
  </conditionalFormatting>
  <conditionalFormatting sqref="C151">
    <cfRule type="expression" dxfId="9387" priority="15441">
      <formula>ISEVEN(ROW())</formula>
    </cfRule>
  </conditionalFormatting>
  <conditionalFormatting sqref="C153">
    <cfRule type="expression" dxfId="9386" priority="15440">
      <formula>ISEVEN(ROW())</formula>
    </cfRule>
  </conditionalFormatting>
  <conditionalFormatting sqref="C152">
    <cfRule type="expression" dxfId="9385" priority="15439">
      <formula>ISEVEN(ROW())</formula>
    </cfRule>
  </conditionalFormatting>
  <conditionalFormatting sqref="C149">
    <cfRule type="expression" dxfId="9384" priority="15438">
      <formula>ISEVEN(ROW())</formula>
    </cfRule>
  </conditionalFormatting>
  <conditionalFormatting sqref="C150">
    <cfRule type="expression" dxfId="9383" priority="15437">
      <formula>ISEVEN(ROW())</formula>
    </cfRule>
  </conditionalFormatting>
  <conditionalFormatting sqref="C152">
    <cfRule type="expression" dxfId="9382" priority="15436">
      <formula>ISEVEN(ROW())</formula>
    </cfRule>
  </conditionalFormatting>
  <conditionalFormatting sqref="C151">
    <cfRule type="expression" dxfId="9381" priority="15435">
      <formula>ISEVEN(ROW())</formula>
    </cfRule>
  </conditionalFormatting>
  <conditionalFormatting sqref="C149">
    <cfRule type="expression" dxfId="9380" priority="15434">
      <formula>ISEVEN(ROW())</formula>
    </cfRule>
  </conditionalFormatting>
  <conditionalFormatting sqref="C151">
    <cfRule type="expression" dxfId="9379" priority="15433">
      <formula>ISEVEN(ROW())</formula>
    </cfRule>
  </conditionalFormatting>
  <conditionalFormatting sqref="C150">
    <cfRule type="expression" dxfId="9378" priority="15432">
      <formula>ISEVEN(ROW())</formula>
    </cfRule>
  </conditionalFormatting>
  <conditionalFormatting sqref="C152">
    <cfRule type="expression" dxfId="9377" priority="15431">
      <formula>ISEVEN(ROW())</formula>
    </cfRule>
  </conditionalFormatting>
  <conditionalFormatting sqref="C153">
    <cfRule type="expression" dxfId="9376" priority="15430">
      <formula>ISEVEN(ROW())</formula>
    </cfRule>
  </conditionalFormatting>
  <conditionalFormatting sqref="C150">
    <cfRule type="expression" dxfId="9375" priority="15429">
      <formula>ISEVEN(ROW())</formula>
    </cfRule>
  </conditionalFormatting>
  <conditionalFormatting sqref="C149">
    <cfRule type="expression" dxfId="9374" priority="15428">
      <formula>ISEVEN(ROW())</formula>
    </cfRule>
  </conditionalFormatting>
  <conditionalFormatting sqref="C151">
    <cfRule type="expression" dxfId="9373" priority="15427">
      <formula>ISEVEN(ROW())</formula>
    </cfRule>
  </conditionalFormatting>
  <conditionalFormatting sqref="C153">
    <cfRule type="expression" dxfId="9372" priority="15426">
      <formula>ISEVEN(ROW())</formula>
    </cfRule>
  </conditionalFormatting>
  <conditionalFormatting sqref="C152">
    <cfRule type="expression" dxfId="9371" priority="15425">
      <formula>ISEVEN(ROW())</formula>
    </cfRule>
  </conditionalFormatting>
  <conditionalFormatting sqref="C149">
    <cfRule type="expression" dxfId="9370" priority="15424">
      <formula>ISEVEN(ROW())</formula>
    </cfRule>
  </conditionalFormatting>
  <conditionalFormatting sqref="C150">
    <cfRule type="expression" dxfId="9369" priority="15423">
      <formula>ISEVEN(ROW())</formula>
    </cfRule>
  </conditionalFormatting>
  <conditionalFormatting sqref="C152">
    <cfRule type="expression" dxfId="9368" priority="15422">
      <formula>ISEVEN(ROW())</formula>
    </cfRule>
  </conditionalFormatting>
  <conditionalFormatting sqref="C151">
    <cfRule type="expression" dxfId="9367" priority="15421">
      <formula>ISEVEN(ROW())</formula>
    </cfRule>
  </conditionalFormatting>
  <conditionalFormatting sqref="C153">
    <cfRule type="expression" dxfId="9366" priority="15420">
      <formula>ISEVEN(ROW())</formula>
    </cfRule>
  </conditionalFormatting>
  <conditionalFormatting sqref="C154">
    <cfRule type="expression" dxfId="9365" priority="15419">
      <formula>ISEVEN(ROW())</formula>
    </cfRule>
  </conditionalFormatting>
  <conditionalFormatting sqref="C156">
    <cfRule type="expression" dxfId="9364" priority="15418">
      <formula>ISEVEN(ROW())</formula>
    </cfRule>
  </conditionalFormatting>
  <conditionalFormatting sqref="C155">
    <cfRule type="expression" dxfId="9363" priority="15417">
      <formula>ISEVEN(ROW())</formula>
    </cfRule>
  </conditionalFormatting>
  <conditionalFormatting sqref="C157">
    <cfRule type="expression" dxfId="9362" priority="15416">
      <formula>ISEVEN(ROW())</formula>
    </cfRule>
  </conditionalFormatting>
  <conditionalFormatting sqref="C159">
    <cfRule type="expression" dxfId="9361" priority="15415">
      <formula>ISEVEN(ROW())</formula>
    </cfRule>
  </conditionalFormatting>
  <conditionalFormatting sqref="C158">
    <cfRule type="expression" dxfId="9360" priority="15414">
      <formula>ISEVEN(ROW())</formula>
    </cfRule>
  </conditionalFormatting>
  <conditionalFormatting sqref="C160">
    <cfRule type="expression" dxfId="9359" priority="15413">
      <formula>ISEVEN(ROW())</formula>
    </cfRule>
  </conditionalFormatting>
  <conditionalFormatting sqref="C155">
    <cfRule type="expression" dxfId="9358" priority="15412">
      <formula>ISEVEN(ROW())</formula>
    </cfRule>
  </conditionalFormatting>
  <conditionalFormatting sqref="C154">
    <cfRule type="expression" dxfId="9357" priority="15411">
      <formula>ISEVEN(ROW())</formula>
    </cfRule>
  </conditionalFormatting>
  <conditionalFormatting sqref="C156">
    <cfRule type="expression" dxfId="9356" priority="15410">
      <formula>ISEVEN(ROW())</formula>
    </cfRule>
  </conditionalFormatting>
  <conditionalFormatting sqref="C158">
    <cfRule type="expression" dxfId="9355" priority="15409">
      <formula>ISEVEN(ROW())</formula>
    </cfRule>
  </conditionalFormatting>
  <conditionalFormatting sqref="C157">
    <cfRule type="expression" dxfId="9354" priority="15408">
      <formula>ISEVEN(ROW())</formula>
    </cfRule>
  </conditionalFormatting>
  <conditionalFormatting sqref="C159">
    <cfRule type="expression" dxfId="9353" priority="15407">
      <formula>ISEVEN(ROW())</formula>
    </cfRule>
  </conditionalFormatting>
  <conditionalFormatting sqref="C160">
    <cfRule type="expression" dxfId="9352" priority="15406">
      <formula>ISEVEN(ROW())</formula>
    </cfRule>
  </conditionalFormatting>
  <conditionalFormatting sqref="C154">
    <cfRule type="expression" dxfId="9351" priority="15405">
      <formula>ISEVEN(ROW())</formula>
    </cfRule>
  </conditionalFormatting>
  <conditionalFormatting sqref="C155">
    <cfRule type="expression" dxfId="9350" priority="15404">
      <formula>ISEVEN(ROW())</formula>
    </cfRule>
  </conditionalFormatting>
  <conditionalFormatting sqref="C157">
    <cfRule type="expression" dxfId="9349" priority="15403">
      <formula>ISEVEN(ROW())</formula>
    </cfRule>
  </conditionalFormatting>
  <conditionalFormatting sqref="C156">
    <cfRule type="expression" dxfId="9348" priority="15402">
      <formula>ISEVEN(ROW())</formula>
    </cfRule>
  </conditionalFormatting>
  <conditionalFormatting sqref="C158">
    <cfRule type="expression" dxfId="9347" priority="15401">
      <formula>ISEVEN(ROW())</formula>
    </cfRule>
  </conditionalFormatting>
  <conditionalFormatting sqref="C160">
    <cfRule type="expression" dxfId="9346" priority="15400">
      <formula>ISEVEN(ROW())</formula>
    </cfRule>
  </conditionalFormatting>
  <conditionalFormatting sqref="C159">
    <cfRule type="expression" dxfId="9345" priority="15399">
      <formula>ISEVEN(ROW())</formula>
    </cfRule>
  </conditionalFormatting>
  <conditionalFormatting sqref="C154">
    <cfRule type="expression" dxfId="9344" priority="15398">
      <formula>ISEVEN(ROW())</formula>
    </cfRule>
  </conditionalFormatting>
  <conditionalFormatting sqref="C156">
    <cfRule type="expression" dxfId="9343" priority="15397">
      <formula>ISEVEN(ROW())</formula>
    </cfRule>
  </conditionalFormatting>
  <conditionalFormatting sqref="C155">
    <cfRule type="expression" dxfId="9342" priority="15396">
      <formula>ISEVEN(ROW())</formula>
    </cfRule>
  </conditionalFormatting>
  <conditionalFormatting sqref="C157">
    <cfRule type="expression" dxfId="9341" priority="15395">
      <formula>ISEVEN(ROW())</formula>
    </cfRule>
  </conditionalFormatting>
  <conditionalFormatting sqref="C159">
    <cfRule type="expression" dxfId="9340" priority="15394">
      <formula>ISEVEN(ROW())</formula>
    </cfRule>
  </conditionalFormatting>
  <conditionalFormatting sqref="C158">
    <cfRule type="expression" dxfId="9339" priority="15393">
      <formula>ISEVEN(ROW())</formula>
    </cfRule>
  </conditionalFormatting>
  <conditionalFormatting sqref="C160">
    <cfRule type="expression" dxfId="9338" priority="15392">
      <formula>ISEVEN(ROW())</formula>
    </cfRule>
  </conditionalFormatting>
  <conditionalFormatting sqref="C155">
    <cfRule type="expression" dxfId="9337" priority="15391">
      <formula>ISEVEN(ROW())</formula>
    </cfRule>
  </conditionalFormatting>
  <conditionalFormatting sqref="C154">
    <cfRule type="expression" dxfId="9336" priority="15390">
      <formula>ISEVEN(ROW())</formula>
    </cfRule>
  </conditionalFormatting>
  <conditionalFormatting sqref="C156">
    <cfRule type="expression" dxfId="9335" priority="15389">
      <formula>ISEVEN(ROW())</formula>
    </cfRule>
  </conditionalFormatting>
  <conditionalFormatting sqref="C158">
    <cfRule type="expression" dxfId="9334" priority="15388">
      <formula>ISEVEN(ROW())</formula>
    </cfRule>
  </conditionalFormatting>
  <conditionalFormatting sqref="C157">
    <cfRule type="expression" dxfId="9333" priority="15387">
      <formula>ISEVEN(ROW())</formula>
    </cfRule>
  </conditionalFormatting>
  <conditionalFormatting sqref="C159">
    <cfRule type="expression" dxfId="9332" priority="15386">
      <formula>ISEVEN(ROW())</formula>
    </cfRule>
  </conditionalFormatting>
  <conditionalFormatting sqref="C160">
    <cfRule type="expression" dxfId="9331" priority="15385">
      <formula>ISEVEN(ROW())</formula>
    </cfRule>
  </conditionalFormatting>
  <conditionalFormatting sqref="C154">
    <cfRule type="expression" dxfId="9330" priority="15384">
      <formula>ISEVEN(ROW())</formula>
    </cfRule>
  </conditionalFormatting>
  <conditionalFormatting sqref="C155">
    <cfRule type="expression" dxfId="9329" priority="15383">
      <formula>ISEVEN(ROW())</formula>
    </cfRule>
  </conditionalFormatting>
  <conditionalFormatting sqref="C157">
    <cfRule type="expression" dxfId="9328" priority="15382">
      <formula>ISEVEN(ROW())</formula>
    </cfRule>
  </conditionalFormatting>
  <conditionalFormatting sqref="C156">
    <cfRule type="expression" dxfId="9327" priority="15381">
      <formula>ISEVEN(ROW())</formula>
    </cfRule>
  </conditionalFormatting>
  <conditionalFormatting sqref="C158">
    <cfRule type="expression" dxfId="9326" priority="15380">
      <formula>ISEVEN(ROW())</formula>
    </cfRule>
  </conditionalFormatting>
  <conditionalFormatting sqref="C160">
    <cfRule type="expression" dxfId="9325" priority="15379">
      <formula>ISEVEN(ROW())</formula>
    </cfRule>
  </conditionalFormatting>
  <conditionalFormatting sqref="C159">
    <cfRule type="expression" dxfId="9324" priority="15378">
      <formula>ISEVEN(ROW())</formula>
    </cfRule>
  </conditionalFormatting>
  <conditionalFormatting sqref="C154">
    <cfRule type="expression" dxfId="9323" priority="15377">
      <formula>ISEVEN(ROW())</formula>
    </cfRule>
  </conditionalFormatting>
  <conditionalFormatting sqref="C156">
    <cfRule type="expression" dxfId="9322" priority="15376">
      <formula>ISEVEN(ROW())</formula>
    </cfRule>
  </conditionalFormatting>
  <conditionalFormatting sqref="C155">
    <cfRule type="expression" dxfId="9321" priority="15375">
      <formula>ISEVEN(ROW())</formula>
    </cfRule>
  </conditionalFormatting>
  <conditionalFormatting sqref="C157">
    <cfRule type="expression" dxfId="9320" priority="15374">
      <formula>ISEVEN(ROW())</formula>
    </cfRule>
  </conditionalFormatting>
  <conditionalFormatting sqref="C159">
    <cfRule type="expression" dxfId="9319" priority="15373">
      <formula>ISEVEN(ROW())</formula>
    </cfRule>
  </conditionalFormatting>
  <conditionalFormatting sqref="C158">
    <cfRule type="expression" dxfId="9318" priority="15372">
      <formula>ISEVEN(ROW())</formula>
    </cfRule>
  </conditionalFormatting>
  <conditionalFormatting sqref="C160">
    <cfRule type="expression" dxfId="9317" priority="15371">
      <formula>ISEVEN(ROW())</formula>
    </cfRule>
  </conditionalFormatting>
  <conditionalFormatting sqref="C155">
    <cfRule type="expression" dxfId="9316" priority="15370">
      <formula>ISEVEN(ROW())</formula>
    </cfRule>
  </conditionalFormatting>
  <conditionalFormatting sqref="C154">
    <cfRule type="expression" dxfId="9315" priority="15369">
      <formula>ISEVEN(ROW())</formula>
    </cfRule>
  </conditionalFormatting>
  <conditionalFormatting sqref="C156">
    <cfRule type="expression" dxfId="9314" priority="15368">
      <formula>ISEVEN(ROW())</formula>
    </cfRule>
  </conditionalFormatting>
  <conditionalFormatting sqref="C158">
    <cfRule type="expression" dxfId="9313" priority="15367">
      <formula>ISEVEN(ROW())</formula>
    </cfRule>
  </conditionalFormatting>
  <conditionalFormatting sqref="C157">
    <cfRule type="expression" dxfId="9312" priority="15366">
      <formula>ISEVEN(ROW())</formula>
    </cfRule>
  </conditionalFormatting>
  <conditionalFormatting sqref="C159">
    <cfRule type="expression" dxfId="9311" priority="15365">
      <formula>ISEVEN(ROW())</formula>
    </cfRule>
  </conditionalFormatting>
  <conditionalFormatting sqref="C160">
    <cfRule type="expression" dxfId="9310" priority="15364">
      <formula>ISEVEN(ROW())</formula>
    </cfRule>
  </conditionalFormatting>
  <conditionalFormatting sqref="C154">
    <cfRule type="expression" dxfId="9309" priority="15363">
      <formula>ISEVEN(ROW())</formula>
    </cfRule>
  </conditionalFormatting>
  <conditionalFormatting sqref="C156">
    <cfRule type="expression" dxfId="9308" priority="15362">
      <formula>ISEVEN(ROW())</formula>
    </cfRule>
  </conditionalFormatting>
  <conditionalFormatting sqref="C155">
    <cfRule type="expression" dxfId="9307" priority="15361">
      <formula>ISEVEN(ROW())</formula>
    </cfRule>
  </conditionalFormatting>
  <conditionalFormatting sqref="C157">
    <cfRule type="expression" dxfId="9306" priority="15360">
      <formula>ISEVEN(ROW())</formula>
    </cfRule>
  </conditionalFormatting>
  <conditionalFormatting sqref="C159">
    <cfRule type="expression" dxfId="9305" priority="15359">
      <formula>ISEVEN(ROW())</formula>
    </cfRule>
  </conditionalFormatting>
  <conditionalFormatting sqref="C158">
    <cfRule type="expression" dxfId="9304" priority="15358">
      <formula>ISEVEN(ROW())</formula>
    </cfRule>
  </conditionalFormatting>
  <conditionalFormatting sqref="C160">
    <cfRule type="expression" dxfId="9303" priority="15357">
      <formula>ISEVEN(ROW())</formula>
    </cfRule>
  </conditionalFormatting>
  <conditionalFormatting sqref="C155">
    <cfRule type="expression" dxfId="9302" priority="15356">
      <formula>ISEVEN(ROW())</formula>
    </cfRule>
  </conditionalFormatting>
  <conditionalFormatting sqref="C154">
    <cfRule type="expression" dxfId="9301" priority="15355">
      <formula>ISEVEN(ROW())</formula>
    </cfRule>
  </conditionalFormatting>
  <conditionalFormatting sqref="C156">
    <cfRule type="expression" dxfId="9300" priority="15354">
      <formula>ISEVEN(ROW())</formula>
    </cfRule>
  </conditionalFormatting>
  <conditionalFormatting sqref="C158">
    <cfRule type="expression" dxfId="9299" priority="15353">
      <formula>ISEVEN(ROW())</formula>
    </cfRule>
  </conditionalFormatting>
  <conditionalFormatting sqref="C157">
    <cfRule type="expression" dxfId="9298" priority="15352">
      <formula>ISEVEN(ROW())</formula>
    </cfRule>
  </conditionalFormatting>
  <conditionalFormatting sqref="C159">
    <cfRule type="expression" dxfId="9297" priority="15351">
      <formula>ISEVEN(ROW())</formula>
    </cfRule>
  </conditionalFormatting>
  <conditionalFormatting sqref="C160">
    <cfRule type="expression" dxfId="9296" priority="15350">
      <formula>ISEVEN(ROW())</formula>
    </cfRule>
  </conditionalFormatting>
  <conditionalFormatting sqref="C154">
    <cfRule type="expression" dxfId="9295" priority="15349">
      <formula>ISEVEN(ROW())</formula>
    </cfRule>
  </conditionalFormatting>
  <conditionalFormatting sqref="C155">
    <cfRule type="expression" dxfId="9294" priority="15348">
      <formula>ISEVEN(ROW())</formula>
    </cfRule>
  </conditionalFormatting>
  <conditionalFormatting sqref="C157">
    <cfRule type="expression" dxfId="9293" priority="15347">
      <formula>ISEVEN(ROW())</formula>
    </cfRule>
  </conditionalFormatting>
  <conditionalFormatting sqref="C156">
    <cfRule type="expression" dxfId="9292" priority="15346">
      <formula>ISEVEN(ROW())</formula>
    </cfRule>
  </conditionalFormatting>
  <conditionalFormatting sqref="C158">
    <cfRule type="expression" dxfId="9291" priority="15345">
      <formula>ISEVEN(ROW())</formula>
    </cfRule>
  </conditionalFormatting>
  <conditionalFormatting sqref="C160">
    <cfRule type="expression" dxfId="9290" priority="15344">
      <formula>ISEVEN(ROW())</formula>
    </cfRule>
  </conditionalFormatting>
  <conditionalFormatting sqref="C159">
    <cfRule type="expression" dxfId="9289" priority="15343">
      <formula>ISEVEN(ROW())</formula>
    </cfRule>
  </conditionalFormatting>
  <conditionalFormatting sqref="C154">
    <cfRule type="expression" dxfId="9288" priority="15342">
      <formula>ISEVEN(ROW())</formula>
    </cfRule>
  </conditionalFormatting>
  <conditionalFormatting sqref="C156">
    <cfRule type="expression" dxfId="9287" priority="15341">
      <formula>ISEVEN(ROW())</formula>
    </cfRule>
  </conditionalFormatting>
  <conditionalFormatting sqref="C155">
    <cfRule type="expression" dxfId="9286" priority="15340">
      <formula>ISEVEN(ROW())</formula>
    </cfRule>
  </conditionalFormatting>
  <conditionalFormatting sqref="C157">
    <cfRule type="expression" dxfId="9285" priority="15339">
      <formula>ISEVEN(ROW())</formula>
    </cfRule>
  </conditionalFormatting>
  <conditionalFormatting sqref="C159">
    <cfRule type="expression" dxfId="9284" priority="15338">
      <formula>ISEVEN(ROW())</formula>
    </cfRule>
  </conditionalFormatting>
  <conditionalFormatting sqref="C158">
    <cfRule type="expression" dxfId="9283" priority="15337">
      <formula>ISEVEN(ROW())</formula>
    </cfRule>
  </conditionalFormatting>
  <conditionalFormatting sqref="C160">
    <cfRule type="expression" dxfId="9282" priority="15336">
      <formula>ISEVEN(ROW())</formula>
    </cfRule>
  </conditionalFormatting>
  <conditionalFormatting sqref="C155">
    <cfRule type="expression" dxfId="9281" priority="15335">
      <formula>ISEVEN(ROW())</formula>
    </cfRule>
  </conditionalFormatting>
  <conditionalFormatting sqref="C154">
    <cfRule type="expression" dxfId="9280" priority="15334">
      <formula>ISEVEN(ROW())</formula>
    </cfRule>
  </conditionalFormatting>
  <conditionalFormatting sqref="C156">
    <cfRule type="expression" dxfId="9279" priority="15333">
      <formula>ISEVEN(ROW())</formula>
    </cfRule>
  </conditionalFormatting>
  <conditionalFormatting sqref="C158">
    <cfRule type="expression" dxfId="9278" priority="15332">
      <formula>ISEVEN(ROW())</formula>
    </cfRule>
  </conditionalFormatting>
  <conditionalFormatting sqref="C157">
    <cfRule type="expression" dxfId="9277" priority="15331">
      <formula>ISEVEN(ROW())</formula>
    </cfRule>
  </conditionalFormatting>
  <conditionalFormatting sqref="C159">
    <cfRule type="expression" dxfId="9276" priority="15330">
      <formula>ISEVEN(ROW())</formula>
    </cfRule>
  </conditionalFormatting>
  <conditionalFormatting sqref="C160">
    <cfRule type="expression" dxfId="9275" priority="15329">
      <formula>ISEVEN(ROW())</formula>
    </cfRule>
  </conditionalFormatting>
  <conditionalFormatting sqref="C154">
    <cfRule type="expression" dxfId="9274" priority="15328">
      <formula>ISEVEN(ROW())</formula>
    </cfRule>
  </conditionalFormatting>
  <conditionalFormatting sqref="C155">
    <cfRule type="expression" dxfId="9273" priority="15327">
      <formula>ISEVEN(ROW())</formula>
    </cfRule>
  </conditionalFormatting>
  <conditionalFormatting sqref="C157">
    <cfRule type="expression" dxfId="9272" priority="15326">
      <formula>ISEVEN(ROW())</formula>
    </cfRule>
  </conditionalFormatting>
  <conditionalFormatting sqref="C156">
    <cfRule type="expression" dxfId="9271" priority="15325">
      <formula>ISEVEN(ROW())</formula>
    </cfRule>
  </conditionalFormatting>
  <conditionalFormatting sqref="C158">
    <cfRule type="expression" dxfId="9270" priority="15324">
      <formula>ISEVEN(ROW())</formula>
    </cfRule>
  </conditionalFormatting>
  <conditionalFormatting sqref="C160">
    <cfRule type="expression" dxfId="9269" priority="15323">
      <formula>ISEVEN(ROW())</formula>
    </cfRule>
  </conditionalFormatting>
  <conditionalFormatting sqref="C159">
    <cfRule type="expression" dxfId="9268" priority="15322">
      <formula>ISEVEN(ROW())</formula>
    </cfRule>
  </conditionalFormatting>
  <conditionalFormatting sqref="C154">
    <cfRule type="expression" dxfId="9267" priority="15321">
      <formula>ISEVEN(ROW())</formula>
    </cfRule>
  </conditionalFormatting>
  <conditionalFormatting sqref="C156">
    <cfRule type="expression" dxfId="9266" priority="15320">
      <formula>ISEVEN(ROW())</formula>
    </cfRule>
  </conditionalFormatting>
  <conditionalFormatting sqref="C155">
    <cfRule type="expression" dxfId="9265" priority="15319">
      <formula>ISEVEN(ROW())</formula>
    </cfRule>
  </conditionalFormatting>
  <conditionalFormatting sqref="C157">
    <cfRule type="expression" dxfId="9264" priority="15318">
      <formula>ISEVEN(ROW())</formula>
    </cfRule>
  </conditionalFormatting>
  <conditionalFormatting sqref="C159">
    <cfRule type="expression" dxfId="9263" priority="15317">
      <formula>ISEVEN(ROW())</formula>
    </cfRule>
  </conditionalFormatting>
  <conditionalFormatting sqref="C158">
    <cfRule type="expression" dxfId="9262" priority="15316">
      <formula>ISEVEN(ROW())</formula>
    </cfRule>
  </conditionalFormatting>
  <conditionalFormatting sqref="C160">
    <cfRule type="expression" dxfId="9261" priority="15315">
      <formula>ISEVEN(ROW())</formula>
    </cfRule>
  </conditionalFormatting>
  <conditionalFormatting sqref="C155">
    <cfRule type="expression" dxfId="9260" priority="15314">
      <formula>ISEVEN(ROW())</formula>
    </cfRule>
  </conditionalFormatting>
  <conditionalFormatting sqref="C154">
    <cfRule type="expression" dxfId="9259" priority="15313">
      <formula>ISEVEN(ROW())</formula>
    </cfRule>
  </conditionalFormatting>
  <conditionalFormatting sqref="C156">
    <cfRule type="expression" dxfId="9258" priority="15312">
      <formula>ISEVEN(ROW())</formula>
    </cfRule>
  </conditionalFormatting>
  <conditionalFormatting sqref="C158">
    <cfRule type="expression" dxfId="9257" priority="15311">
      <formula>ISEVEN(ROW())</formula>
    </cfRule>
  </conditionalFormatting>
  <conditionalFormatting sqref="C157">
    <cfRule type="expression" dxfId="9256" priority="15310">
      <formula>ISEVEN(ROW())</formula>
    </cfRule>
  </conditionalFormatting>
  <conditionalFormatting sqref="C159">
    <cfRule type="expression" dxfId="9255" priority="15309">
      <formula>ISEVEN(ROW())</formula>
    </cfRule>
  </conditionalFormatting>
  <conditionalFormatting sqref="C160">
    <cfRule type="expression" dxfId="9254" priority="15308">
      <formula>ISEVEN(ROW())</formula>
    </cfRule>
  </conditionalFormatting>
  <conditionalFormatting sqref="C150">
    <cfRule type="expression" dxfId="9253" priority="15307">
      <formula>ISEVEN(ROW())</formula>
    </cfRule>
  </conditionalFormatting>
  <conditionalFormatting sqref="C149">
    <cfRule type="expression" dxfId="9252" priority="15306">
      <formula>ISEVEN(ROW())</formula>
    </cfRule>
  </conditionalFormatting>
  <conditionalFormatting sqref="C151">
    <cfRule type="expression" dxfId="9251" priority="15305">
      <formula>ISEVEN(ROW())</formula>
    </cfRule>
  </conditionalFormatting>
  <conditionalFormatting sqref="C152">
    <cfRule type="expression" dxfId="9250" priority="15304">
      <formula>ISEVEN(ROW())</formula>
    </cfRule>
  </conditionalFormatting>
  <conditionalFormatting sqref="C152">
    <cfRule type="expression" dxfId="9249" priority="15303">
      <formula>ISEVEN(ROW())</formula>
    </cfRule>
  </conditionalFormatting>
  <conditionalFormatting sqref="C154">
    <cfRule type="expression" dxfId="9248" priority="15302">
      <formula>ISEVEN(ROW())</formula>
    </cfRule>
  </conditionalFormatting>
  <conditionalFormatting sqref="C153">
    <cfRule type="expression" dxfId="9247" priority="15301">
      <formula>ISEVEN(ROW())</formula>
    </cfRule>
  </conditionalFormatting>
  <conditionalFormatting sqref="C155">
    <cfRule type="expression" dxfId="9246" priority="15300">
      <formula>ISEVEN(ROW())</formula>
    </cfRule>
  </conditionalFormatting>
  <conditionalFormatting sqref="C157">
    <cfRule type="expression" dxfId="9245" priority="15299">
      <formula>ISEVEN(ROW())</formula>
    </cfRule>
  </conditionalFormatting>
  <conditionalFormatting sqref="C156">
    <cfRule type="expression" dxfId="9244" priority="15298">
      <formula>ISEVEN(ROW())</formula>
    </cfRule>
  </conditionalFormatting>
  <conditionalFormatting sqref="C158">
    <cfRule type="expression" dxfId="9243" priority="15297">
      <formula>ISEVEN(ROW())</formula>
    </cfRule>
  </conditionalFormatting>
  <conditionalFormatting sqref="C160">
    <cfRule type="expression" dxfId="9242" priority="15296">
      <formula>ISEVEN(ROW())</formula>
    </cfRule>
  </conditionalFormatting>
  <conditionalFormatting sqref="C159">
    <cfRule type="expression" dxfId="9241" priority="15295">
      <formula>ISEVEN(ROW())</formula>
    </cfRule>
  </conditionalFormatting>
  <conditionalFormatting sqref="C153">
    <cfRule type="expression" dxfId="9240" priority="15294">
      <formula>ISEVEN(ROW())</formula>
    </cfRule>
  </conditionalFormatting>
  <conditionalFormatting sqref="C152">
    <cfRule type="expression" dxfId="9239" priority="15293">
      <formula>ISEVEN(ROW())</formula>
    </cfRule>
  </conditionalFormatting>
  <conditionalFormatting sqref="C154">
    <cfRule type="expression" dxfId="9238" priority="15292">
      <formula>ISEVEN(ROW())</formula>
    </cfRule>
  </conditionalFormatting>
  <conditionalFormatting sqref="C156">
    <cfRule type="expression" dxfId="9237" priority="15291">
      <formula>ISEVEN(ROW())</formula>
    </cfRule>
  </conditionalFormatting>
  <conditionalFormatting sqref="C155">
    <cfRule type="expression" dxfId="9236" priority="15290">
      <formula>ISEVEN(ROW())</formula>
    </cfRule>
  </conditionalFormatting>
  <conditionalFormatting sqref="C157">
    <cfRule type="expression" dxfId="9235" priority="15289">
      <formula>ISEVEN(ROW())</formula>
    </cfRule>
  </conditionalFormatting>
  <conditionalFormatting sqref="C159">
    <cfRule type="expression" dxfId="9234" priority="15288">
      <formula>ISEVEN(ROW())</formula>
    </cfRule>
  </conditionalFormatting>
  <conditionalFormatting sqref="C158">
    <cfRule type="expression" dxfId="9233" priority="15287">
      <formula>ISEVEN(ROW())</formula>
    </cfRule>
  </conditionalFormatting>
  <conditionalFormatting sqref="C160">
    <cfRule type="expression" dxfId="9232" priority="15286">
      <formula>ISEVEN(ROW())</formula>
    </cfRule>
  </conditionalFormatting>
  <conditionalFormatting sqref="C158">
    <cfRule type="expression" dxfId="9231" priority="15285">
      <formula>ISEVEN(ROW())</formula>
    </cfRule>
  </conditionalFormatting>
  <conditionalFormatting sqref="C160">
    <cfRule type="expression" dxfId="9230" priority="15284">
      <formula>ISEVEN(ROW())</formula>
    </cfRule>
  </conditionalFormatting>
  <conditionalFormatting sqref="C159">
    <cfRule type="expression" dxfId="9229" priority="15283">
      <formula>ISEVEN(ROW())</formula>
    </cfRule>
  </conditionalFormatting>
  <conditionalFormatting sqref="C159">
    <cfRule type="expression" dxfId="9228" priority="15282">
      <formula>ISEVEN(ROW())</formula>
    </cfRule>
  </conditionalFormatting>
  <conditionalFormatting sqref="C158">
    <cfRule type="expression" dxfId="9227" priority="15281">
      <formula>ISEVEN(ROW())</formula>
    </cfRule>
  </conditionalFormatting>
  <conditionalFormatting sqref="C160">
    <cfRule type="expression" dxfId="9226" priority="15280">
      <formula>ISEVEN(ROW())</formula>
    </cfRule>
  </conditionalFormatting>
  <conditionalFormatting sqref="C149">
    <cfRule type="expression" dxfId="9225" priority="15279">
      <formula>ISEVEN(ROW())</formula>
    </cfRule>
  </conditionalFormatting>
  <conditionalFormatting sqref="C149">
    <cfRule type="expression" dxfId="9224" priority="15278">
      <formula>ISEVEN(ROW())</formula>
    </cfRule>
  </conditionalFormatting>
  <conditionalFormatting sqref="C151">
    <cfRule type="expression" dxfId="9223" priority="15277">
      <formula>ISEVEN(ROW())</formula>
    </cfRule>
  </conditionalFormatting>
  <conditionalFormatting sqref="C150">
    <cfRule type="expression" dxfId="9222" priority="15276">
      <formula>ISEVEN(ROW())</formula>
    </cfRule>
  </conditionalFormatting>
  <conditionalFormatting sqref="C152">
    <cfRule type="expression" dxfId="9221" priority="15275">
      <formula>ISEVEN(ROW())</formula>
    </cfRule>
  </conditionalFormatting>
  <conditionalFormatting sqref="C153">
    <cfRule type="expression" dxfId="9220" priority="15274">
      <formula>ISEVEN(ROW())</formula>
    </cfRule>
  </conditionalFormatting>
  <conditionalFormatting sqref="C153">
    <cfRule type="expression" dxfId="9219" priority="15273">
      <formula>ISEVEN(ROW())</formula>
    </cfRule>
  </conditionalFormatting>
  <conditionalFormatting sqref="C155">
    <cfRule type="expression" dxfId="9218" priority="15272">
      <formula>ISEVEN(ROW())</formula>
    </cfRule>
  </conditionalFormatting>
  <conditionalFormatting sqref="C154">
    <cfRule type="expression" dxfId="9217" priority="15271">
      <formula>ISEVEN(ROW())</formula>
    </cfRule>
  </conditionalFormatting>
  <conditionalFormatting sqref="C156">
    <cfRule type="expression" dxfId="9216" priority="15270">
      <formula>ISEVEN(ROW())</formula>
    </cfRule>
  </conditionalFormatting>
  <conditionalFormatting sqref="C158">
    <cfRule type="expression" dxfId="9215" priority="15269">
      <formula>ISEVEN(ROW())</formula>
    </cfRule>
  </conditionalFormatting>
  <conditionalFormatting sqref="C157">
    <cfRule type="expression" dxfId="9214" priority="15268">
      <formula>ISEVEN(ROW())</formula>
    </cfRule>
  </conditionalFormatting>
  <conditionalFormatting sqref="C159">
    <cfRule type="expression" dxfId="9213" priority="15267">
      <formula>ISEVEN(ROW())</formula>
    </cfRule>
  </conditionalFormatting>
  <conditionalFormatting sqref="C160">
    <cfRule type="expression" dxfId="9212" priority="15266">
      <formula>ISEVEN(ROW())</formula>
    </cfRule>
  </conditionalFormatting>
  <conditionalFormatting sqref="C154">
    <cfRule type="expression" dxfId="9211" priority="15265">
      <formula>ISEVEN(ROW())</formula>
    </cfRule>
  </conditionalFormatting>
  <conditionalFormatting sqref="C153">
    <cfRule type="expression" dxfId="9210" priority="15264">
      <formula>ISEVEN(ROW())</formula>
    </cfRule>
  </conditionalFormatting>
  <conditionalFormatting sqref="C155">
    <cfRule type="expression" dxfId="9209" priority="15263">
      <formula>ISEVEN(ROW())</formula>
    </cfRule>
  </conditionalFormatting>
  <conditionalFormatting sqref="C157">
    <cfRule type="expression" dxfId="9208" priority="15262">
      <formula>ISEVEN(ROW())</formula>
    </cfRule>
  </conditionalFormatting>
  <conditionalFormatting sqref="C156">
    <cfRule type="expression" dxfId="9207" priority="15261">
      <formula>ISEVEN(ROW())</formula>
    </cfRule>
  </conditionalFormatting>
  <conditionalFormatting sqref="C158">
    <cfRule type="expression" dxfId="9206" priority="15260">
      <formula>ISEVEN(ROW())</formula>
    </cfRule>
  </conditionalFormatting>
  <conditionalFormatting sqref="C160">
    <cfRule type="expression" dxfId="9205" priority="15259">
      <formula>ISEVEN(ROW())</formula>
    </cfRule>
  </conditionalFormatting>
  <conditionalFormatting sqref="C159">
    <cfRule type="expression" dxfId="9204" priority="15258">
      <formula>ISEVEN(ROW())</formula>
    </cfRule>
  </conditionalFormatting>
  <conditionalFormatting sqref="C159">
    <cfRule type="expression" dxfId="9203" priority="15257">
      <formula>ISEVEN(ROW())</formula>
    </cfRule>
  </conditionalFormatting>
  <conditionalFormatting sqref="C160">
    <cfRule type="expression" dxfId="9202" priority="15256">
      <formula>ISEVEN(ROW())</formula>
    </cfRule>
  </conditionalFormatting>
  <conditionalFormatting sqref="C160">
    <cfRule type="expression" dxfId="9201" priority="15255">
      <formula>ISEVEN(ROW())</formula>
    </cfRule>
  </conditionalFormatting>
  <conditionalFormatting sqref="C159">
    <cfRule type="expression" dxfId="9200" priority="15254">
      <formula>ISEVEN(ROW())</formula>
    </cfRule>
  </conditionalFormatting>
  <conditionalFormatting sqref="C149">
    <cfRule type="expression" dxfId="9199" priority="15253">
      <formula>ISEVEN(ROW())</formula>
    </cfRule>
  </conditionalFormatting>
  <conditionalFormatting sqref="C150">
    <cfRule type="expression" dxfId="9198" priority="15252">
      <formula>ISEVEN(ROW())</formula>
    </cfRule>
  </conditionalFormatting>
  <conditionalFormatting sqref="C151">
    <cfRule type="expression" dxfId="9197" priority="15251">
      <formula>ISEVEN(ROW())</formula>
    </cfRule>
  </conditionalFormatting>
  <conditionalFormatting sqref="C151">
    <cfRule type="expression" dxfId="9196" priority="15250">
      <formula>ISEVEN(ROW())</formula>
    </cfRule>
  </conditionalFormatting>
  <conditionalFormatting sqref="C153">
    <cfRule type="expression" dxfId="9195" priority="15249">
      <formula>ISEVEN(ROW())</formula>
    </cfRule>
  </conditionalFormatting>
  <conditionalFormatting sqref="C152">
    <cfRule type="expression" dxfId="9194" priority="15248">
      <formula>ISEVEN(ROW())</formula>
    </cfRule>
  </conditionalFormatting>
  <conditionalFormatting sqref="C154">
    <cfRule type="expression" dxfId="9193" priority="15247">
      <formula>ISEVEN(ROW())</formula>
    </cfRule>
  </conditionalFormatting>
  <conditionalFormatting sqref="C156">
    <cfRule type="expression" dxfId="9192" priority="15246">
      <formula>ISEVEN(ROW())</formula>
    </cfRule>
  </conditionalFormatting>
  <conditionalFormatting sqref="C155">
    <cfRule type="expression" dxfId="9191" priority="15245">
      <formula>ISEVEN(ROW())</formula>
    </cfRule>
  </conditionalFormatting>
  <conditionalFormatting sqref="C157">
    <cfRule type="expression" dxfId="9190" priority="15244">
      <formula>ISEVEN(ROW())</formula>
    </cfRule>
  </conditionalFormatting>
  <conditionalFormatting sqref="C159">
    <cfRule type="expression" dxfId="9189" priority="15243">
      <formula>ISEVEN(ROW())</formula>
    </cfRule>
  </conditionalFormatting>
  <conditionalFormatting sqref="C158">
    <cfRule type="expression" dxfId="9188" priority="15242">
      <formula>ISEVEN(ROW())</formula>
    </cfRule>
  </conditionalFormatting>
  <conditionalFormatting sqref="C160">
    <cfRule type="expression" dxfId="9187" priority="15241">
      <formula>ISEVEN(ROW())</formula>
    </cfRule>
  </conditionalFormatting>
  <conditionalFormatting sqref="C152">
    <cfRule type="expression" dxfId="9186" priority="15240">
      <formula>ISEVEN(ROW())</formula>
    </cfRule>
  </conditionalFormatting>
  <conditionalFormatting sqref="C151">
    <cfRule type="expression" dxfId="9185" priority="15239">
      <formula>ISEVEN(ROW())</formula>
    </cfRule>
  </conditionalFormatting>
  <conditionalFormatting sqref="C153">
    <cfRule type="expression" dxfId="9184" priority="15238">
      <formula>ISEVEN(ROW())</formula>
    </cfRule>
  </conditionalFormatting>
  <conditionalFormatting sqref="C155">
    <cfRule type="expression" dxfId="9183" priority="15237">
      <formula>ISEVEN(ROW())</formula>
    </cfRule>
  </conditionalFormatting>
  <conditionalFormatting sqref="C154">
    <cfRule type="expression" dxfId="9182" priority="15236">
      <formula>ISEVEN(ROW())</formula>
    </cfRule>
  </conditionalFormatting>
  <conditionalFormatting sqref="C156">
    <cfRule type="expression" dxfId="9181" priority="15235">
      <formula>ISEVEN(ROW())</formula>
    </cfRule>
  </conditionalFormatting>
  <conditionalFormatting sqref="C158">
    <cfRule type="expression" dxfId="9180" priority="15234">
      <formula>ISEVEN(ROW())</formula>
    </cfRule>
  </conditionalFormatting>
  <conditionalFormatting sqref="C157">
    <cfRule type="expression" dxfId="9179" priority="15233">
      <formula>ISEVEN(ROW())</formula>
    </cfRule>
  </conditionalFormatting>
  <conditionalFormatting sqref="C159">
    <cfRule type="expression" dxfId="9178" priority="15232">
      <formula>ISEVEN(ROW())</formula>
    </cfRule>
  </conditionalFormatting>
  <conditionalFormatting sqref="C160">
    <cfRule type="expression" dxfId="9177" priority="15231">
      <formula>ISEVEN(ROW())</formula>
    </cfRule>
  </conditionalFormatting>
  <conditionalFormatting sqref="C157">
    <cfRule type="expression" dxfId="9176" priority="15230">
      <formula>ISEVEN(ROW())</formula>
    </cfRule>
  </conditionalFormatting>
  <conditionalFormatting sqref="C159">
    <cfRule type="expression" dxfId="9175" priority="15229">
      <formula>ISEVEN(ROW())</formula>
    </cfRule>
  </conditionalFormatting>
  <conditionalFormatting sqref="C158">
    <cfRule type="expression" dxfId="9174" priority="15228">
      <formula>ISEVEN(ROW())</formula>
    </cfRule>
  </conditionalFormatting>
  <conditionalFormatting sqref="C160">
    <cfRule type="expression" dxfId="9173" priority="15227">
      <formula>ISEVEN(ROW())</formula>
    </cfRule>
  </conditionalFormatting>
  <conditionalFormatting sqref="C158">
    <cfRule type="expression" dxfId="9172" priority="15226">
      <formula>ISEVEN(ROW())</formula>
    </cfRule>
  </conditionalFormatting>
  <conditionalFormatting sqref="C157">
    <cfRule type="expression" dxfId="9171" priority="15225">
      <formula>ISEVEN(ROW())</formula>
    </cfRule>
  </conditionalFormatting>
  <conditionalFormatting sqref="C159">
    <cfRule type="expression" dxfId="9170" priority="15224">
      <formula>ISEVEN(ROW())</formula>
    </cfRule>
  </conditionalFormatting>
  <conditionalFormatting sqref="C160">
    <cfRule type="expression" dxfId="9169" priority="15223">
      <formula>ISEVEN(ROW())</formula>
    </cfRule>
  </conditionalFormatting>
  <conditionalFormatting sqref="C150">
    <cfRule type="expression" dxfId="9168" priority="15222">
      <formula>ISEVEN(ROW())</formula>
    </cfRule>
  </conditionalFormatting>
  <conditionalFormatting sqref="C149">
    <cfRule type="expression" dxfId="9167" priority="15221">
      <formula>ISEVEN(ROW())</formula>
    </cfRule>
  </conditionalFormatting>
  <conditionalFormatting sqref="C151">
    <cfRule type="expression" dxfId="9166" priority="15220">
      <formula>ISEVEN(ROW())</formula>
    </cfRule>
  </conditionalFormatting>
  <conditionalFormatting sqref="C152">
    <cfRule type="expression" dxfId="9165" priority="15219">
      <formula>ISEVEN(ROW())</formula>
    </cfRule>
  </conditionalFormatting>
  <conditionalFormatting sqref="C152">
    <cfRule type="expression" dxfId="9164" priority="15218">
      <formula>ISEVEN(ROW())</formula>
    </cfRule>
  </conditionalFormatting>
  <conditionalFormatting sqref="C154">
    <cfRule type="expression" dxfId="9163" priority="15217">
      <formula>ISEVEN(ROW())</formula>
    </cfRule>
  </conditionalFormatting>
  <conditionalFormatting sqref="C153">
    <cfRule type="expression" dxfId="9162" priority="15216">
      <formula>ISEVEN(ROW())</formula>
    </cfRule>
  </conditionalFormatting>
  <conditionalFormatting sqref="C155">
    <cfRule type="expression" dxfId="9161" priority="15215">
      <formula>ISEVEN(ROW())</formula>
    </cfRule>
  </conditionalFormatting>
  <conditionalFormatting sqref="C157">
    <cfRule type="expression" dxfId="9160" priority="15214">
      <formula>ISEVEN(ROW())</formula>
    </cfRule>
  </conditionalFormatting>
  <conditionalFormatting sqref="C156">
    <cfRule type="expression" dxfId="9159" priority="15213">
      <formula>ISEVEN(ROW())</formula>
    </cfRule>
  </conditionalFormatting>
  <conditionalFormatting sqref="C158">
    <cfRule type="expression" dxfId="9158" priority="15212">
      <formula>ISEVEN(ROW())</formula>
    </cfRule>
  </conditionalFormatting>
  <conditionalFormatting sqref="C160">
    <cfRule type="expression" dxfId="9157" priority="15211">
      <formula>ISEVEN(ROW())</formula>
    </cfRule>
  </conditionalFormatting>
  <conditionalFormatting sqref="C159">
    <cfRule type="expression" dxfId="9156" priority="15210">
      <formula>ISEVEN(ROW())</formula>
    </cfRule>
  </conditionalFormatting>
  <conditionalFormatting sqref="C153">
    <cfRule type="expression" dxfId="9155" priority="15209">
      <formula>ISEVEN(ROW())</formula>
    </cfRule>
  </conditionalFormatting>
  <conditionalFormatting sqref="C152">
    <cfRule type="expression" dxfId="9154" priority="15208">
      <formula>ISEVEN(ROW())</formula>
    </cfRule>
  </conditionalFormatting>
  <conditionalFormatting sqref="C154">
    <cfRule type="expression" dxfId="9153" priority="15207">
      <formula>ISEVEN(ROW())</formula>
    </cfRule>
  </conditionalFormatting>
  <conditionalFormatting sqref="C156">
    <cfRule type="expression" dxfId="9152" priority="15206">
      <formula>ISEVEN(ROW())</formula>
    </cfRule>
  </conditionalFormatting>
  <conditionalFormatting sqref="C155">
    <cfRule type="expression" dxfId="9151" priority="15205">
      <formula>ISEVEN(ROW())</formula>
    </cfRule>
  </conditionalFormatting>
  <conditionalFormatting sqref="C157">
    <cfRule type="expression" dxfId="9150" priority="15204">
      <formula>ISEVEN(ROW())</formula>
    </cfRule>
  </conditionalFormatting>
  <conditionalFormatting sqref="C159">
    <cfRule type="expression" dxfId="9149" priority="15203">
      <formula>ISEVEN(ROW())</formula>
    </cfRule>
  </conditionalFormatting>
  <conditionalFormatting sqref="C158">
    <cfRule type="expression" dxfId="9148" priority="15202">
      <formula>ISEVEN(ROW())</formula>
    </cfRule>
  </conditionalFormatting>
  <conditionalFormatting sqref="C160">
    <cfRule type="expression" dxfId="9147" priority="15201">
      <formula>ISEVEN(ROW())</formula>
    </cfRule>
  </conditionalFormatting>
  <conditionalFormatting sqref="C158">
    <cfRule type="expression" dxfId="9146" priority="15200">
      <formula>ISEVEN(ROW())</formula>
    </cfRule>
  </conditionalFormatting>
  <conditionalFormatting sqref="C160">
    <cfRule type="expression" dxfId="9145" priority="15199">
      <formula>ISEVEN(ROW())</formula>
    </cfRule>
  </conditionalFormatting>
  <conditionalFormatting sqref="C159">
    <cfRule type="expression" dxfId="9144" priority="15198">
      <formula>ISEVEN(ROW())</formula>
    </cfRule>
  </conditionalFormatting>
  <conditionalFormatting sqref="C159">
    <cfRule type="expression" dxfId="9143" priority="15197">
      <formula>ISEVEN(ROW())</formula>
    </cfRule>
  </conditionalFormatting>
  <conditionalFormatting sqref="C158">
    <cfRule type="expression" dxfId="9142" priority="15196">
      <formula>ISEVEN(ROW())</formula>
    </cfRule>
  </conditionalFormatting>
  <conditionalFormatting sqref="C160">
    <cfRule type="expression" dxfId="9141" priority="15195">
      <formula>ISEVEN(ROW())</formula>
    </cfRule>
  </conditionalFormatting>
  <conditionalFormatting sqref="B163 D163 F163">
    <cfRule type="expression" dxfId="9140" priority="15194">
      <formula>ISEVEN(ROW())</formula>
    </cfRule>
  </conditionalFormatting>
  <conditionalFormatting sqref="F162">
    <cfRule type="expression" dxfId="9139" priority="15193">
      <formula>ISEVEN(ROW())</formula>
    </cfRule>
  </conditionalFormatting>
  <conditionalFormatting sqref="B162 D162">
    <cfRule type="expression" dxfId="9138" priority="15192">
      <formula>ISEVEN(ROW())</formula>
    </cfRule>
  </conditionalFormatting>
  <conditionalFormatting sqref="B161 F161 D161">
    <cfRule type="expression" dxfId="9137" priority="15191">
      <formula>ISEVEN(ROW())</formula>
    </cfRule>
  </conditionalFormatting>
  <conditionalFormatting sqref="B166 D166 F166">
    <cfRule type="expression" dxfId="9136" priority="15190">
      <formula>ISEVEN(ROW())</formula>
    </cfRule>
  </conditionalFormatting>
  <conditionalFormatting sqref="F165">
    <cfRule type="expression" dxfId="9135" priority="15189">
      <formula>ISEVEN(ROW())</formula>
    </cfRule>
  </conditionalFormatting>
  <conditionalFormatting sqref="B165 D165">
    <cfRule type="expression" dxfId="9134" priority="15188">
      <formula>ISEVEN(ROW())</formula>
    </cfRule>
  </conditionalFormatting>
  <conditionalFormatting sqref="B162 D162 F162">
    <cfRule type="expression" dxfId="9133" priority="15187">
      <formula>ISEVEN(ROW())</formula>
    </cfRule>
  </conditionalFormatting>
  <conditionalFormatting sqref="F161">
    <cfRule type="expression" dxfId="9132" priority="15186">
      <formula>ISEVEN(ROW())</formula>
    </cfRule>
  </conditionalFormatting>
  <conditionalFormatting sqref="B161 D161">
    <cfRule type="expression" dxfId="9131" priority="15185">
      <formula>ISEVEN(ROW())</formula>
    </cfRule>
  </conditionalFormatting>
  <conditionalFormatting sqref="B165 D165 F165">
    <cfRule type="expression" dxfId="9130" priority="15184">
      <formula>ISEVEN(ROW())</formula>
    </cfRule>
  </conditionalFormatting>
  <conditionalFormatting sqref="B163 F163 D163">
    <cfRule type="expression" dxfId="9129" priority="15183">
      <formula>ISEVEN(ROW())</formula>
    </cfRule>
  </conditionalFormatting>
  <conditionalFormatting sqref="B166 F166 D166">
    <cfRule type="expression" dxfId="9128" priority="15182">
      <formula>ISEVEN(ROW())</formula>
    </cfRule>
  </conditionalFormatting>
  <conditionalFormatting sqref="B163 D163 F163">
    <cfRule type="expression" dxfId="9127" priority="15181">
      <formula>ISEVEN(ROW())</formula>
    </cfRule>
  </conditionalFormatting>
  <conditionalFormatting sqref="B166 D166 F166">
    <cfRule type="expression" dxfId="9126" priority="15180">
      <formula>ISEVEN(ROW())</formula>
    </cfRule>
  </conditionalFormatting>
  <conditionalFormatting sqref="F165">
    <cfRule type="expression" dxfId="9125" priority="15179">
      <formula>ISEVEN(ROW())</formula>
    </cfRule>
  </conditionalFormatting>
  <conditionalFormatting sqref="B165 D165">
    <cfRule type="expression" dxfId="9124" priority="15178">
      <formula>ISEVEN(ROW())</formula>
    </cfRule>
  </conditionalFormatting>
  <conditionalFormatting sqref="B165 D165 F165">
    <cfRule type="expression" dxfId="9123" priority="15177">
      <formula>ISEVEN(ROW())</formula>
    </cfRule>
  </conditionalFormatting>
  <conditionalFormatting sqref="B163 F163 D163">
    <cfRule type="expression" dxfId="9122" priority="15176">
      <formula>ISEVEN(ROW())</formula>
    </cfRule>
  </conditionalFormatting>
  <conditionalFormatting sqref="B166 F166 D166">
    <cfRule type="expression" dxfId="9121" priority="15175">
      <formula>ISEVEN(ROW())</formula>
    </cfRule>
  </conditionalFormatting>
  <conditionalFormatting sqref="B161 D161 F161">
    <cfRule type="expression" dxfId="9120" priority="15174">
      <formula>ISEVEN(ROW())</formula>
    </cfRule>
  </conditionalFormatting>
  <conditionalFormatting sqref="F163">
    <cfRule type="expression" dxfId="9119" priority="15173">
      <formula>ISEVEN(ROW())</formula>
    </cfRule>
  </conditionalFormatting>
  <conditionalFormatting sqref="B163 D163">
    <cfRule type="expression" dxfId="9118" priority="15172">
      <formula>ISEVEN(ROW())</formula>
    </cfRule>
  </conditionalFormatting>
  <conditionalFormatting sqref="B162 F162 D162">
    <cfRule type="expression" dxfId="9117" priority="15171">
      <formula>ISEVEN(ROW())</formula>
    </cfRule>
  </conditionalFormatting>
  <conditionalFormatting sqref="F166">
    <cfRule type="expression" dxfId="9116" priority="15170">
      <formula>ISEVEN(ROW())</formula>
    </cfRule>
  </conditionalFormatting>
  <conditionalFormatting sqref="B166 D166">
    <cfRule type="expression" dxfId="9115" priority="15169">
      <formula>ISEVEN(ROW())</formula>
    </cfRule>
  </conditionalFormatting>
  <conditionalFormatting sqref="B165 F165 D165">
    <cfRule type="expression" dxfId="9114" priority="15168">
      <formula>ISEVEN(ROW())</formula>
    </cfRule>
  </conditionalFormatting>
  <conditionalFormatting sqref="B163 D163 F163">
    <cfRule type="expression" dxfId="9113" priority="15167">
      <formula>ISEVEN(ROW())</formula>
    </cfRule>
  </conditionalFormatting>
  <conditionalFormatting sqref="F162">
    <cfRule type="expression" dxfId="9112" priority="15166">
      <formula>ISEVEN(ROW())</formula>
    </cfRule>
  </conditionalFormatting>
  <conditionalFormatting sqref="B162 D162">
    <cfRule type="expression" dxfId="9111" priority="15165">
      <formula>ISEVEN(ROW())</formula>
    </cfRule>
  </conditionalFormatting>
  <conditionalFormatting sqref="B161 F161 D161">
    <cfRule type="expression" dxfId="9110" priority="15164">
      <formula>ISEVEN(ROW())</formula>
    </cfRule>
  </conditionalFormatting>
  <conditionalFormatting sqref="B166 D166 F166">
    <cfRule type="expression" dxfId="9109" priority="15163">
      <formula>ISEVEN(ROW())</formula>
    </cfRule>
  </conditionalFormatting>
  <conditionalFormatting sqref="F165">
    <cfRule type="expression" dxfId="9108" priority="15162">
      <formula>ISEVEN(ROW())</formula>
    </cfRule>
  </conditionalFormatting>
  <conditionalFormatting sqref="B165 D165">
    <cfRule type="expression" dxfId="9107" priority="15161">
      <formula>ISEVEN(ROW())</formula>
    </cfRule>
  </conditionalFormatting>
  <conditionalFormatting sqref="F166">
    <cfRule type="expression" dxfId="9106" priority="15160">
      <formula>ISEVEN(ROW())</formula>
    </cfRule>
  </conditionalFormatting>
  <conditionalFormatting sqref="B166 D166">
    <cfRule type="expression" dxfId="9105" priority="15159">
      <formula>ISEVEN(ROW())</formula>
    </cfRule>
  </conditionalFormatting>
  <conditionalFormatting sqref="B165 F165 D165">
    <cfRule type="expression" dxfId="9104" priority="15158">
      <formula>ISEVEN(ROW())</formula>
    </cfRule>
  </conditionalFormatting>
  <conditionalFormatting sqref="B166 D166 F166">
    <cfRule type="expression" dxfId="9103" priority="15157">
      <formula>ISEVEN(ROW())</formula>
    </cfRule>
  </conditionalFormatting>
  <conditionalFormatting sqref="F165">
    <cfRule type="expression" dxfId="9102" priority="15156">
      <formula>ISEVEN(ROW())</formula>
    </cfRule>
  </conditionalFormatting>
  <conditionalFormatting sqref="B165 D165">
    <cfRule type="expression" dxfId="9101" priority="15155">
      <formula>ISEVEN(ROW())</formula>
    </cfRule>
  </conditionalFormatting>
  <conditionalFormatting sqref="B162 D162 F162">
    <cfRule type="expression" dxfId="9100" priority="15154">
      <formula>ISEVEN(ROW())</formula>
    </cfRule>
  </conditionalFormatting>
  <conditionalFormatting sqref="F161">
    <cfRule type="expression" dxfId="9099" priority="15153">
      <formula>ISEVEN(ROW())</formula>
    </cfRule>
  </conditionalFormatting>
  <conditionalFormatting sqref="B161 D161">
    <cfRule type="expression" dxfId="9098" priority="15152">
      <formula>ISEVEN(ROW())</formula>
    </cfRule>
  </conditionalFormatting>
  <conditionalFormatting sqref="B165 D165 F165">
    <cfRule type="expression" dxfId="9097" priority="15151">
      <formula>ISEVEN(ROW())</formula>
    </cfRule>
  </conditionalFormatting>
  <conditionalFormatting sqref="B163 F163 D163">
    <cfRule type="expression" dxfId="9096" priority="15150">
      <formula>ISEVEN(ROW())</formula>
    </cfRule>
  </conditionalFormatting>
  <conditionalFormatting sqref="B166 F166 D166">
    <cfRule type="expression" dxfId="9095" priority="15149">
      <formula>ISEVEN(ROW())</formula>
    </cfRule>
  </conditionalFormatting>
  <conditionalFormatting sqref="B161 D161 F161">
    <cfRule type="expression" dxfId="9094" priority="15148">
      <formula>ISEVEN(ROW())</formula>
    </cfRule>
  </conditionalFormatting>
  <conditionalFormatting sqref="F163">
    <cfRule type="expression" dxfId="9093" priority="15147">
      <formula>ISEVEN(ROW())</formula>
    </cfRule>
  </conditionalFormatting>
  <conditionalFormatting sqref="B163 D163">
    <cfRule type="expression" dxfId="9092" priority="15146">
      <formula>ISEVEN(ROW())</formula>
    </cfRule>
  </conditionalFormatting>
  <conditionalFormatting sqref="B162 F162 D162">
    <cfRule type="expression" dxfId="9091" priority="15145">
      <formula>ISEVEN(ROW())</formula>
    </cfRule>
  </conditionalFormatting>
  <conditionalFormatting sqref="F166">
    <cfRule type="expression" dxfId="9090" priority="15144">
      <formula>ISEVEN(ROW())</formula>
    </cfRule>
  </conditionalFormatting>
  <conditionalFormatting sqref="B166 D166">
    <cfRule type="expression" dxfId="9089" priority="15143">
      <formula>ISEVEN(ROW())</formula>
    </cfRule>
  </conditionalFormatting>
  <conditionalFormatting sqref="B165 F165 D165">
    <cfRule type="expression" dxfId="9088" priority="15142">
      <formula>ISEVEN(ROW())</formula>
    </cfRule>
  </conditionalFormatting>
  <conditionalFormatting sqref="B162 D162 F162">
    <cfRule type="expression" dxfId="9087" priority="15141">
      <formula>ISEVEN(ROW())</formula>
    </cfRule>
  </conditionalFormatting>
  <conditionalFormatting sqref="B165 D165 F165">
    <cfRule type="expression" dxfId="9086" priority="15140">
      <formula>ISEVEN(ROW())</formula>
    </cfRule>
  </conditionalFormatting>
  <conditionalFormatting sqref="B163 F163 D163">
    <cfRule type="expression" dxfId="9085" priority="15139">
      <formula>ISEVEN(ROW())</formula>
    </cfRule>
  </conditionalFormatting>
  <conditionalFormatting sqref="B166 F166 D166">
    <cfRule type="expression" dxfId="9084" priority="15138">
      <formula>ISEVEN(ROW())</formula>
    </cfRule>
  </conditionalFormatting>
  <conditionalFormatting sqref="F163">
    <cfRule type="expression" dxfId="9083" priority="15137">
      <formula>ISEVEN(ROW())</formula>
    </cfRule>
  </conditionalFormatting>
  <conditionalFormatting sqref="B163 D163">
    <cfRule type="expression" dxfId="9082" priority="15136">
      <formula>ISEVEN(ROW())</formula>
    </cfRule>
  </conditionalFormatting>
  <conditionalFormatting sqref="B162 F162 D162">
    <cfRule type="expression" dxfId="9081" priority="15135">
      <formula>ISEVEN(ROW())</formula>
    </cfRule>
  </conditionalFormatting>
  <conditionalFormatting sqref="F166">
    <cfRule type="expression" dxfId="9080" priority="15134">
      <formula>ISEVEN(ROW())</formula>
    </cfRule>
  </conditionalFormatting>
  <conditionalFormatting sqref="B166 D166">
    <cfRule type="expression" dxfId="9079" priority="15133">
      <formula>ISEVEN(ROW())</formula>
    </cfRule>
  </conditionalFormatting>
  <conditionalFormatting sqref="B165 F165 D165">
    <cfRule type="expression" dxfId="9078" priority="15132">
      <formula>ISEVEN(ROW())</formula>
    </cfRule>
  </conditionalFormatting>
  <conditionalFormatting sqref="B163 D163 F163">
    <cfRule type="expression" dxfId="9077" priority="15131">
      <formula>ISEVEN(ROW())</formula>
    </cfRule>
  </conditionalFormatting>
  <conditionalFormatting sqref="F162">
    <cfRule type="expression" dxfId="9076" priority="15130">
      <formula>ISEVEN(ROW())</formula>
    </cfRule>
  </conditionalFormatting>
  <conditionalFormatting sqref="B162 D162">
    <cfRule type="expression" dxfId="9075" priority="15129">
      <formula>ISEVEN(ROW())</formula>
    </cfRule>
  </conditionalFormatting>
  <conditionalFormatting sqref="B161 F161 D161">
    <cfRule type="expression" dxfId="9074" priority="15128">
      <formula>ISEVEN(ROW())</formula>
    </cfRule>
  </conditionalFormatting>
  <conditionalFormatting sqref="B166 D166 F166">
    <cfRule type="expression" dxfId="9073" priority="15127">
      <formula>ISEVEN(ROW())</formula>
    </cfRule>
  </conditionalFormatting>
  <conditionalFormatting sqref="F165">
    <cfRule type="expression" dxfId="9072" priority="15126">
      <formula>ISEVEN(ROW())</formula>
    </cfRule>
  </conditionalFormatting>
  <conditionalFormatting sqref="B165 D165">
    <cfRule type="expression" dxfId="9071" priority="15125">
      <formula>ISEVEN(ROW())</formula>
    </cfRule>
  </conditionalFormatting>
  <conditionalFormatting sqref="B162 D162 F162">
    <cfRule type="expression" dxfId="9070" priority="15124">
      <formula>ISEVEN(ROW())</formula>
    </cfRule>
  </conditionalFormatting>
  <conditionalFormatting sqref="F161">
    <cfRule type="expression" dxfId="9069" priority="15123">
      <formula>ISEVEN(ROW())</formula>
    </cfRule>
  </conditionalFormatting>
  <conditionalFormatting sqref="B161 D161">
    <cfRule type="expression" dxfId="9068" priority="15122">
      <formula>ISEVEN(ROW())</formula>
    </cfRule>
  </conditionalFormatting>
  <conditionalFormatting sqref="B165 D165 F165">
    <cfRule type="expression" dxfId="9067" priority="15121">
      <formula>ISEVEN(ROW())</formula>
    </cfRule>
  </conditionalFormatting>
  <conditionalFormatting sqref="B163 F163 D163">
    <cfRule type="expression" dxfId="9066" priority="15120">
      <formula>ISEVEN(ROW())</formula>
    </cfRule>
  </conditionalFormatting>
  <conditionalFormatting sqref="B166 F166 D166">
    <cfRule type="expression" dxfId="9065" priority="15119">
      <formula>ISEVEN(ROW())</formula>
    </cfRule>
  </conditionalFormatting>
  <conditionalFormatting sqref="B163 D163 F163">
    <cfRule type="expression" dxfId="9064" priority="15118">
      <formula>ISEVEN(ROW())</formula>
    </cfRule>
  </conditionalFormatting>
  <conditionalFormatting sqref="B166 D166 F166">
    <cfRule type="expression" dxfId="9063" priority="15117">
      <formula>ISEVEN(ROW())</formula>
    </cfRule>
  </conditionalFormatting>
  <conditionalFormatting sqref="F165">
    <cfRule type="expression" dxfId="9062" priority="15116">
      <formula>ISEVEN(ROW())</formula>
    </cfRule>
  </conditionalFormatting>
  <conditionalFormatting sqref="B165 D165">
    <cfRule type="expression" dxfId="9061" priority="15115">
      <formula>ISEVEN(ROW())</formula>
    </cfRule>
  </conditionalFormatting>
  <conditionalFormatting sqref="B165 D165 F165">
    <cfRule type="expression" dxfId="9060" priority="15114">
      <formula>ISEVEN(ROW())</formula>
    </cfRule>
  </conditionalFormatting>
  <conditionalFormatting sqref="B163 F163 D163">
    <cfRule type="expression" dxfId="9059" priority="15113">
      <formula>ISEVEN(ROW())</formula>
    </cfRule>
  </conditionalFormatting>
  <conditionalFormatting sqref="B166 F166 D166">
    <cfRule type="expression" dxfId="9058" priority="15112">
      <formula>ISEVEN(ROW())</formula>
    </cfRule>
  </conditionalFormatting>
  <conditionalFormatting sqref="B161 D161 F161">
    <cfRule type="expression" dxfId="9057" priority="15111">
      <formula>ISEVEN(ROW())</formula>
    </cfRule>
  </conditionalFormatting>
  <conditionalFormatting sqref="F163">
    <cfRule type="expression" dxfId="9056" priority="15110">
      <formula>ISEVEN(ROW())</formula>
    </cfRule>
  </conditionalFormatting>
  <conditionalFormatting sqref="B163 D163">
    <cfRule type="expression" dxfId="9055" priority="15109">
      <formula>ISEVEN(ROW())</formula>
    </cfRule>
  </conditionalFormatting>
  <conditionalFormatting sqref="B162 F162 D162">
    <cfRule type="expression" dxfId="9054" priority="15108">
      <formula>ISEVEN(ROW())</formula>
    </cfRule>
  </conditionalFormatting>
  <conditionalFormatting sqref="F166">
    <cfRule type="expression" dxfId="9053" priority="15107">
      <formula>ISEVEN(ROW())</formula>
    </cfRule>
  </conditionalFormatting>
  <conditionalFormatting sqref="B166 D166">
    <cfRule type="expression" dxfId="9052" priority="15106">
      <formula>ISEVEN(ROW())</formula>
    </cfRule>
  </conditionalFormatting>
  <conditionalFormatting sqref="B165 F165 D165">
    <cfRule type="expression" dxfId="9051" priority="15105">
      <formula>ISEVEN(ROW())</formula>
    </cfRule>
  </conditionalFormatting>
  <conditionalFormatting sqref="B163 D163 F163">
    <cfRule type="expression" dxfId="9050" priority="15104">
      <formula>ISEVEN(ROW())</formula>
    </cfRule>
  </conditionalFormatting>
  <conditionalFormatting sqref="F162">
    <cfRule type="expression" dxfId="9049" priority="15103">
      <formula>ISEVEN(ROW())</formula>
    </cfRule>
  </conditionalFormatting>
  <conditionalFormatting sqref="B162 D162">
    <cfRule type="expression" dxfId="9048" priority="15102">
      <formula>ISEVEN(ROW())</formula>
    </cfRule>
  </conditionalFormatting>
  <conditionalFormatting sqref="B161 F161 D161">
    <cfRule type="expression" dxfId="9047" priority="15101">
      <formula>ISEVEN(ROW())</formula>
    </cfRule>
  </conditionalFormatting>
  <conditionalFormatting sqref="B166 D166 F166">
    <cfRule type="expression" dxfId="9046" priority="15100">
      <formula>ISEVEN(ROW())</formula>
    </cfRule>
  </conditionalFormatting>
  <conditionalFormatting sqref="F165">
    <cfRule type="expression" dxfId="9045" priority="15099">
      <formula>ISEVEN(ROW())</formula>
    </cfRule>
  </conditionalFormatting>
  <conditionalFormatting sqref="B165 D165">
    <cfRule type="expression" dxfId="9044" priority="15098">
      <formula>ISEVEN(ROW())</formula>
    </cfRule>
  </conditionalFormatting>
  <conditionalFormatting sqref="B161 D161 F161">
    <cfRule type="expression" dxfId="9043" priority="15097">
      <formula>ISEVEN(ROW())</formula>
    </cfRule>
  </conditionalFormatting>
  <conditionalFormatting sqref="F163">
    <cfRule type="expression" dxfId="9042" priority="15096">
      <formula>ISEVEN(ROW())</formula>
    </cfRule>
  </conditionalFormatting>
  <conditionalFormatting sqref="B163 D163">
    <cfRule type="expression" dxfId="9041" priority="15095">
      <formula>ISEVEN(ROW())</formula>
    </cfRule>
  </conditionalFormatting>
  <conditionalFormatting sqref="B162 F162 D162">
    <cfRule type="expression" dxfId="9040" priority="15094">
      <formula>ISEVEN(ROW())</formula>
    </cfRule>
  </conditionalFormatting>
  <conditionalFormatting sqref="F166">
    <cfRule type="expression" dxfId="9039" priority="15093">
      <formula>ISEVEN(ROW())</formula>
    </cfRule>
  </conditionalFormatting>
  <conditionalFormatting sqref="B166 D166">
    <cfRule type="expression" dxfId="9038" priority="15092">
      <formula>ISEVEN(ROW())</formula>
    </cfRule>
  </conditionalFormatting>
  <conditionalFormatting sqref="B165 F165 D165">
    <cfRule type="expression" dxfId="9037" priority="15091">
      <formula>ISEVEN(ROW())</formula>
    </cfRule>
  </conditionalFormatting>
  <conditionalFormatting sqref="B163 D163 F163">
    <cfRule type="expression" dxfId="9036" priority="15090">
      <formula>ISEVEN(ROW())</formula>
    </cfRule>
  </conditionalFormatting>
  <conditionalFormatting sqref="F162">
    <cfRule type="expression" dxfId="9035" priority="15089">
      <formula>ISEVEN(ROW())</formula>
    </cfRule>
  </conditionalFormatting>
  <conditionalFormatting sqref="B162 D162">
    <cfRule type="expression" dxfId="9034" priority="15088">
      <formula>ISEVEN(ROW())</formula>
    </cfRule>
  </conditionalFormatting>
  <conditionalFormatting sqref="B161 F161 D161">
    <cfRule type="expression" dxfId="9033" priority="15087">
      <formula>ISEVEN(ROW())</formula>
    </cfRule>
  </conditionalFormatting>
  <conditionalFormatting sqref="B166 D166 F166">
    <cfRule type="expression" dxfId="9032" priority="15086">
      <formula>ISEVEN(ROW())</formula>
    </cfRule>
  </conditionalFormatting>
  <conditionalFormatting sqref="F165">
    <cfRule type="expression" dxfId="9031" priority="15085">
      <formula>ISEVEN(ROW())</formula>
    </cfRule>
  </conditionalFormatting>
  <conditionalFormatting sqref="B165 D165">
    <cfRule type="expression" dxfId="9030" priority="15084">
      <formula>ISEVEN(ROW())</formula>
    </cfRule>
  </conditionalFormatting>
  <conditionalFormatting sqref="F166">
    <cfRule type="expression" dxfId="9029" priority="15083">
      <formula>ISEVEN(ROW())</formula>
    </cfRule>
  </conditionalFormatting>
  <conditionalFormatting sqref="D166">
    <cfRule type="expression" dxfId="9028" priority="15082">
      <formula>ISEVEN(ROW())</formula>
    </cfRule>
  </conditionalFormatting>
  <conditionalFormatting sqref="B166">
    <cfRule type="expression" dxfId="9027" priority="15081">
      <formula>ISEVEN(ROW())</formula>
    </cfRule>
  </conditionalFormatting>
  <conditionalFormatting sqref="B162 D162 F162">
    <cfRule type="expression" dxfId="9026" priority="15080">
      <formula>ISEVEN(ROW())</formula>
    </cfRule>
  </conditionalFormatting>
  <conditionalFormatting sqref="F161">
    <cfRule type="expression" dxfId="9025" priority="15079">
      <formula>ISEVEN(ROW())</formula>
    </cfRule>
  </conditionalFormatting>
  <conditionalFormatting sqref="B161 D161">
    <cfRule type="expression" dxfId="9024" priority="15078">
      <formula>ISEVEN(ROW())</formula>
    </cfRule>
  </conditionalFormatting>
  <conditionalFormatting sqref="B165 D165 F165">
    <cfRule type="expression" dxfId="9023" priority="15077">
      <formula>ISEVEN(ROW())</formula>
    </cfRule>
  </conditionalFormatting>
  <conditionalFormatting sqref="B163 F163 D163">
    <cfRule type="expression" dxfId="9022" priority="15076">
      <formula>ISEVEN(ROW())</formula>
    </cfRule>
  </conditionalFormatting>
  <conditionalFormatting sqref="B166 F166 D166">
    <cfRule type="expression" dxfId="9021" priority="15075">
      <formula>ISEVEN(ROW())</formula>
    </cfRule>
  </conditionalFormatting>
  <conditionalFormatting sqref="B161 D161 F161">
    <cfRule type="expression" dxfId="9020" priority="15074">
      <formula>ISEVEN(ROW())</formula>
    </cfRule>
  </conditionalFormatting>
  <conditionalFormatting sqref="F163">
    <cfRule type="expression" dxfId="9019" priority="15073">
      <formula>ISEVEN(ROW())</formula>
    </cfRule>
  </conditionalFormatting>
  <conditionalFormatting sqref="B163 D163">
    <cfRule type="expression" dxfId="9018" priority="15072">
      <formula>ISEVEN(ROW())</formula>
    </cfRule>
  </conditionalFormatting>
  <conditionalFormatting sqref="B162 F162 D162">
    <cfRule type="expression" dxfId="9017" priority="15071">
      <formula>ISEVEN(ROW())</formula>
    </cfRule>
  </conditionalFormatting>
  <conditionalFormatting sqref="F166">
    <cfRule type="expression" dxfId="9016" priority="15070">
      <formula>ISEVEN(ROW())</formula>
    </cfRule>
  </conditionalFormatting>
  <conditionalFormatting sqref="B166 D166">
    <cfRule type="expression" dxfId="9015" priority="15069">
      <formula>ISEVEN(ROW())</formula>
    </cfRule>
  </conditionalFormatting>
  <conditionalFormatting sqref="B165 F165 D165">
    <cfRule type="expression" dxfId="9014" priority="15068">
      <formula>ISEVEN(ROW())</formula>
    </cfRule>
  </conditionalFormatting>
  <conditionalFormatting sqref="B162 D162 F162">
    <cfRule type="expression" dxfId="9013" priority="15067">
      <formula>ISEVEN(ROW())</formula>
    </cfRule>
  </conditionalFormatting>
  <conditionalFormatting sqref="F161">
    <cfRule type="expression" dxfId="9012" priority="15066">
      <formula>ISEVEN(ROW())</formula>
    </cfRule>
  </conditionalFormatting>
  <conditionalFormatting sqref="B161 D161">
    <cfRule type="expression" dxfId="9011" priority="15065">
      <formula>ISEVEN(ROW())</formula>
    </cfRule>
  </conditionalFormatting>
  <conditionalFormatting sqref="B165 D165 F165">
    <cfRule type="expression" dxfId="9010" priority="15064">
      <formula>ISEVEN(ROW())</formula>
    </cfRule>
  </conditionalFormatting>
  <conditionalFormatting sqref="B163 F163 D163">
    <cfRule type="expression" dxfId="9009" priority="15063">
      <formula>ISEVEN(ROW())</formula>
    </cfRule>
  </conditionalFormatting>
  <conditionalFormatting sqref="B166 F166 D166">
    <cfRule type="expression" dxfId="9008" priority="15062">
      <formula>ISEVEN(ROW())</formula>
    </cfRule>
  </conditionalFormatting>
  <conditionalFormatting sqref="B161 D161 F161">
    <cfRule type="expression" dxfId="9007" priority="15061">
      <formula>ISEVEN(ROW())</formula>
    </cfRule>
  </conditionalFormatting>
  <conditionalFormatting sqref="F163">
    <cfRule type="expression" dxfId="9006" priority="15060">
      <formula>ISEVEN(ROW())</formula>
    </cfRule>
  </conditionalFormatting>
  <conditionalFormatting sqref="B163 D163">
    <cfRule type="expression" dxfId="9005" priority="15059">
      <formula>ISEVEN(ROW())</formula>
    </cfRule>
  </conditionalFormatting>
  <conditionalFormatting sqref="B162 F162 D162">
    <cfRule type="expression" dxfId="9004" priority="15058">
      <formula>ISEVEN(ROW())</formula>
    </cfRule>
  </conditionalFormatting>
  <conditionalFormatting sqref="F166">
    <cfRule type="expression" dxfId="9003" priority="15057">
      <formula>ISEVEN(ROW())</formula>
    </cfRule>
  </conditionalFormatting>
  <conditionalFormatting sqref="B166 D166">
    <cfRule type="expression" dxfId="9002" priority="15056">
      <formula>ISEVEN(ROW())</formula>
    </cfRule>
  </conditionalFormatting>
  <conditionalFormatting sqref="B165 F165 D165">
    <cfRule type="expression" dxfId="9001" priority="15055">
      <formula>ISEVEN(ROW())</formula>
    </cfRule>
  </conditionalFormatting>
  <conditionalFormatting sqref="B163 D163 F163">
    <cfRule type="expression" dxfId="9000" priority="15054">
      <formula>ISEVEN(ROW())</formula>
    </cfRule>
  </conditionalFormatting>
  <conditionalFormatting sqref="F162">
    <cfRule type="expression" dxfId="8999" priority="15053">
      <formula>ISEVEN(ROW())</formula>
    </cfRule>
  </conditionalFormatting>
  <conditionalFormatting sqref="B162 D162">
    <cfRule type="expression" dxfId="8998" priority="15052">
      <formula>ISEVEN(ROW())</formula>
    </cfRule>
  </conditionalFormatting>
  <conditionalFormatting sqref="B161 F161 D161">
    <cfRule type="expression" dxfId="8997" priority="15051">
      <formula>ISEVEN(ROW())</formula>
    </cfRule>
  </conditionalFormatting>
  <conditionalFormatting sqref="F165">
    <cfRule type="expression" dxfId="8996" priority="15050">
      <formula>ISEVEN(ROW())</formula>
    </cfRule>
  </conditionalFormatting>
  <conditionalFormatting sqref="B165 D165">
    <cfRule type="expression" dxfId="8995" priority="15049">
      <formula>ISEVEN(ROW())</formula>
    </cfRule>
  </conditionalFormatting>
  <conditionalFormatting sqref="B162 D162 F162">
    <cfRule type="expression" dxfId="8994" priority="15048">
      <formula>ISEVEN(ROW())</formula>
    </cfRule>
  </conditionalFormatting>
  <conditionalFormatting sqref="F161">
    <cfRule type="expression" dxfId="8993" priority="15047">
      <formula>ISEVEN(ROW())</formula>
    </cfRule>
  </conditionalFormatting>
  <conditionalFormatting sqref="B161 D161">
    <cfRule type="expression" dxfId="8992" priority="15046">
      <formula>ISEVEN(ROW())</formula>
    </cfRule>
  </conditionalFormatting>
  <conditionalFormatting sqref="B165 D165 F165">
    <cfRule type="expression" dxfId="8991" priority="15045">
      <formula>ISEVEN(ROW())</formula>
    </cfRule>
  </conditionalFormatting>
  <conditionalFormatting sqref="B163 F163 D163">
    <cfRule type="expression" dxfId="8990" priority="15044">
      <formula>ISEVEN(ROW())</formula>
    </cfRule>
  </conditionalFormatting>
  <conditionalFormatting sqref="B163 D163 F163">
    <cfRule type="expression" dxfId="8989" priority="15043">
      <formula>ISEVEN(ROW())</formula>
    </cfRule>
  </conditionalFormatting>
  <conditionalFormatting sqref="F162">
    <cfRule type="expression" dxfId="8988" priority="15042">
      <formula>ISEVEN(ROW())</formula>
    </cfRule>
  </conditionalFormatting>
  <conditionalFormatting sqref="B162 D162">
    <cfRule type="expression" dxfId="8987" priority="15041">
      <formula>ISEVEN(ROW())</formula>
    </cfRule>
  </conditionalFormatting>
  <conditionalFormatting sqref="B161 F161 D161">
    <cfRule type="expression" dxfId="8986" priority="15040">
      <formula>ISEVEN(ROW())</formula>
    </cfRule>
  </conditionalFormatting>
  <conditionalFormatting sqref="F165">
    <cfRule type="expression" dxfId="8985" priority="15039">
      <formula>ISEVEN(ROW())</formula>
    </cfRule>
  </conditionalFormatting>
  <conditionalFormatting sqref="B165 D165">
    <cfRule type="expression" dxfId="8984" priority="15038">
      <formula>ISEVEN(ROW())</formula>
    </cfRule>
  </conditionalFormatting>
  <conditionalFormatting sqref="B162 D162 F162">
    <cfRule type="expression" dxfId="8983" priority="15037">
      <formula>ISEVEN(ROW())</formula>
    </cfRule>
  </conditionalFormatting>
  <conditionalFormatting sqref="F161">
    <cfRule type="expression" dxfId="8982" priority="15036">
      <formula>ISEVEN(ROW())</formula>
    </cfRule>
  </conditionalFormatting>
  <conditionalFormatting sqref="B161 D161">
    <cfRule type="expression" dxfId="8981" priority="15035">
      <formula>ISEVEN(ROW())</formula>
    </cfRule>
  </conditionalFormatting>
  <conditionalFormatting sqref="B165 D165 F165">
    <cfRule type="expression" dxfId="8980" priority="15034">
      <formula>ISEVEN(ROW())</formula>
    </cfRule>
  </conditionalFormatting>
  <conditionalFormatting sqref="B163 F163 D163">
    <cfRule type="expression" dxfId="8979" priority="15033">
      <formula>ISEVEN(ROW())</formula>
    </cfRule>
  </conditionalFormatting>
  <conditionalFormatting sqref="B161 D161 F161">
    <cfRule type="expression" dxfId="8978" priority="15032">
      <formula>ISEVEN(ROW())</formula>
    </cfRule>
  </conditionalFormatting>
  <conditionalFormatting sqref="F163">
    <cfRule type="expression" dxfId="8977" priority="15031">
      <formula>ISEVEN(ROW())</formula>
    </cfRule>
  </conditionalFormatting>
  <conditionalFormatting sqref="B163 D163">
    <cfRule type="expression" dxfId="8976" priority="15030">
      <formula>ISEVEN(ROW())</formula>
    </cfRule>
  </conditionalFormatting>
  <conditionalFormatting sqref="B162 F162 D162">
    <cfRule type="expression" dxfId="8975" priority="15029">
      <formula>ISEVEN(ROW())</formula>
    </cfRule>
  </conditionalFormatting>
  <conditionalFormatting sqref="F166">
    <cfRule type="expression" dxfId="8974" priority="15028">
      <formula>ISEVEN(ROW())</formula>
    </cfRule>
  </conditionalFormatting>
  <conditionalFormatting sqref="B166 D166">
    <cfRule type="expression" dxfId="8973" priority="15027">
      <formula>ISEVEN(ROW())</formula>
    </cfRule>
  </conditionalFormatting>
  <conditionalFormatting sqref="B165 F165 D165">
    <cfRule type="expression" dxfId="8972" priority="15026">
      <formula>ISEVEN(ROW())</formula>
    </cfRule>
  </conditionalFormatting>
  <conditionalFormatting sqref="B163 D163 F163">
    <cfRule type="expression" dxfId="8971" priority="15025">
      <formula>ISEVEN(ROW())</formula>
    </cfRule>
  </conditionalFormatting>
  <conditionalFormatting sqref="F162">
    <cfRule type="expression" dxfId="8970" priority="15024">
      <formula>ISEVEN(ROW())</formula>
    </cfRule>
  </conditionalFormatting>
  <conditionalFormatting sqref="B162 D162">
    <cfRule type="expression" dxfId="8969" priority="15023">
      <formula>ISEVEN(ROW())</formula>
    </cfRule>
  </conditionalFormatting>
  <conditionalFormatting sqref="B161 F161 D161">
    <cfRule type="expression" dxfId="8968" priority="15022">
      <formula>ISEVEN(ROW())</formula>
    </cfRule>
  </conditionalFormatting>
  <conditionalFormatting sqref="B166 D166 F166">
    <cfRule type="expression" dxfId="8967" priority="15021">
      <formula>ISEVEN(ROW())</formula>
    </cfRule>
  </conditionalFormatting>
  <conditionalFormatting sqref="F165">
    <cfRule type="expression" dxfId="8966" priority="15020">
      <formula>ISEVEN(ROW())</formula>
    </cfRule>
  </conditionalFormatting>
  <conditionalFormatting sqref="B165 D165">
    <cfRule type="expression" dxfId="8965" priority="15019">
      <formula>ISEVEN(ROW())</formula>
    </cfRule>
  </conditionalFormatting>
  <conditionalFormatting sqref="B161 D161 F161">
    <cfRule type="expression" dxfId="8964" priority="15018">
      <formula>ISEVEN(ROW())</formula>
    </cfRule>
  </conditionalFormatting>
  <conditionalFormatting sqref="F163">
    <cfRule type="expression" dxfId="8963" priority="15017">
      <formula>ISEVEN(ROW())</formula>
    </cfRule>
  </conditionalFormatting>
  <conditionalFormatting sqref="B163 D163">
    <cfRule type="expression" dxfId="8962" priority="15016">
      <formula>ISEVEN(ROW())</formula>
    </cfRule>
  </conditionalFormatting>
  <conditionalFormatting sqref="B162 F162 D162">
    <cfRule type="expression" dxfId="8961" priority="15015">
      <formula>ISEVEN(ROW())</formula>
    </cfRule>
  </conditionalFormatting>
  <conditionalFormatting sqref="F166">
    <cfRule type="expression" dxfId="8960" priority="15014">
      <formula>ISEVEN(ROW())</formula>
    </cfRule>
  </conditionalFormatting>
  <conditionalFormatting sqref="B166 D166">
    <cfRule type="expression" dxfId="8959" priority="15013">
      <formula>ISEVEN(ROW())</formula>
    </cfRule>
  </conditionalFormatting>
  <conditionalFormatting sqref="B165 F165 D165">
    <cfRule type="expression" dxfId="8958" priority="15012">
      <formula>ISEVEN(ROW())</formula>
    </cfRule>
  </conditionalFormatting>
  <conditionalFormatting sqref="B163 D163 F163">
    <cfRule type="expression" dxfId="8957" priority="15011">
      <formula>ISEVEN(ROW())</formula>
    </cfRule>
  </conditionalFormatting>
  <conditionalFormatting sqref="F162">
    <cfRule type="expression" dxfId="8956" priority="15010">
      <formula>ISEVEN(ROW())</formula>
    </cfRule>
  </conditionalFormatting>
  <conditionalFormatting sqref="B162 D162">
    <cfRule type="expression" dxfId="8955" priority="15009">
      <formula>ISEVEN(ROW())</formula>
    </cfRule>
  </conditionalFormatting>
  <conditionalFormatting sqref="B161 F161 D161">
    <cfRule type="expression" dxfId="8954" priority="15008">
      <formula>ISEVEN(ROW())</formula>
    </cfRule>
  </conditionalFormatting>
  <conditionalFormatting sqref="B166 D166 F166">
    <cfRule type="expression" dxfId="8953" priority="15007">
      <formula>ISEVEN(ROW())</formula>
    </cfRule>
  </conditionalFormatting>
  <conditionalFormatting sqref="F165">
    <cfRule type="expression" dxfId="8952" priority="15006">
      <formula>ISEVEN(ROW())</formula>
    </cfRule>
  </conditionalFormatting>
  <conditionalFormatting sqref="B165 D165">
    <cfRule type="expression" dxfId="8951" priority="15005">
      <formula>ISEVEN(ROW())</formula>
    </cfRule>
  </conditionalFormatting>
  <conditionalFormatting sqref="E163">
    <cfRule type="expression" dxfId="8950" priority="15004">
      <formula>ISEVEN(ROW())</formula>
    </cfRule>
  </conditionalFormatting>
  <conditionalFormatting sqref="E162">
    <cfRule type="expression" dxfId="8949" priority="15003">
      <formula>ISEVEN(ROW())</formula>
    </cfRule>
  </conditionalFormatting>
  <conditionalFormatting sqref="E161">
    <cfRule type="expression" dxfId="8948" priority="15002">
      <formula>ISEVEN(ROW())</formula>
    </cfRule>
  </conditionalFormatting>
  <conditionalFormatting sqref="E166">
    <cfRule type="expression" dxfId="8947" priority="15001">
      <formula>ISEVEN(ROW())</formula>
    </cfRule>
  </conditionalFormatting>
  <conditionalFormatting sqref="E165">
    <cfRule type="expression" dxfId="8946" priority="15000">
      <formula>ISEVEN(ROW())</formula>
    </cfRule>
  </conditionalFormatting>
  <conditionalFormatting sqref="E162">
    <cfRule type="expression" dxfId="8945" priority="14999">
      <formula>ISEVEN(ROW())</formula>
    </cfRule>
  </conditionalFormatting>
  <conditionalFormatting sqref="E161">
    <cfRule type="expression" dxfId="8944" priority="14998">
      <formula>ISEVEN(ROW())</formula>
    </cfRule>
  </conditionalFormatting>
  <conditionalFormatting sqref="E165">
    <cfRule type="expression" dxfId="8943" priority="14997">
      <formula>ISEVEN(ROW())</formula>
    </cfRule>
  </conditionalFormatting>
  <conditionalFormatting sqref="E163">
    <cfRule type="expression" dxfId="8942" priority="14996">
      <formula>ISEVEN(ROW())</formula>
    </cfRule>
  </conditionalFormatting>
  <conditionalFormatting sqref="E166">
    <cfRule type="expression" dxfId="8941" priority="14995">
      <formula>ISEVEN(ROW())</formula>
    </cfRule>
  </conditionalFormatting>
  <conditionalFormatting sqref="E163">
    <cfRule type="expression" dxfId="8940" priority="14994">
      <formula>ISEVEN(ROW())</formula>
    </cfRule>
  </conditionalFormatting>
  <conditionalFormatting sqref="E166">
    <cfRule type="expression" dxfId="8939" priority="14993">
      <formula>ISEVEN(ROW())</formula>
    </cfRule>
  </conditionalFormatting>
  <conditionalFormatting sqref="E165">
    <cfRule type="expression" dxfId="8938" priority="14992">
      <formula>ISEVEN(ROW())</formula>
    </cfRule>
  </conditionalFormatting>
  <conditionalFormatting sqref="E165">
    <cfRule type="expression" dxfId="8937" priority="14991">
      <formula>ISEVEN(ROW())</formula>
    </cfRule>
  </conditionalFormatting>
  <conditionalFormatting sqref="E163">
    <cfRule type="expression" dxfId="8936" priority="14990">
      <formula>ISEVEN(ROW())</formula>
    </cfRule>
  </conditionalFormatting>
  <conditionalFormatting sqref="E166">
    <cfRule type="expression" dxfId="8935" priority="14989">
      <formula>ISEVEN(ROW())</formula>
    </cfRule>
  </conditionalFormatting>
  <conditionalFormatting sqref="E161">
    <cfRule type="expression" dxfId="8934" priority="14988">
      <formula>ISEVEN(ROW())</formula>
    </cfRule>
  </conditionalFormatting>
  <conditionalFormatting sqref="E163">
    <cfRule type="expression" dxfId="8933" priority="14987">
      <formula>ISEVEN(ROW())</formula>
    </cfRule>
  </conditionalFormatting>
  <conditionalFormatting sqref="E162">
    <cfRule type="expression" dxfId="8932" priority="14986">
      <formula>ISEVEN(ROW())</formula>
    </cfRule>
  </conditionalFormatting>
  <conditionalFormatting sqref="E166">
    <cfRule type="expression" dxfId="8931" priority="14985">
      <formula>ISEVEN(ROW())</formula>
    </cfRule>
  </conditionalFormatting>
  <conditionalFormatting sqref="E165">
    <cfRule type="expression" dxfId="8930" priority="14984">
      <formula>ISEVEN(ROW())</formula>
    </cfRule>
  </conditionalFormatting>
  <conditionalFormatting sqref="E163">
    <cfRule type="expression" dxfId="8929" priority="14983">
      <formula>ISEVEN(ROW())</formula>
    </cfRule>
  </conditionalFormatting>
  <conditionalFormatting sqref="E162">
    <cfRule type="expression" dxfId="8928" priority="14982">
      <formula>ISEVEN(ROW())</formula>
    </cfRule>
  </conditionalFormatting>
  <conditionalFormatting sqref="E161">
    <cfRule type="expression" dxfId="8927" priority="14981">
      <formula>ISEVEN(ROW())</formula>
    </cfRule>
  </conditionalFormatting>
  <conditionalFormatting sqref="E166">
    <cfRule type="expression" dxfId="8926" priority="14980">
      <formula>ISEVEN(ROW())</formula>
    </cfRule>
  </conditionalFormatting>
  <conditionalFormatting sqref="E165">
    <cfRule type="expression" dxfId="8925" priority="14979">
      <formula>ISEVEN(ROW())</formula>
    </cfRule>
  </conditionalFormatting>
  <conditionalFormatting sqref="E166">
    <cfRule type="expression" dxfId="8924" priority="14978">
      <formula>ISEVEN(ROW())</formula>
    </cfRule>
  </conditionalFormatting>
  <conditionalFormatting sqref="E165">
    <cfRule type="expression" dxfId="8923" priority="14977">
      <formula>ISEVEN(ROW())</formula>
    </cfRule>
  </conditionalFormatting>
  <conditionalFormatting sqref="E166">
    <cfRule type="expression" dxfId="8922" priority="14976">
      <formula>ISEVEN(ROW())</formula>
    </cfRule>
  </conditionalFormatting>
  <conditionalFormatting sqref="E165">
    <cfRule type="expression" dxfId="8921" priority="14975">
      <formula>ISEVEN(ROW())</formula>
    </cfRule>
  </conditionalFormatting>
  <conditionalFormatting sqref="E162">
    <cfRule type="expression" dxfId="8920" priority="14974">
      <formula>ISEVEN(ROW())</formula>
    </cfRule>
  </conditionalFormatting>
  <conditionalFormatting sqref="E161">
    <cfRule type="expression" dxfId="8919" priority="14973">
      <formula>ISEVEN(ROW())</formula>
    </cfRule>
  </conditionalFormatting>
  <conditionalFormatting sqref="E165">
    <cfRule type="expression" dxfId="8918" priority="14972">
      <formula>ISEVEN(ROW())</formula>
    </cfRule>
  </conditionalFormatting>
  <conditionalFormatting sqref="E163">
    <cfRule type="expression" dxfId="8917" priority="14971">
      <formula>ISEVEN(ROW())</formula>
    </cfRule>
  </conditionalFormatting>
  <conditionalFormatting sqref="E166">
    <cfRule type="expression" dxfId="8916" priority="14970">
      <formula>ISEVEN(ROW())</formula>
    </cfRule>
  </conditionalFormatting>
  <conditionalFormatting sqref="E161">
    <cfRule type="expression" dxfId="8915" priority="14969">
      <formula>ISEVEN(ROW())</formula>
    </cfRule>
  </conditionalFormatting>
  <conditionalFormatting sqref="E163">
    <cfRule type="expression" dxfId="8914" priority="14968">
      <formula>ISEVEN(ROW())</formula>
    </cfRule>
  </conditionalFormatting>
  <conditionalFormatting sqref="E162">
    <cfRule type="expression" dxfId="8913" priority="14967">
      <formula>ISEVEN(ROW())</formula>
    </cfRule>
  </conditionalFormatting>
  <conditionalFormatting sqref="E166">
    <cfRule type="expression" dxfId="8912" priority="14966">
      <formula>ISEVEN(ROW())</formula>
    </cfRule>
  </conditionalFormatting>
  <conditionalFormatting sqref="E165">
    <cfRule type="expression" dxfId="8911" priority="14965">
      <formula>ISEVEN(ROW())</formula>
    </cfRule>
  </conditionalFormatting>
  <conditionalFormatting sqref="E162">
    <cfRule type="expression" dxfId="8910" priority="14964">
      <formula>ISEVEN(ROW())</formula>
    </cfRule>
  </conditionalFormatting>
  <conditionalFormatting sqref="E165">
    <cfRule type="expression" dxfId="8909" priority="14963">
      <formula>ISEVEN(ROW())</formula>
    </cfRule>
  </conditionalFormatting>
  <conditionalFormatting sqref="E163">
    <cfRule type="expression" dxfId="8908" priority="14962">
      <formula>ISEVEN(ROW())</formula>
    </cfRule>
  </conditionalFormatting>
  <conditionalFormatting sqref="E166">
    <cfRule type="expression" dxfId="8907" priority="14961">
      <formula>ISEVEN(ROW())</formula>
    </cfRule>
  </conditionalFormatting>
  <conditionalFormatting sqref="E163">
    <cfRule type="expression" dxfId="8906" priority="14960">
      <formula>ISEVEN(ROW())</formula>
    </cfRule>
  </conditionalFormatting>
  <conditionalFormatting sqref="E162">
    <cfRule type="expression" dxfId="8905" priority="14959">
      <formula>ISEVEN(ROW())</formula>
    </cfRule>
  </conditionalFormatting>
  <conditionalFormatting sqref="E166">
    <cfRule type="expression" dxfId="8904" priority="14958">
      <formula>ISEVEN(ROW())</formula>
    </cfRule>
  </conditionalFormatting>
  <conditionalFormatting sqref="E165">
    <cfRule type="expression" dxfId="8903" priority="14957">
      <formula>ISEVEN(ROW())</formula>
    </cfRule>
  </conditionalFormatting>
  <conditionalFormatting sqref="E163">
    <cfRule type="expression" dxfId="8902" priority="14956">
      <formula>ISEVEN(ROW())</formula>
    </cfRule>
  </conditionalFormatting>
  <conditionalFormatting sqref="E162">
    <cfRule type="expression" dxfId="8901" priority="14955">
      <formula>ISEVEN(ROW())</formula>
    </cfRule>
  </conditionalFormatting>
  <conditionalFormatting sqref="E161">
    <cfRule type="expression" dxfId="8900" priority="14954">
      <formula>ISEVEN(ROW())</formula>
    </cfRule>
  </conditionalFormatting>
  <conditionalFormatting sqref="E166">
    <cfRule type="expression" dxfId="8899" priority="14953">
      <formula>ISEVEN(ROW())</formula>
    </cfRule>
  </conditionalFormatting>
  <conditionalFormatting sqref="E165">
    <cfRule type="expression" dxfId="8898" priority="14952">
      <formula>ISEVEN(ROW())</formula>
    </cfRule>
  </conditionalFormatting>
  <conditionalFormatting sqref="E162">
    <cfRule type="expression" dxfId="8897" priority="14951">
      <formula>ISEVEN(ROW())</formula>
    </cfRule>
  </conditionalFormatting>
  <conditionalFormatting sqref="E161">
    <cfRule type="expression" dxfId="8896" priority="14950">
      <formula>ISEVEN(ROW())</formula>
    </cfRule>
  </conditionalFormatting>
  <conditionalFormatting sqref="E165">
    <cfRule type="expression" dxfId="8895" priority="14949">
      <formula>ISEVEN(ROW())</formula>
    </cfRule>
  </conditionalFormatting>
  <conditionalFormatting sqref="E163">
    <cfRule type="expression" dxfId="8894" priority="14948">
      <formula>ISEVEN(ROW())</formula>
    </cfRule>
  </conditionalFormatting>
  <conditionalFormatting sqref="E166">
    <cfRule type="expression" dxfId="8893" priority="14947">
      <formula>ISEVEN(ROW())</formula>
    </cfRule>
  </conditionalFormatting>
  <conditionalFormatting sqref="E163">
    <cfRule type="expression" dxfId="8892" priority="14946">
      <formula>ISEVEN(ROW())</formula>
    </cfRule>
  </conditionalFormatting>
  <conditionalFormatting sqref="E166">
    <cfRule type="expression" dxfId="8891" priority="14945">
      <formula>ISEVEN(ROW())</formula>
    </cfRule>
  </conditionalFormatting>
  <conditionalFormatting sqref="E165">
    <cfRule type="expression" dxfId="8890" priority="14944">
      <formula>ISEVEN(ROW())</formula>
    </cfRule>
  </conditionalFormatting>
  <conditionalFormatting sqref="E165">
    <cfRule type="expression" dxfId="8889" priority="14943">
      <formula>ISEVEN(ROW())</formula>
    </cfRule>
  </conditionalFormatting>
  <conditionalFormatting sqref="E163">
    <cfRule type="expression" dxfId="8888" priority="14942">
      <formula>ISEVEN(ROW())</formula>
    </cfRule>
  </conditionalFormatting>
  <conditionalFormatting sqref="E166">
    <cfRule type="expression" dxfId="8887" priority="14941">
      <formula>ISEVEN(ROW())</formula>
    </cfRule>
  </conditionalFormatting>
  <conditionalFormatting sqref="E161">
    <cfRule type="expression" dxfId="8886" priority="14940">
      <formula>ISEVEN(ROW())</formula>
    </cfRule>
  </conditionalFormatting>
  <conditionalFormatting sqref="E163">
    <cfRule type="expression" dxfId="8885" priority="14939">
      <formula>ISEVEN(ROW())</formula>
    </cfRule>
  </conditionalFormatting>
  <conditionalFormatting sqref="E162">
    <cfRule type="expression" dxfId="8884" priority="14938">
      <formula>ISEVEN(ROW())</formula>
    </cfRule>
  </conditionalFormatting>
  <conditionalFormatting sqref="E166">
    <cfRule type="expression" dxfId="8883" priority="14937">
      <formula>ISEVEN(ROW())</formula>
    </cfRule>
  </conditionalFormatting>
  <conditionalFormatting sqref="E165">
    <cfRule type="expression" dxfId="8882" priority="14936">
      <formula>ISEVEN(ROW())</formula>
    </cfRule>
  </conditionalFormatting>
  <conditionalFormatting sqref="E163">
    <cfRule type="expression" dxfId="8881" priority="14935">
      <formula>ISEVEN(ROW())</formula>
    </cfRule>
  </conditionalFormatting>
  <conditionalFormatting sqref="E162">
    <cfRule type="expression" dxfId="8880" priority="14934">
      <formula>ISEVEN(ROW())</formula>
    </cfRule>
  </conditionalFormatting>
  <conditionalFormatting sqref="E161">
    <cfRule type="expression" dxfId="8879" priority="14933">
      <formula>ISEVEN(ROW())</formula>
    </cfRule>
  </conditionalFormatting>
  <conditionalFormatting sqref="E166">
    <cfRule type="expression" dxfId="8878" priority="14932">
      <formula>ISEVEN(ROW())</formula>
    </cfRule>
  </conditionalFormatting>
  <conditionalFormatting sqref="E165">
    <cfRule type="expression" dxfId="8877" priority="14931">
      <formula>ISEVEN(ROW())</formula>
    </cfRule>
  </conditionalFormatting>
  <conditionalFormatting sqref="E161">
    <cfRule type="expression" dxfId="8876" priority="14930">
      <formula>ISEVEN(ROW())</formula>
    </cfRule>
  </conditionalFormatting>
  <conditionalFormatting sqref="E163">
    <cfRule type="expression" dxfId="8875" priority="14929">
      <formula>ISEVEN(ROW())</formula>
    </cfRule>
  </conditionalFormatting>
  <conditionalFormatting sqref="E162">
    <cfRule type="expression" dxfId="8874" priority="14928">
      <formula>ISEVEN(ROW())</formula>
    </cfRule>
  </conditionalFormatting>
  <conditionalFormatting sqref="E166">
    <cfRule type="expression" dxfId="8873" priority="14927">
      <formula>ISEVEN(ROW())</formula>
    </cfRule>
  </conditionalFormatting>
  <conditionalFormatting sqref="E165">
    <cfRule type="expression" dxfId="8872" priority="14926">
      <formula>ISEVEN(ROW())</formula>
    </cfRule>
  </conditionalFormatting>
  <conditionalFormatting sqref="E163">
    <cfRule type="expression" dxfId="8871" priority="14925">
      <formula>ISEVEN(ROW())</formula>
    </cfRule>
  </conditionalFormatting>
  <conditionalFormatting sqref="E162">
    <cfRule type="expression" dxfId="8870" priority="14924">
      <formula>ISEVEN(ROW())</formula>
    </cfRule>
  </conditionalFormatting>
  <conditionalFormatting sqref="E161">
    <cfRule type="expression" dxfId="8869" priority="14923">
      <formula>ISEVEN(ROW())</formula>
    </cfRule>
  </conditionalFormatting>
  <conditionalFormatting sqref="E166">
    <cfRule type="expression" dxfId="8868" priority="14922">
      <formula>ISEVEN(ROW())</formula>
    </cfRule>
  </conditionalFormatting>
  <conditionalFormatting sqref="E165">
    <cfRule type="expression" dxfId="8867" priority="14921">
      <formula>ISEVEN(ROW())</formula>
    </cfRule>
  </conditionalFormatting>
  <conditionalFormatting sqref="E166">
    <cfRule type="expression" dxfId="8866" priority="14920">
      <formula>ISEVEN(ROW())</formula>
    </cfRule>
  </conditionalFormatting>
  <conditionalFormatting sqref="E162">
    <cfRule type="expression" dxfId="8865" priority="14919">
      <formula>ISEVEN(ROW())</formula>
    </cfRule>
  </conditionalFormatting>
  <conditionalFormatting sqref="E161">
    <cfRule type="expression" dxfId="8864" priority="14918">
      <formula>ISEVEN(ROW())</formula>
    </cfRule>
  </conditionalFormatting>
  <conditionalFormatting sqref="E165">
    <cfRule type="expression" dxfId="8863" priority="14917">
      <formula>ISEVEN(ROW())</formula>
    </cfRule>
  </conditionalFormatting>
  <conditionalFormatting sqref="E163">
    <cfRule type="expression" dxfId="8862" priority="14916">
      <formula>ISEVEN(ROW())</formula>
    </cfRule>
  </conditionalFormatting>
  <conditionalFormatting sqref="E166">
    <cfRule type="expression" dxfId="8861" priority="14915">
      <formula>ISEVEN(ROW())</formula>
    </cfRule>
  </conditionalFormatting>
  <conditionalFormatting sqref="E161">
    <cfRule type="expression" dxfId="8860" priority="14914">
      <formula>ISEVEN(ROW())</formula>
    </cfRule>
  </conditionalFormatting>
  <conditionalFormatting sqref="E163">
    <cfRule type="expression" dxfId="8859" priority="14913">
      <formula>ISEVEN(ROW())</formula>
    </cfRule>
  </conditionalFormatting>
  <conditionalFormatting sqref="E162">
    <cfRule type="expression" dxfId="8858" priority="14912">
      <formula>ISEVEN(ROW())</formula>
    </cfRule>
  </conditionalFormatting>
  <conditionalFormatting sqref="E166">
    <cfRule type="expression" dxfId="8857" priority="14911">
      <formula>ISEVEN(ROW())</formula>
    </cfRule>
  </conditionalFormatting>
  <conditionalFormatting sqref="E165">
    <cfRule type="expression" dxfId="8856" priority="14910">
      <formula>ISEVEN(ROW())</formula>
    </cfRule>
  </conditionalFormatting>
  <conditionalFormatting sqref="E162">
    <cfRule type="expression" dxfId="8855" priority="14909">
      <formula>ISEVEN(ROW())</formula>
    </cfRule>
  </conditionalFormatting>
  <conditionalFormatting sqref="E161">
    <cfRule type="expression" dxfId="8854" priority="14908">
      <formula>ISEVEN(ROW())</formula>
    </cfRule>
  </conditionalFormatting>
  <conditionalFormatting sqref="E165">
    <cfRule type="expression" dxfId="8853" priority="14907">
      <formula>ISEVEN(ROW())</formula>
    </cfRule>
  </conditionalFormatting>
  <conditionalFormatting sqref="E163">
    <cfRule type="expression" dxfId="8852" priority="14906">
      <formula>ISEVEN(ROW())</formula>
    </cfRule>
  </conditionalFormatting>
  <conditionalFormatting sqref="E166">
    <cfRule type="expression" dxfId="8851" priority="14905">
      <formula>ISEVEN(ROW())</formula>
    </cfRule>
  </conditionalFormatting>
  <conditionalFormatting sqref="E161">
    <cfRule type="expression" dxfId="8850" priority="14904">
      <formula>ISEVEN(ROW())</formula>
    </cfRule>
  </conditionalFormatting>
  <conditionalFormatting sqref="E163">
    <cfRule type="expression" dxfId="8849" priority="14903">
      <formula>ISEVEN(ROW())</formula>
    </cfRule>
  </conditionalFormatting>
  <conditionalFormatting sqref="E162">
    <cfRule type="expression" dxfId="8848" priority="14902">
      <formula>ISEVEN(ROW())</formula>
    </cfRule>
  </conditionalFormatting>
  <conditionalFormatting sqref="E166">
    <cfRule type="expression" dxfId="8847" priority="14901">
      <formula>ISEVEN(ROW())</formula>
    </cfRule>
  </conditionalFormatting>
  <conditionalFormatting sqref="E165">
    <cfRule type="expression" dxfId="8846" priority="14900">
      <formula>ISEVEN(ROW())</formula>
    </cfRule>
  </conditionalFormatting>
  <conditionalFormatting sqref="E163">
    <cfRule type="expression" dxfId="8845" priority="14899">
      <formula>ISEVEN(ROW())</formula>
    </cfRule>
  </conditionalFormatting>
  <conditionalFormatting sqref="E162">
    <cfRule type="expression" dxfId="8844" priority="14898">
      <formula>ISEVEN(ROW())</formula>
    </cfRule>
  </conditionalFormatting>
  <conditionalFormatting sqref="E161">
    <cfRule type="expression" dxfId="8843" priority="14897">
      <formula>ISEVEN(ROW())</formula>
    </cfRule>
  </conditionalFormatting>
  <conditionalFormatting sqref="E165">
    <cfRule type="expression" dxfId="8842" priority="14896">
      <formula>ISEVEN(ROW())</formula>
    </cfRule>
  </conditionalFormatting>
  <conditionalFormatting sqref="E162">
    <cfRule type="expression" dxfId="8841" priority="14895">
      <formula>ISEVEN(ROW())</formula>
    </cfRule>
  </conditionalFormatting>
  <conditionalFormatting sqref="E161">
    <cfRule type="expression" dxfId="8840" priority="14894">
      <formula>ISEVEN(ROW())</formula>
    </cfRule>
  </conditionalFormatting>
  <conditionalFormatting sqref="E165">
    <cfRule type="expression" dxfId="8839" priority="14893">
      <formula>ISEVEN(ROW())</formula>
    </cfRule>
  </conditionalFormatting>
  <conditionalFormatting sqref="E163">
    <cfRule type="expression" dxfId="8838" priority="14892">
      <formula>ISEVEN(ROW())</formula>
    </cfRule>
  </conditionalFormatting>
  <conditionalFormatting sqref="E163">
    <cfRule type="expression" dxfId="8837" priority="14891">
      <formula>ISEVEN(ROW())</formula>
    </cfRule>
  </conditionalFormatting>
  <conditionalFormatting sqref="E162">
    <cfRule type="expression" dxfId="8836" priority="14890">
      <formula>ISEVEN(ROW())</formula>
    </cfRule>
  </conditionalFormatting>
  <conditionalFormatting sqref="E161">
    <cfRule type="expression" dxfId="8835" priority="14889">
      <formula>ISEVEN(ROW())</formula>
    </cfRule>
  </conditionalFormatting>
  <conditionalFormatting sqref="E165">
    <cfRule type="expression" dxfId="8834" priority="14888">
      <formula>ISEVEN(ROW())</formula>
    </cfRule>
  </conditionalFormatting>
  <conditionalFormatting sqref="E162">
    <cfRule type="expression" dxfId="8833" priority="14887">
      <formula>ISEVEN(ROW())</formula>
    </cfRule>
  </conditionalFormatting>
  <conditionalFormatting sqref="E161">
    <cfRule type="expression" dxfId="8832" priority="14886">
      <formula>ISEVEN(ROW())</formula>
    </cfRule>
  </conditionalFormatting>
  <conditionalFormatting sqref="E165">
    <cfRule type="expression" dxfId="8831" priority="14885">
      <formula>ISEVEN(ROW())</formula>
    </cfRule>
  </conditionalFormatting>
  <conditionalFormatting sqref="E163">
    <cfRule type="expression" dxfId="8830" priority="14884">
      <formula>ISEVEN(ROW())</formula>
    </cfRule>
  </conditionalFormatting>
  <conditionalFormatting sqref="E161">
    <cfRule type="expression" dxfId="8829" priority="14883">
      <formula>ISEVEN(ROW())</formula>
    </cfRule>
  </conditionalFormatting>
  <conditionalFormatting sqref="E163">
    <cfRule type="expression" dxfId="8828" priority="14882">
      <formula>ISEVEN(ROW())</formula>
    </cfRule>
  </conditionalFormatting>
  <conditionalFormatting sqref="E162">
    <cfRule type="expression" dxfId="8827" priority="14881">
      <formula>ISEVEN(ROW())</formula>
    </cfRule>
  </conditionalFormatting>
  <conditionalFormatting sqref="E166">
    <cfRule type="expression" dxfId="8826" priority="14880">
      <formula>ISEVEN(ROW())</formula>
    </cfRule>
  </conditionalFormatting>
  <conditionalFormatting sqref="E165">
    <cfRule type="expression" dxfId="8825" priority="14879">
      <formula>ISEVEN(ROW())</formula>
    </cfRule>
  </conditionalFormatting>
  <conditionalFormatting sqref="E163">
    <cfRule type="expression" dxfId="8824" priority="14878">
      <formula>ISEVEN(ROW())</formula>
    </cfRule>
  </conditionalFormatting>
  <conditionalFormatting sqref="E162">
    <cfRule type="expression" dxfId="8823" priority="14877">
      <formula>ISEVEN(ROW())</formula>
    </cfRule>
  </conditionalFormatting>
  <conditionalFormatting sqref="E161">
    <cfRule type="expression" dxfId="8822" priority="14876">
      <formula>ISEVEN(ROW())</formula>
    </cfRule>
  </conditionalFormatting>
  <conditionalFormatting sqref="E166">
    <cfRule type="expression" dxfId="8821" priority="14875">
      <formula>ISEVEN(ROW())</formula>
    </cfRule>
  </conditionalFormatting>
  <conditionalFormatting sqref="E165">
    <cfRule type="expression" dxfId="8820" priority="14874">
      <formula>ISEVEN(ROW())</formula>
    </cfRule>
  </conditionalFormatting>
  <conditionalFormatting sqref="E161">
    <cfRule type="expression" dxfId="8819" priority="14873">
      <formula>ISEVEN(ROW())</formula>
    </cfRule>
  </conditionalFormatting>
  <conditionalFormatting sqref="E163">
    <cfRule type="expression" dxfId="8818" priority="14872">
      <formula>ISEVEN(ROW())</formula>
    </cfRule>
  </conditionalFormatting>
  <conditionalFormatting sqref="E162">
    <cfRule type="expression" dxfId="8817" priority="14871">
      <formula>ISEVEN(ROW())</formula>
    </cfRule>
  </conditionalFormatting>
  <conditionalFormatting sqref="E166">
    <cfRule type="expression" dxfId="8816" priority="14870">
      <formula>ISEVEN(ROW())</formula>
    </cfRule>
  </conditionalFormatting>
  <conditionalFormatting sqref="E165">
    <cfRule type="expression" dxfId="8815" priority="14869">
      <formula>ISEVEN(ROW())</formula>
    </cfRule>
  </conditionalFormatting>
  <conditionalFormatting sqref="E163">
    <cfRule type="expression" dxfId="8814" priority="14868">
      <formula>ISEVEN(ROW())</formula>
    </cfRule>
  </conditionalFormatting>
  <conditionalFormatting sqref="E162">
    <cfRule type="expression" dxfId="8813" priority="14867">
      <formula>ISEVEN(ROW())</formula>
    </cfRule>
  </conditionalFormatting>
  <conditionalFormatting sqref="E161">
    <cfRule type="expression" dxfId="8812" priority="14866">
      <formula>ISEVEN(ROW())</formula>
    </cfRule>
  </conditionalFormatting>
  <conditionalFormatting sqref="E166">
    <cfRule type="expression" dxfId="8811" priority="14865">
      <formula>ISEVEN(ROW())</formula>
    </cfRule>
  </conditionalFormatting>
  <conditionalFormatting sqref="E165">
    <cfRule type="expression" dxfId="8810" priority="14864">
      <formula>ISEVEN(ROW())</formula>
    </cfRule>
  </conditionalFormatting>
  <conditionalFormatting sqref="B163 D163 F163">
    <cfRule type="expression" dxfId="8809" priority="14863">
      <formula>ISEVEN(ROW())</formula>
    </cfRule>
  </conditionalFormatting>
  <conditionalFormatting sqref="F162">
    <cfRule type="expression" dxfId="8808" priority="14862">
      <formula>ISEVEN(ROW())</formula>
    </cfRule>
  </conditionalFormatting>
  <conditionalFormatting sqref="B162 D162">
    <cfRule type="expression" dxfId="8807" priority="14861">
      <formula>ISEVEN(ROW())</formula>
    </cfRule>
  </conditionalFormatting>
  <conditionalFormatting sqref="B161 F161 D161">
    <cfRule type="expression" dxfId="8806" priority="14860">
      <formula>ISEVEN(ROW())</formula>
    </cfRule>
  </conditionalFormatting>
  <conditionalFormatting sqref="B162 D162 F162">
    <cfRule type="expression" dxfId="8805" priority="14859">
      <formula>ISEVEN(ROW())</formula>
    </cfRule>
  </conditionalFormatting>
  <conditionalFormatting sqref="F161">
    <cfRule type="expression" dxfId="8804" priority="14858">
      <formula>ISEVEN(ROW())</formula>
    </cfRule>
  </conditionalFormatting>
  <conditionalFormatting sqref="B161 D161">
    <cfRule type="expression" dxfId="8803" priority="14857">
      <formula>ISEVEN(ROW())</formula>
    </cfRule>
  </conditionalFormatting>
  <conditionalFormatting sqref="B163 F163 D163">
    <cfRule type="expression" dxfId="8802" priority="14856">
      <formula>ISEVEN(ROW())</formula>
    </cfRule>
  </conditionalFormatting>
  <conditionalFormatting sqref="B163 D163 F163">
    <cfRule type="expression" dxfId="8801" priority="14855">
      <formula>ISEVEN(ROW())</formula>
    </cfRule>
  </conditionalFormatting>
  <conditionalFormatting sqref="F162">
    <cfRule type="expression" dxfId="8800" priority="14854">
      <formula>ISEVEN(ROW())</formula>
    </cfRule>
  </conditionalFormatting>
  <conditionalFormatting sqref="B162 D162">
    <cfRule type="expression" dxfId="8799" priority="14853">
      <formula>ISEVEN(ROW())</formula>
    </cfRule>
  </conditionalFormatting>
  <conditionalFormatting sqref="B161 F161 D161">
    <cfRule type="expression" dxfId="8798" priority="14852">
      <formula>ISEVEN(ROW())</formula>
    </cfRule>
  </conditionalFormatting>
  <conditionalFormatting sqref="B162 D162 F162">
    <cfRule type="expression" dxfId="8797" priority="14851">
      <formula>ISEVEN(ROW())</formula>
    </cfRule>
  </conditionalFormatting>
  <conditionalFormatting sqref="F161">
    <cfRule type="expression" dxfId="8796" priority="14850">
      <formula>ISEVEN(ROW())</formula>
    </cfRule>
  </conditionalFormatting>
  <conditionalFormatting sqref="B161 D161">
    <cfRule type="expression" dxfId="8795" priority="14849">
      <formula>ISEVEN(ROW())</formula>
    </cfRule>
  </conditionalFormatting>
  <conditionalFormatting sqref="B163 F163 D163">
    <cfRule type="expression" dxfId="8794" priority="14848">
      <formula>ISEVEN(ROW())</formula>
    </cfRule>
  </conditionalFormatting>
  <conditionalFormatting sqref="B161 D161 F161">
    <cfRule type="expression" dxfId="8793" priority="14847">
      <formula>ISEVEN(ROW())</formula>
    </cfRule>
  </conditionalFormatting>
  <conditionalFormatting sqref="F163">
    <cfRule type="expression" dxfId="8792" priority="14846">
      <formula>ISEVEN(ROW())</formula>
    </cfRule>
  </conditionalFormatting>
  <conditionalFormatting sqref="B163 D163">
    <cfRule type="expression" dxfId="8791" priority="14845">
      <formula>ISEVEN(ROW())</formula>
    </cfRule>
  </conditionalFormatting>
  <conditionalFormatting sqref="B162 F162 D162">
    <cfRule type="expression" dxfId="8790" priority="14844">
      <formula>ISEVEN(ROW())</formula>
    </cfRule>
  </conditionalFormatting>
  <conditionalFormatting sqref="B163 D163 F163">
    <cfRule type="expression" dxfId="8789" priority="14843">
      <formula>ISEVEN(ROW())</formula>
    </cfRule>
  </conditionalFormatting>
  <conditionalFormatting sqref="F162">
    <cfRule type="expression" dxfId="8788" priority="14842">
      <formula>ISEVEN(ROW())</formula>
    </cfRule>
  </conditionalFormatting>
  <conditionalFormatting sqref="B162 D162">
    <cfRule type="expression" dxfId="8787" priority="14841">
      <formula>ISEVEN(ROW())</formula>
    </cfRule>
  </conditionalFormatting>
  <conditionalFormatting sqref="B161 F161 D161">
    <cfRule type="expression" dxfId="8786" priority="14840">
      <formula>ISEVEN(ROW())</formula>
    </cfRule>
  </conditionalFormatting>
  <conditionalFormatting sqref="B161 D161 F161">
    <cfRule type="expression" dxfId="8785" priority="14839">
      <formula>ISEVEN(ROW())</formula>
    </cfRule>
  </conditionalFormatting>
  <conditionalFormatting sqref="F163">
    <cfRule type="expression" dxfId="8784" priority="14838">
      <formula>ISEVEN(ROW())</formula>
    </cfRule>
  </conditionalFormatting>
  <conditionalFormatting sqref="B163 D163">
    <cfRule type="expression" dxfId="8783" priority="14837">
      <formula>ISEVEN(ROW())</formula>
    </cfRule>
  </conditionalFormatting>
  <conditionalFormatting sqref="B162 F162 D162">
    <cfRule type="expression" dxfId="8782" priority="14836">
      <formula>ISEVEN(ROW())</formula>
    </cfRule>
  </conditionalFormatting>
  <conditionalFormatting sqref="B163 D163 F163">
    <cfRule type="expression" dxfId="8781" priority="14835">
      <formula>ISEVEN(ROW())</formula>
    </cfRule>
  </conditionalFormatting>
  <conditionalFormatting sqref="F162">
    <cfRule type="expression" dxfId="8780" priority="14834">
      <formula>ISEVEN(ROW())</formula>
    </cfRule>
  </conditionalFormatting>
  <conditionalFormatting sqref="B162 D162">
    <cfRule type="expression" dxfId="8779" priority="14833">
      <formula>ISEVEN(ROW())</formula>
    </cfRule>
  </conditionalFormatting>
  <conditionalFormatting sqref="B161 F161 D161">
    <cfRule type="expression" dxfId="8778" priority="14832">
      <formula>ISEVEN(ROW())</formula>
    </cfRule>
  </conditionalFormatting>
  <conditionalFormatting sqref="B162 D162 F162">
    <cfRule type="expression" dxfId="8777" priority="14831">
      <formula>ISEVEN(ROW())</formula>
    </cfRule>
  </conditionalFormatting>
  <conditionalFormatting sqref="F161">
    <cfRule type="expression" dxfId="8776" priority="14830">
      <formula>ISEVEN(ROW())</formula>
    </cfRule>
  </conditionalFormatting>
  <conditionalFormatting sqref="B161 D161">
    <cfRule type="expression" dxfId="8775" priority="14829">
      <formula>ISEVEN(ROW())</formula>
    </cfRule>
  </conditionalFormatting>
  <conditionalFormatting sqref="B163 F163 D163">
    <cfRule type="expression" dxfId="8774" priority="14828">
      <formula>ISEVEN(ROW())</formula>
    </cfRule>
  </conditionalFormatting>
  <conditionalFormatting sqref="B161 D161 F161">
    <cfRule type="expression" dxfId="8773" priority="14827">
      <formula>ISEVEN(ROW())</formula>
    </cfRule>
  </conditionalFormatting>
  <conditionalFormatting sqref="F163">
    <cfRule type="expression" dxfId="8772" priority="14826">
      <formula>ISEVEN(ROW())</formula>
    </cfRule>
  </conditionalFormatting>
  <conditionalFormatting sqref="B163 D163">
    <cfRule type="expression" dxfId="8771" priority="14825">
      <formula>ISEVEN(ROW())</formula>
    </cfRule>
  </conditionalFormatting>
  <conditionalFormatting sqref="B162 F162 D162">
    <cfRule type="expression" dxfId="8770" priority="14824">
      <formula>ISEVEN(ROW())</formula>
    </cfRule>
  </conditionalFormatting>
  <conditionalFormatting sqref="B162 D162 F162">
    <cfRule type="expression" dxfId="8769" priority="14823">
      <formula>ISEVEN(ROW())</formula>
    </cfRule>
  </conditionalFormatting>
  <conditionalFormatting sqref="F161">
    <cfRule type="expression" dxfId="8768" priority="14822">
      <formula>ISEVEN(ROW())</formula>
    </cfRule>
  </conditionalFormatting>
  <conditionalFormatting sqref="B161 D161">
    <cfRule type="expression" dxfId="8767" priority="14821">
      <formula>ISEVEN(ROW())</formula>
    </cfRule>
  </conditionalFormatting>
  <conditionalFormatting sqref="B163 F163 D163">
    <cfRule type="expression" dxfId="8766" priority="14820">
      <formula>ISEVEN(ROW())</formula>
    </cfRule>
  </conditionalFormatting>
  <conditionalFormatting sqref="B161 D161 F161">
    <cfRule type="expression" dxfId="8765" priority="14819">
      <formula>ISEVEN(ROW())</formula>
    </cfRule>
  </conditionalFormatting>
  <conditionalFormatting sqref="F163">
    <cfRule type="expression" dxfId="8764" priority="14818">
      <formula>ISEVEN(ROW())</formula>
    </cfRule>
  </conditionalFormatting>
  <conditionalFormatting sqref="B163 D163">
    <cfRule type="expression" dxfId="8763" priority="14817">
      <formula>ISEVEN(ROW())</formula>
    </cfRule>
  </conditionalFormatting>
  <conditionalFormatting sqref="B162 F162 D162">
    <cfRule type="expression" dxfId="8762" priority="14816">
      <formula>ISEVEN(ROW())</formula>
    </cfRule>
  </conditionalFormatting>
  <conditionalFormatting sqref="B163 D163 F163">
    <cfRule type="expression" dxfId="8761" priority="14815">
      <formula>ISEVEN(ROW())</formula>
    </cfRule>
  </conditionalFormatting>
  <conditionalFormatting sqref="F162">
    <cfRule type="expression" dxfId="8760" priority="14814">
      <formula>ISEVEN(ROW())</formula>
    </cfRule>
  </conditionalFormatting>
  <conditionalFormatting sqref="B162 D162">
    <cfRule type="expression" dxfId="8759" priority="14813">
      <formula>ISEVEN(ROW())</formula>
    </cfRule>
  </conditionalFormatting>
  <conditionalFormatting sqref="B161 F161 D161">
    <cfRule type="expression" dxfId="8758" priority="14812">
      <formula>ISEVEN(ROW())</formula>
    </cfRule>
  </conditionalFormatting>
  <conditionalFormatting sqref="B162 D162 F162">
    <cfRule type="expression" dxfId="8757" priority="14811">
      <formula>ISEVEN(ROW())</formula>
    </cfRule>
  </conditionalFormatting>
  <conditionalFormatting sqref="F161">
    <cfRule type="expression" dxfId="8756" priority="14810">
      <formula>ISEVEN(ROW())</formula>
    </cfRule>
  </conditionalFormatting>
  <conditionalFormatting sqref="B161 D161">
    <cfRule type="expression" dxfId="8755" priority="14809">
      <formula>ISEVEN(ROW())</formula>
    </cfRule>
  </conditionalFormatting>
  <conditionalFormatting sqref="B163 F163 D163">
    <cfRule type="expression" dxfId="8754" priority="14808">
      <formula>ISEVEN(ROW())</formula>
    </cfRule>
  </conditionalFormatting>
  <conditionalFormatting sqref="B163 D163 F163">
    <cfRule type="expression" dxfId="8753" priority="14807">
      <formula>ISEVEN(ROW())</formula>
    </cfRule>
  </conditionalFormatting>
  <conditionalFormatting sqref="F162">
    <cfRule type="expression" dxfId="8752" priority="14806">
      <formula>ISEVEN(ROW())</formula>
    </cfRule>
  </conditionalFormatting>
  <conditionalFormatting sqref="B162 D162">
    <cfRule type="expression" dxfId="8751" priority="14805">
      <formula>ISEVEN(ROW())</formula>
    </cfRule>
  </conditionalFormatting>
  <conditionalFormatting sqref="B161 F161 D161">
    <cfRule type="expression" dxfId="8750" priority="14804">
      <formula>ISEVEN(ROW())</formula>
    </cfRule>
  </conditionalFormatting>
  <conditionalFormatting sqref="B162 D162 F162">
    <cfRule type="expression" dxfId="8749" priority="14803">
      <formula>ISEVEN(ROW())</formula>
    </cfRule>
  </conditionalFormatting>
  <conditionalFormatting sqref="F161">
    <cfRule type="expression" dxfId="8748" priority="14802">
      <formula>ISEVEN(ROW())</formula>
    </cfRule>
  </conditionalFormatting>
  <conditionalFormatting sqref="B161 D161">
    <cfRule type="expression" dxfId="8747" priority="14801">
      <formula>ISEVEN(ROW())</formula>
    </cfRule>
  </conditionalFormatting>
  <conditionalFormatting sqref="B163 F163 D163">
    <cfRule type="expression" dxfId="8746" priority="14800">
      <formula>ISEVEN(ROW())</formula>
    </cfRule>
  </conditionalFormatting>
  <conditionalFormatting sqref="B161 D161 F161">
    <cfRule type="expression" dxfId="8745" priority="14799">
      <formula>ISEVEN(ROW())</formula>
    </cfRule>
  </conditionalFormatting>
  <conditionalFormatting sqref="F163">
    <cfRule type="expression" dxfId="8744" priority="14798">
      <formula>ISEVEN(ROW())</formula>
    </cfRule>
  </conditionalFormatting>
  <conditionalFormatting sqref="B163 D163">
    <cfRule type="expression" dxfId="8743" priority="14797">
      <formula>ISEVEN(ROW())</formula>
    </cfRule>
  </conditionalFormatting>
  <conditionalFormatting sqref="B162 F162 D162">
    <cfRule type="expression" dxfId="8742" priority="14796">
      <formula>ISEVEN(ROW())</formula>
    </cfRule>
  </conditionalFormatting>
  <conditionalFormatting sqref="B163 D163 F163">
    <cfRule type="expression" dxfId="8741" priority="14795">
      <formula>ISEVEN(ROW())</formula>
    </cfRule>
  </conditionalFormatting>
  <conditionalFormatting sqref="F162">
    <cfRule type="expression" dxfId="8740" priority="14794">
      <formula>ISEVEN(ROW())</formula>
    </cfRule>
  </conditionalFormatting>
  <conditionalFormatting sqref="B162 D162">
    <cfRule type="expression" dxfId="8739" priority="14793">
      <formula>ISEVEN(ROW())</formula>
    </cfRule>
  </conditionalFormatting>
  <conditionalFormatting sqref="B161 F161 D161">
    <cfRule type="expression" dxfId="8738" priority="14792">
      <formula>ISEVEN(ROW())</formula>
    </cfRule>
  </conditionalFormatting>
  <conditionalFormatting sqref="B161 D161 F161">
    <cfRule type="expression" dxfId="8737" priority="14791">
      <formula>ISEVEN(ROW())</formula>
    </cfRule>
  </conditionalFormatting>
  <conditionalFormatting sqref="F163">
    <cfRule type="expression" dxfId="8736" priority="14790">
      <formula>ISEVEN(ROW())</formula>
    </cfRule>
  </conditionalFormatting>
  <conditionalFormatting sqref="B163 D163">
    <cfRule type="expression" dxfId="8735" priority="14789">
      <formula>ISEVEN(ROW())</formula>
    </cfRule>
  </conditionalFormatting>
  <conditionalFormatting sqref="B162 F162 D162">
    <cfRule type="expression" dxfId="8734" priority="14788">
      <formula>ISEVEN(ROW())</formula>
    </cfRule>
  </conditionalFormatting>
  <conditionalFormatting sqref="B163 D163 F163">
    <cfRule type="expression" dxfId="8733" priority="14787">
      <formula>ISEVEN(ROW())</formula>
    </cfRule>
  </conditionalFormatting>
  <conditionalFormatting sqref="F162">
    <cfRule type="expression" dxfId="8732" priority="14786">
      <formula>ISEVEN(ROW())</formula>
    </cfRule>
  </conditionalFormatting>
  <conditionalFormatting sqref="B162 D162">
    <cfRule type="expression" dxfId="8731" priority="14785">
      <formula>ISEVEN(ROW())</formula>
    </cfRule>
  </conditionalFormatting>
  <conditionalFormatting sqref="B161 F161 D161">
    <cfRule type="expression" dxfId="8730" priority="14784">
      <formula>ISEVEN(ROW())</formula>
    </cfRule>
  </conditionalFormatting>
  <conditionalFormatting sqref="F163">
    <cfRule type="expression" dxfId="8729" priority="14783">
      <formula>ISEVEN(ROW())</formula>
    </cfRule>
  </conditionalFormatting>
  <conditionalFormatting sqref="D163">
    <cfRule type="expression" dxfId="8728" priority="14782">
      <formula>ISEVEN(ROW())</formula>
    </cfRule>
  </conditionalFormatting>
  <conditionalFormatting sqref="B163">
    <cfRule type="expression" dxfId="8727" priority="14781">
      <formula>ISEVEN(ROW())</formula>
    </cfRule>
  </conditionalFormatting>
  <conditionalFormatting sqref="B162 D162 F162">
    <cfRule type="expression" dxfId="8726" priority="14780">
      <formula>ISEVEN(ROW())</formula>
    </cfRule>
  </conditionalFormatting>
  <conditionalFormatting sqref="F161">
    <cfRule type="expression" dxfId="8725" priority="14779">
      <formula>ISEVEN(ROW())</formula>
    </cfRule>
  </conditionalFormatting>
  <conditionalFormatting sqref="B161 D161">
    <cfRule type="expression" dxfId="8724" priority="14778">
      <formula>ISEVEN(ROW())</formula>
    </cfRule>
  </conditionalFormatting>
  <conditionalFormatting sqref="B163 F163 D163">
    <cfRule type="expression" dxfId="8723" priority="14777">
      <formula>ISEVEN(ROW())</formula>
    </cfRule>
  </conditionalFormatting>
  <conditionalFormatting sqref="B161 D161 F161">
    <cfRule type="expression" dxfId="8722" priority="14776">
      <formula>ISEVEN(ROW())</formula>
    </cfRule>
  </conditionalFormatting>
  <conditionalFormatting sqref="F163">
    <cfRule type="expression" dxfId="8721" priority="14775">
      <formula>ISEVEN(ROW())</formula>
    </cfRule>
  </conditionalFormatting>
  <conditionalFormatting sqref="B163 D163">
    <cfRule type="expression" dxfId="8720" priority="14774">
      <formula>ISEVEN(ROW())</formula>
    </cfRule>
  </conditionalFormatting>
  <conditionalFormatting sqref="B162 F162 D162">
    <cfRule type="expression" dxfId="8719" priority="14773">
      <formula>ISEVEN(ROW())</formula>
    </cfRule>
  </conditionalFormatting>
  <conditionalFormatting sqref="B162 D162 F162">
    <cfRule type="expression" dxfId="8718" priority="14772">
      <formula>ISEVEN(ROW())</formula>
    </cfRule>
  </conditionalFormatting>
  <conditionalFormatting sqref="F161">
    <cfRule type="expression" dxfId="8717" priority="14771">
      <formula>ISEVEN(ROW())</formula>
    </cfRule>
  </conditionalFormatting>
  <conditionalFormatting sqref="B161 D161">
    <cfRule type="expression" dxfId="8716" priority="14770">
      <formula>ISEVEN(ROW())</formula>
    </cfRule>
  </conditionalFormatting>
  <conditionalFormatting sqref="B163 F163 D163">
    <cfRule type="expression" dxfId="8715" priority="14769">
      <formula>ISEVEN(ROW())</formula>
    </cfRule>
  </conditionalFormatting>
  <conditionalFormatting sqref="B161 D161 F161">
    <cfRule type="expression" dxfId="8714" priority="14768">
      <formula>ISEVEN(ROW())</formula>
    </cfRule>
  </conditionalFormatting>
  <conditionalFormatting sqref="F163">
    <cfRule type="expression" dxfId="8713" priority="14767">
      <formula>ISEVEN(ROW())</formula>
    </cfRule>
  </conditionalFormatting>
  <conditionalFormatting sqref="B163 D163">
    <cfRule type="expression" dxfId="8712" priority="14766">
      <formula>ISEVEN(ROW())</formula>
    </cfRule>
  </conditionalFormatting>
  <conditionalFormatting sqref="B162 F162 D162">
    <cfRule type="expression" dxfId="8711" priority="14765">
      <formula>ISEVEN(ROW())</formula>
    </cfRule>
  </conditionalFormatting>
  <conditionalFormatting sqref="F162">
    <cfRule type="expression" dxfId="8710" priority="14764">
      <formula>ISEVEN(ROW())</formula>
    </cfRule>
  </conditionalFormatting>
  <conditionalFormatting sqref="B162 D162">
    <cfRule type="expression" dxfId="8709" priority="14763">
      <formula>ISEVEN(ROW())</formula>
    </cfRule>
  </conditionalFormatting>
  <conditionalFormatting sqref="B161 F161 D161">
    <cfRule type="expression" dxfId="8708" priority="14762">
      <formula>ISEVEN(ROW())</formula>
    </cfRule>
  </conditionalFormatting>
  <conditionalFormatting sqref="B162 D162 F162">
    <cfRule type="expression" dxfId="8707" priority="14761">
      <formula>ISEVEN(ROW())</formula>
    </cfRule>
  </conditionalFormatting>
  <conditionalFormatting sqref="F161">
    <cfRule type="expression" dxfId="8706" priority="14760">
      <formula>ISEVEN(ROW())</formula>
    </cfRule>
  </conditionalFormatting>
  <conditionalFormatting sqref="B161 D161">
    <cfRule type="expression" dxfId="8705" priority="14759">
      <formula>ISEVEN(ROW())</formula>
    </cfRule>
  </conditionalFormatting>
  <conditionalFormatting sqref="F162">
    <cfRule type="expression" dxfId="8704" priority="14758">
      <formula>ISEVEN(ROW())</formula>
    </cfRule>
  </conditionalFormatting>
  <conditionalFormatting sqref="B162 D162">
    <cfRule type="expression" dxfId="8703" priority="14757">
      <formula>ISEVEN(ROW())</formula>
    </cfRule>
  </conditionalFormatting>
  <conditionalFormatting sqref="B161 F161 D161">
    <cfRule type="expression" dxfId="8702" priority="14756">
      <formula>ISEVEN(ROW())</formula>
    </cfRule>
  </conditionalFormatting>
  <conditionalFormatting sqref="B162 D162 F162">
    <cfRule type="expression" dxfId="8701" priority="14755">
      <formula>ISEVEN(ROW())</formula>
    </cfRule>
  </conditionalFormatting>
  <conditionalFormatting sqref="F161">
    <cfRule type="expression" dxfId="8700" priority="14754">
      <formula>ISEVEN(ROW())</formula>
    </cfRule>
  </conditionalFormatting>
  <conditionalFormatting sqref="B161 D161">
    <cfRule type="expression" dxfId="8699" priority="14753">
      <formula>ISEVEN(ROW())</formula>
    </cfRule>
  </conditionalFormatting>
  <conditionalFormatting sqref="B161 D161 F161">
    <cfRule type="expression" dxfId="8698" priority="14752">
      <formula>ISEVEN(ROW())</formula>
    </cfRule>
  </conditionalFormatting>
  <conditionalFormatting sqref="F163">
    <cfRule type="expression" dxfId="8697" priority="14751">
      <formula>ISEVEN(ROW())</formula>
    </cfRule>
  </conditionalFormatting>
  <conditionalFormatting sqref="B163 D163">
    <cfRule type="expression" dxfId="8696" priority="14750">
      <formula>ISEVEN(ROW())</formula>
    </cfRule>
  </conditionalFormatting>
  <conditionalFormatting sqref="B162 F162 D162">
    <cfRule type="expression" dxfId="8695" priority="14749">
      <formula>ISEVEN(ROW())</formula>
    </cfRule>
  </conditionalFormatting>
  <conditionalFormatting sqref="B163 D163 F163">
    <cfRule type="expression" dxfId="8694" priority="14748">
      <formula>ISEVEN(ROW())</formula>
    </cfRule>
  </conditionalFormatting>
  <conditionalFormatting sqref="F162">
    <cfRule type="expression" dxfId="8693" priority="14747">
      <formula>ISEVEN(ROW())</formula>
    </cfRule>
  </conditionalFormatting>
  <conditionalFormatting sqref="B162 D162">
    <cfRule type="expression" dxfId="8692" priority="14746">
      <formula>ISEVEN(ROW())</formula>
    </cfRule>
  </conditionalFormatting>
  <conditionalFormatting sqref="B161 F161 D161">
    <cfRule type="expression" dxfId="8691" priority="14745">
      <formula>ISEVEN(ROW())</formula>
    </cfRule>
  </conditionalFormatting>
  <conditionalFormatting sqref="B161 D161 F161">
    <cfRule type="expression" dxfId="8690" priority="14744">
      <formula>ISEVEN(ROW())</formula>
    </cfRule>
  </conditionalFormatting>
  <conditionalFormatting sqref="F163">
    <cfRule type="expression" dxfId="8689" priority="14743">
      <formula>ISEVEN(ROW())</formula>
    </cfRule>
  </conditionalFormatting>
  <conditionalFormatting sqref="B163 D163">
    <cfRule type="expression" dxfId="8688" priority="14742">
      <formula>ISEVEN(ROW())</formula>
    </cfRule>
  </conditionalFormatting>
  <conditionalFormatting sqref="B162 F162 D162">
    <cfRule type="expression" dxfId="8687" priority="14741">
      <formula>ISEVEN(ROW())</formula>
    </cfRule>
  </conditionalFormatting>
  <conditionalFormatting sqref="B163 D163 F163">
    <cfRule type="expression" dxfId="8686" priority="14740">
      <formula>ISEVEN(ROW())</formula>
    </cfRule>
  </conditionalFormatting>
  <conditionalFormatting sqref="F162">
    <cfRule type="expression" dxfId="8685" priority="14739">
      <formula>ISEVEN(ROW())</formula>
    </cfRule>
  </conditionalFormatting>
  <conditionalFormatting sqref="B162 D162">
    <cfRule type="expression" dxfId="8684" priority="14738">
      <formula>ISEVEN(ROW())</formula>
    </cfRule>
  </conditionalFormatting>
  <conditionalFormatting sqref="B161 F161 D161">
    <cfRule type="expression" dxfId="8683" priority="14737">
      <formula>ISEVEN(ROW())</formula>
    </cfRule>
  </conditionalFormatting>
  <conditionalFormatting sqref="E163">
    <cfRule type="expression" dxfId="8682" priority="14736">
      <formula>ISEVEN(ROW())</formula>
    </cfRule>
  </conditionalFormatting>
  <conditionalFormatting sqref="E162">
    <cfRule type="expression" dxfId="8681" priority="14735">
      <formula>ISEVEN(ROW())</formula>
    </cfRule>
  </conditionalFormatting>
  <conditionalFormatting sqref="E161">
    <cfRule type="expression" dxfId="8680" priority="14734">
      <formula>ISEVEN(ROW())</formula>
    </cfRule>
  </conditionalFormatting>
  <conditionalFormatting sqref="E162">
    <cfRule type="expression" dxfId="8679" priority="14733">
      <formula>ISEVEN(ROW())</formula>
    </cfRule>
  </conditionalFormatting>
  <conditionalFormatting sqref="E161">
    <cfRule type="expression" dxfId="8678" priority="14732">
      <formula>ISEVEN(ROW())</formula>
    </cfRule>
  </conditionalFormatting>
  <conditionalFormatting sqref="E163">
    <cfRule type="expression" dxfId="8677" priority="14731">
      <formula>ISEVEN(ROW())</formula>
    </cfRule>
  </conditionalFormatting>
  <conditionalFormatting sqref="E163">
    <cfRule type="expression" dxfId="8676" priority="14730">
      <formula>ISEVEN(ROW())</formula>
    </cfRule>
  </conditionalFormatting>
  <conditionalFormatting sqref="E162">
    <cfRule type="expression" dxfId="8675" priority="14729">
      <formula>ISEVEN(ROW())</formula>
    </cfRule>
  </conditionalFormatting>
  <conditionalFormatting sqref="E161">
    <cfRule type="expression" dxfId="8674" priority="14728">
      <formula>ISEVEN(ROW())</formula>
    </cfRule>
  </conditionalFormatting>
  <conditionalFormatting sqref="E162">
    <cfRule type="expression" dxfId="8673" priority="14727">
      <formula>ISEVEN(ROW())</formula>
    </cfRule>
  </conditionalFormatting>
  <conditionalFormatting sqref="E161">
    <cfRule type="expression" dxfId="8672" priority="14726">
      <formula>ISEVEN(ROW())</formula>
    </cfRule>
  </conditionalFormatting>
  <conditionalFormatting sqref="E163">
    <cfRule type="expression" dxfId="8671" priority="14725">
      <formula>ISEVEN(ROW())</formula>
    </cfRule>
  </conditionalFormatting>
  <conditionalFormatting sqref="E161">
    <cfRule type="expression" dxfId="8670" priority="14724">
      <formula>ISEVEN(ROW())</formula>
    </cfRule>
  </conditionalFormatting>
  <conditionalFormatting sqref="E163">
    <cfRule type="expression" dxfId="8669" priority="14723">
      <formula>ISEVEN(ROW())</formula>
    </cfRule>
  </conditionalFormatting>
  <conditionalFormatting sqref="E162">
    <cfRule type="expression" dxfId="8668" priority="14722">
      <formula>ISEVEN(ROW())</formula>
    </cfRule>
  </conditionalFormatting>
  <conditionalFormatting sqref="E163">
    <cfRule type="expression" dxfId="8667" priority="14721">
      <formula>ISEVEN(ROW())</formula>
    </cfRule>
  </conditionalFormatting>
  <conditionalFormatting sqref="E162">
    <cfRule type="expression" dxfId="8666" priority="14720">
      <formula>ISEVEN(ROW())</formula>
    </cfRule>
  </conditionalFormatting>
  <conditionalFormatting sqref="E161">
    <cfRule type="expression" dxfId="8665" priority="14719">
      <formula>ISEVEN(ROW())</formula>
    </cfRule>
  </conditionalFormatting>
  <conditionalFormatting sqref="E161">
    <cfRule type="expression" dxfId="8664" priority="14718">
      <formula>ISEVEN(ROW())</formula>
    </cfRule>
  </conditionalFormatting>
  <conditionalFormatting sqref="E163">
    <cfRule type="expression" dxfId="8663" priority="14717">
      <formula>ISEVEN(ROW())</formula>
    </cfRule>
  </conditionalFormatting>
  <conditionalFormatting sqref="E162">
    <cfRule type="expression" dxfId="8662" priority="14716">
      <formula>ISEVEN(ROW())</formula>
    </cfRule>
  </conditionalFormatting>
  <conditionalFormatting sqref="E163">
    <cfRule type="expression" dxfId="8661" priority="14715">
      <formula>ISEVEN(ROW())</formula>
    </cfRule>
  </conditionalFormatting>
  <conditionalFormatting sqref="E162">
    <cfRule type="expression" dxfId="8660" priority="14714">
      <formula>ISEVEN(ROW())</formula>
    </cfRule>
  </conditionalFormatting>
  <conditionalFormatting sqref="E161">
    <cfRule type="expression" dxfId="8659" priority="14713">
      <formula>ISEVEN(ROW())</formula>
    </cfRule>
  </conditionalFormatting>
  <conditionalFormatting sqref="E162">
    <cfRule type="expression" dxfId="8658" priority="14712">
      <formula>ISEVEN(ROW())</formula>
    </cfRule>
  </conditionalFormatting>
  <conditionalFormatting sqref="E161">
    <cfRule type="expression" dxfId="8657" priority="14711">
      <formula>ISEVEN(ROW())</formula>
    </cfRule>
  </conditionalFormatting>
  <conditionalFormatting sqref="E163">
    <cfRule type="expression" dxfId="8656" priority="14710">
      <formula>ISEVEN(ROW())</formula>
    </cfRule>
  </conditionalFormatting>
  <conditionalFormatting sqref="E161">
    <cfRule type="expression" dxfId="8655" priority="14709">
      <formula>ISEVEN(ROW())</formula>
    </cfRule>
  </conditionalFormatting>
  <conditionalFormatting sqref="E163">
    <cfRule type="expression" dxfId="8654" priority="14708">
      <formula>ISEVEN(ROW())</formula>
    </cfRule>
  </conditionalFormatting>
  <conditionalFormatting sqref="E162">
    <cfRule type="expression" dxfId="8653" priority="14707">
      <formula>ISEVEN(ROW())</formula>
    </cfRule>
  </conditionalFormatting>
  <conditionalFormatting sqref="E162">
    <cfRule type="expression" dxfId="8652" priority="14706">
      <formula>ISEVEN(ROW())</formula>
    </cfRule>
  </conditionalFormatting>
  <conditionalFormatting sqref="E161">
    <cfRule type="expression" dxfId="8651" priority="14705">
      <formula>ISEVEN(ROW())</formula>
    </cfRule>
  </conditionalFormatting>
  <conditionalFormatting sqref="E163">
    <cfRule type="expression" dxfId="8650" priority="14704">
      <formula>ISEVEN(ROW())</formula>
    </cfRule>
  </conditionalFormatting>
  <conditionalFormatting sqref="E161">
    <cfRule type="expression" dxfId="8649" priority="14703">
      <formula>ISEVEN(ROW())</formula>
    </cfRule>
  </conditionalFormatting>
  <conditionalFormatting sqref="E163">
    <cfRule type="expression" dxfId="8648" priority="14702">
      <formula>ISEVEN(ROW())</formula>
    </cfRule>
  </conditionalFormatting>
  <conditionalFormatting sqref="E162">
    <cfRule type="expression" dxfId="8647" priority="14701">
      <formula>ISEVEN(ROW())</formula>
    </cfRule>
  </conditionalFormatting>
  <conditionalFormatting sqref="E163">
    <cfRule type="expression" dxfId="8646" priority="14700">
      <formula>ISEVEN(ROW())</formula>
    </cfRule>
  </conditionalFormatting>
  <conditionalFormatting sqref="E162">
    <cfRule type="expression" dxfId="8645" priority="14699">
      <formula>ISEVEN(ROW())</formula>
    </cfRule>
  </conditionalFormatting>
  <conditionalFormatting sqref="E161">
    <cfRule type="expression" dxfId="8644" priority="14698">
      <formula>ISEVEN(ROW())</formula>
    </cfRule>
  </conditionalFormatting>
  <conditionalFormatting sqref="E162">
    <cfRule type="expression" dxfId="8643" priority="14697">
      <formula>ISEVEN(ROW())</formula>
    </cfRule>
  </conditionalFormatting>
  <conditionalFormatting sqref="E161">
    <cfRule type="expression" dxfId="8642" priority="14696">
      <formula>ISEVEN(ROW())</formula>
    </cfRule>
  </conditionalFormatting>
  <conditionalFormatting sqref="E163">
    <cfRule type="expression" dxfId="8641" priority="14695">
      <formula>ISEVEN(ROW())</formula>
    </cfRule>
  </conditionalFormatting>
  <conditionalFormatting sqref="E163">
    <cfRule type="expression" dxfId="8640" priority="14694">
      <formula>ISEVEN(ROW())</formula>
    </cfRule>
  </conditionalFormatting>
  <conditionalFormatting sqref="E162">
    <cfRule type="expression" dxfId="8639" priority="14693">
      <formula>ISEVEN(ROW())</formula>
    </cfRule>
  </conditionalFormatting>
  <conditionalFormatting sqref="E161">
    <cfRule type="expression" dxfId="8638" priority="14692">
      <formula>ISEVEN(ROW())</formula>
    </cfRule>
  </conditionalFormatting>
  <conditionalFormatting sqref="E162">
    <cfRule type="expression" dxfId="8637" priority="14691">
      <formula>ISEVEN(ROW())</formula>
    </cfRule>
  </conditionalFormatting>
  <conditionalFormatting sqref="E161">
    <cfRule type="expression" dxfId="8636" priority="14690">
      <formula>ISEVEN(ROW())</formula>
    </cfRule>
  </conditionalFormatting>
  <conditionalFormatting sqref="E163">
    <cfRule type="expression" dxfId="8635" priority="14689">
      <formula>ISEVEN(ROW())</formula>
    </cfRule>
  </conditionalFormatting>
  <conditionalFormatting sqref="E161">
    <cfRule type="expression" dxfId="8634" priority="14688">
      <formula>ISEVEN(ROW())</formula>
    </cfRule>
  </conditionalFormatting>
  <conditionalFormatting sqref="E163">
    <cfRule type="expression" dxfId="8633" priority="14687">
      <formula>ISEVEN(ROW())</formula>
    </cfRule>
  </conditionalFormatting>
  <conditionalFormatting sqref="E162">
    <cfRule type="expression" dxfId="8632" priority="14686">
      <formula>ISEVEN(ROW())</formula>
    </cfRule>
  </conditionalFormatting>
  <conditionalFormatting sqref="E163">
    <cfRule type="expression" dxfId="8631" priority="14685">
      <formula>ISEVEN(ROW())</formula>
    </cfRule>
  </conditionalFormatting>
  <conditionalFormatting sqref="E162">
    <cfRule type="expression" dxfId="8630" priority="14684">
      <formula>ISEVEN(ROW())</formula>
    </cfRule>
  </conditionalFormatting>
  <conditionalFormatting sqref="E161">
    <cfRule type="expression" dxfId="8629" priority="14683">
      <formula>ISEVEN(ROW())</formula>
    </cfRule>
  </conditionalFormatting>
  <conditionalFormatting sqref="E161">
    <cfRule type="expression" dxfId="8628" priority="14682">
      <formula>ISEVEN(ROW())</formula>
    </cfRule>
  </conditionalFormatting>
  <conditionalFormatting sqref="E163">
    <cfRule type="expression" dxfId="8627" priority="14681">
      <formula>ISEVEN(ROW())</formula>
    </cfRule>
  </conditionalFormatting>
  <conditionalFormatting sqref="E162">
    <cfRule type="expression" dxfId="8626" priority="14680">
      <formula>ISEVEN(ROW())</formula>
    </cfRule>
  </conditionalFormatting>
  <conditionalFormatting sqref="E163">
    <cfRule type="expression" dxfId="8625" priority="14679">
      <formula>ISEVEN(ROW())</formula>
    </cfRule>
  </conditionalFormatting>
  <conditionalFormatting sqref="E162">
    <cfRule type="expression" dxfId="8624" priority="14678">
      <formula>ISEVEN(ROW())</formula>
    </cfRule>
  </conditionalFormatting>
  <conditionalFormatting sqref="E161">
    <cfRule type="expression" dxfId="8623" priority="14677">
      <formula>ISEVEN(ROW())</formula>
    </cfRule>
  </conditionalFormatting>
  <conditionalFormatting sqref="E163">
    <cfRule type="expression" dxfId="8622" priority="14676">
      <formula>ISEVEN(ROW())</formula>
    </cfRule>
  </conditionalFormatting>
  <conditionalFormatting sqref="E162">
    <cfRule type="expression" dxfId="8621" priority="14675">
      <formula>ISEVEN(ROW())</formula>
    </cfRule>
  </conditionalFormatting>
  <conditionalFormatting sqref="E161">
    <cfRule type="expression" dxfId="8620" priority="14674">
      <formula>ISEVEN(ROW())</formula>
    </cfRule>
  </conditionalFormatting>
  <conditionalFormatting sqref="E163">
    <cfRule type="expression" dxfId="8619" priority="14673">
      <formula>ISEVEN(ROW())</formula>
    </cfRule>
  </conditionalFormatting>
  <conditionalFormatting sqref="E161">
    <cfRule type="expression" dxfId="8618" priority="14672">
      <formula>ISEVEN(ROW())</formula>
    </cfRule>
  </conditionalFormatting>
  <conditionalFormatting sqref="E163">
    <cfRule type="expression" dxfId="8617" priority="14671">
      <formula>ISEVEN(ROW())</formula>
    </cfRule>
  </conditionalFormatting>
  <conditionalFormatting sqref="E162">
    <cfRule type="expression" dxfId="8616" priority="14670">
      <formula>ISEVEN(ROW())</formula>
    </cfRule>
  </conditionalFormatting>
  <conditionalFormatting sqref="E162">
    <cfRule type="expression" dxfId="8615" priority="14669">
      <formula>ISEVEN(ROW())</formula>
    </cfRule>
  </conditionalFormatting>
  <conditionalFormatting sqref="E161">
    <cfRule type="expression" dxfId="8614" priority="14668">
      <formula>ISEVEN(ROW())</formula>
    </cfRule>
  </conditionalFormatting>
  <conditionalFormatting sqref="E163">
    <cfRule type="expression" dxfId="8613" priority="14667">
      <formula>ISEVEN(ROW())</formula>
    </cfRule>
  </conditionalFormatting>
  <conditionalFormatting sqref="E161">
    <cfRule type="expression" dxfId="8612" priority="14666">
      <formula>ISEVEN(ROW())</formula>
    </cfRule>
  </conditionalFormatting>
  <conditionalFormatting sqref="E163">
    <cfRule type="expression" dxfId="8611" priority="14665">
      <formula>ISEVEN(ROW())</formula>
    </cfRule>
  </conditionalFormatting>
  <conditionalFormatting sqref="E162">
    <cfRule type="expression" dxfId="8610" priority="14664">
      <formula>ISEVEN(ROW())</formula>
    </cfRule>
  </conditionalFormatting>
  <conditionalFormatting sqref="E162">
    <cfRule type="expression" dxfId="8609" priority="14663">
      <formula>ISEVEN(ROW())</formula>
    </cfRule>
  </conditionalFormatting>
  <conditionalFormatting sqref="E161">
    <cfRule type="expression" dxfId="8608" priority="14662">
      <formula>ISEVEN(ROW())</formula>
    </cfRule>
  </conditionalFormatting>
  <conditionalFormatting sqref="E162">
    <cfRule type="expression" dxfId="8607" priority="14661">
      <formula>ISEVEN(ROW())</formula>
    </cfRule>
  </conditionalFormatting>
  <conditionalFormatting sqref="E161">
    <cfRule type="expression" dxfId="8606" priority="14660">
      <formula>ISEVEN(ROW())</formula>
    </cfRule>
  </conditionalFormatting>
  <conditionalFormatting sqref="E162">
    <cfRule type="expression" dxfId="8605" priority="14659">
      <formula>ISEVEN(ROW())</formula>
    </cfRule>
  </conditionalFormatting>
  <conditionalFormatting sqref="E161">
    <cfRule type="expression" dxfId="8604" priority="14658">
      <formula>ISEVEN(ROW())</formula>
    </cfRule>
  </conditionalFormatting>
  <conditionalFormatting sqref="E162">
    <cfRule type="expression" dxfId="8603" priority="14657">
      <formula>ISEVEN(ROW())</formula>
    </cfRule>
  </conditionalFormatting>
  <conditionalFormatting sqref="E161">
    <cfRule type="expression" dxfId="8602" priority="14656">
      <formula>ISEVEN(ROW())</formula>
    </cfRule>
  </conditionalFormatting>
  <conditionalFormatting sqref="E161">
    <cfRule type="expression" dxfId="8601" priority="14655">
      <formula>ISEVEN(ROW())</formula>
    </cfRule>
  </conditionalFormatting>
  <conditionalFormatting sqref="E163">
    <cfRule type="expression" dxfId="8600" priority="14654">
      <formula>ISEVEN(ROW())</formula>
    </cfRule>
  </conditionalFormatting>
  <conditionalFormatting sqref="E162">
    <cfRule type="expression" dxfId="8599" priority="14653">
      <formula>ISEVEN(ROW())</formula>
    </cfRule>
  </conditionalFormatting>
  <conditionalFormatting sqref="E163">
    <cfRule type="expression" dxfId="8598" priority="14652">
      <formula>ISEVEN(ROW())</formula>
    </cfRule>
  </conditionalFormatting>
  <conditionalFormatting sqref="E162">
    <cfRule type="expression" dxfId="8597" priority="14651">
      <formula>ISEVEN(ROW())</formula>
    </cfRule>
  </conditionalFormatting>
  <conditionalFormatting sqref="E161">
    <cfRule type="expression" dxfId="8596" priority="14650">
      <formula>ISEVEN(ROW())</formula>
    </cfRule>
  </conditionalFormatting>
  <conditionalFormatting sqref="E161">
    <cfRule type="expression" dxfId="8595" priority="14649">
      <formula>ISEVEN(ROW())</formula>
    </cfRule>
  </conditionalFormatting>
  <conditionalFormatting sqref="E163">
    <cfRule type="expression" dxfId="8594" priority="14648">
      <formula>ISEVEN(ROW())</formula>
    </cfRule>
  </conditionalFormatting>
  <conditionalFormatting sqref="E162">
    <cfRule type="expression" dxfId="8593" priority="14647">
      <formula>ISEVEN(ROW())</formula>
    </cfRule>
  </conditionalFormatting>
  <conditionalFormatting sqref="E163">
    <cfRule type="expression" dxfId="8592" priority="14646">
      <formula>ISEVEN(ROW())</formula>
    </cfRule>
  </conditionalFormatting>
  <conditionalFormatting sqref="E162">
    <cfRule type="expression" dxfId="8591" priority="14645">
      <formula>ISEVEN(ROW())</formula>
    </cfRule>
  </conditionalFormatting>
  <conditionalFormatting sqref="E161">
    <cfRule type="expression" dxfId="8590" priority="14644">
      <formula>ISEVEN(ROW())</formula>
    </cfRule>
  </conditionalFormatting>
  <conditionalFormatting sqref="B164 F164 D164">
    <cfRule type="expression" dxfId="8589" priority="14643">
      <formula>ISEVEN(ROW())</formula>
    </cfRule>
  </conditionalFormatting>
  <conditionalFormatting sqref="F164">
    <cfRule type="expression" dxfId="8588" priority="14642">
      <formula>ISEVEN(ROW())</formula>
    </cfRule>
  </conditionalFormatting>
  <conditionalFormatting sqref="B164 D164">
    <cfRule type="expression" dxfId="8587" priority="14641">
      <formula>ISEVEN(ROW())</formula>
    </cfRule>
  </conditionalFormatting>
  <conditionalFormatting sqref="B164 D164 F164">
    <cfRule type="expression" dxfId="8586" priority="14640">
      <formula>ISEVEN(ROW())</formula>
    </cfRule>
  </conditionalFormatting>
  <conditionalFormatting sqref="B164 F164 D164">
    <cfRule type="expression" dxfId="8585" priority="14639">
      <formula>ISEVEN(ROW())</formula>
    </cfRule>
  </conditionalFormatting>
  <conditionalFormatting sqref="F164">
    <cfRule type="expression" dxfId="8584" priority="14638">
      <formula>ISEVEN(ROW())</formula>
    </cfRule>
  </conditionalFormatting>
  <conditionalFormatting sqref="B164 D164">
    <cfRule type="expression" dxfId="8583" priority="14637">
      <formula>ISEVEN(ROW())</formula>
    </cfRule>
  </conditionalFormatting>
  <conditionalFormatting sqref="B164 D164 F164">
    <cfRule type="expression" dxfId="8582" priority="14636">
      <formula>ISEVEN(ROW())</formula>
    </cfRule>
  </conditionalFormatting>
  <conditionalFormatting sqref="B164 F164 D164">
    <cfRule type="expression" dxfId="8581" priority="14635">
      <formula>ISEVEN(ROW())</formula>
    </cfRule>
  </conditionalFormatting>
  <conditionalFormatting sqref="F164">
    <cfRule type="expression" dxfId="8580" priority="14634">
      <formula>ISEVEN(ROW())</formula>
    </cfRule>
  </conditionalFormatting>
  <conditionalFormatting sqref="B164 D164">
    <cfRule type="expression" dxfId="8579" priority="14633">
      <formula>ISEVEN(ROW())</formula>
    </cfRule>
  </conditionalFormatting>
  <conditionalFormatting sqref="B164 D164 F164">
    <cfRule type="expression" dxfId="8578" priority="14632">
      <formula>ISEVEN(ROW())</formula>
    </cfRule>
  </conditionalFormatting>
  <conditionalFormatting sqref="B164 F164 D164">
    <cfRule type="expression" dxfId="8577" priority="14631">
      <formula>ISEVEN(ROW())</formula>
    </cfRule>
  </conditionalFormatting>
  <conditionalFormatting sqref="B164 D164 F164">
    <cfRule type="expression" dxfId="8576" priority="14630">
      <formula>ISEVEN(ROW())</formula>
    </cfRule>
  </conditionalFormatting>
  <conditionalFormatting sqref="B164 F164 D164">
    <cfRule type="expression" dxfId="8575" priority="14629">
      <formula>ISEVEN(ROW())</formula>
    </cfRule>
  </conditionalFormatting>
  <conditionalFormatting sqref="F164">
    <cfRule type="expression" dxfId="8574" priority="14628">
      <formula>ISEVEN(ROW())</formula>
    </cfRule>
  </conditionalFormatting>
  <conditionalFormatting sqref="B164 D164">
    <cfRule type="expression" dxfId="8573" priority="14627">
      <formula>ISEVEN(ROW())</formula>
    </cfRule>
  </conditionalFormatting>
  <conditionalFormatting sqref="B164 D164 F164">
    <cfRule type="expression" dxfId="8572" priority="14626">
      <formula>ISEVEN(ROW())</formula>
    </cfRule>
  </conditionalFormatting>
  <conditionalFormatting sqref="F164">
    <cfRule type="expression" dxfId="8571" priority="14625">
      <formula>ISEVEN(ROW())</formula>
    </cfRule>
  </conditionalFormatting>
  <conditionalFormatting sqref="B164 D164">
    <cfRule type="expression" dxfId="8570" priority="14624">
      <formula>ISEVEN(ROW())</formula>
    </cfRule>
  </conditionalFormatting>
  <conditionalFormatting sqref="B164 D164 F164">
    <cfRule type="expression" dxfId="8569" priority="14623">
      <formula>ISEVEN(ROW())</formula>
    </cfRule>
  </conditionalFormatting>
  <conditionalFormatting sqref="B164 F164 D164">
    <cfRule type="expression" dxfId="8568" priority="14622">
      <formula>ISEVEN(ROW())</formula>
    </cfRule>
  </conditionalFormatting>
  <conditionalFormatting sqref="F164">
    <cfRule type="expression" dxfId="8567" priority="14621">
      <formula>ISEVEN(ROW())</formula>
    </cfRule>
  </conditionalFormatting>
  <conditionalFormatting sqref="B164 D164">
    <cfRule type="expression" dxfId="8566" priority="14620">
      <formula>ISEVEN(ROW())</formula>
    </cfRule>
  </conditionalFormatting>
  <conditionalFormatting sqref="B164 F164 D164">
    <cfRule type="expression" dxfId="8565" priority="14619">
      <formula>ISEVEN(ROW())</formula>
    </cfRule>
  </conditionalFormatting>
  <conditionalFormatting sqref="F164">
    <cfRule type="expression" dxfId="8564" priority="14618">
      <formula>ISEVEN(ROW())</formula>
    </cfRule>
  </conditionalFormatting>
  <conditionalFormatting sqref="B164 D164">
    <cfRule type="expression" dxfId="8563" priority="14617">
      <formula>ISEVEN(ROW())</formula>
    </cfRule>
  </conditionalFormatting>
  <conditionalFormatting sqref="B164 D164 F164">
    <cfRule type="expression" dxfId="8562" priority="14616">
      <formula>ISEVEN(ROW())</formula>
    </cfRule>
  </conditionalFormatting>
  <conditionalFormatting sqref="B164 F164 D164">
    <cfRule type="expression" dxfId="8561" priority="14615">
      <formula>ISEVEN(ROW())</formula>
    </cfRule>
  </conditionalFormatting>
  <conditionalFormatting sqref="B164 D164 F164">
    <cfRule type="expression" dxfId="8560" priority="14614">
      <formula>ISEVEN(ROW())</formula>
    </cfRule>
  </conditionalFormatting>
  <conditionalFormatting sqref="B164 F164 D164">
    <cfRule type="expression" dxfId="8559" priority="14613">
      <formula>ISEVEN(ROW())</formula>
    </cfRule>
  </conditionalFormatting>
  <conditionalFormatting sqref="E164">
    <cfRule type="expression" dxfId="8558" priority="14612">
      <formula>ISEVEN(ROW())</formula>
    </cfRule>
  </conditionalFormatting>
  <conditionalFormatting sqref="E164">
    <cfRule type="expression" dxfId="8557" priority="14611">
      <formula>ISEVEN(ROW())</formula>
    </cfRule>
  </conditionalFormatting>
  <conditionalFormatting sqref="E164">
    <cfRule type="expression" dxfId="8556" priority="14610">
      <formula>ISEVEN(ROW())</formula>
    </cfRule>
  </conditionalFormatting>
  <conditionalFormatting sqref="E164">
    <cfRule type="expression" dxfId="8555" priority="14609">
      <formula>ISEVEN(ROW())</formula>
    </cfRule>
  </conditionalFormatting>
  <conditionalFormatting sqref="E164">
    <cfRule type="expression" dxfId="8554" priority="14608">
      <formula>ISEVEN(ROW())</formula>
    </cfRule>
  </conditionalFormatting>
  <conditionalFormatting sqref="E164">
    <cfRule type="expression" dxfId="8553" priority="14607">
      <formula>ISEVEN(ROW())</formula>
    </cfRule>
  </conditionalFormatting>
  <conditionalFormatting sqref="E164">
    <cfRule type="expression" dxfId="8552" priority="14606">
      <formula>ISEVEN(ROW())</formula>
    </cfRule>
  </conditionalFormatting>
  <conditionalFormatting sqref="E164">
    <cfRule type="expression" dxfId="8551" priority="14605">
      <formula>ISEVEN(ROW())</formula>
    </cfRule>
  </conditionalFormatting>
  <conditionalFormatting sqref="E164">
    <cfRule type="expression" dxfId="8550" priority="14604">
      <formula>ISEVEN(ROW())</formula>
    </cfRule>
  </conditionalFormatting>
  <conditionalFormatting sqref="E164">
    <cfRule type="expression" dxfId="8549" priority="14603">
      <formula>ISEVEN(ROW())</formula>
    </cfRule>
  </conditionalFormatting>
  <conditionalFormatting sqref="E164">
    <cfRule type="expression" dxfId="8548" priority="14602">
      <formula>ISEVEN(ROW())</formula>
    </cfRule>
  </conditionalFormatting>
  <conditionalFormatting sqref="E164">
    <cfRule type="expression" dxfId="8547" priority="14601">
      <formula>ISEVEN(ROW())</formula>
    </cfRule>
  </conditionalFormatting>
  <conditionalFormatting sqref="E164">
    <cfRule type="expression" dxfId="8546" priority="14600">
      <formula>ISEVEN(ROW())</formula>
    </cfRule>
  </conditionalFormatting>
  <conditionalFormatting sqref="E164">
    <cfRule type="expression" dxfId="8545" priority="14599">
      <formula>ISEVEN(ROW())</formula>
    </cfRule>
  </conditionalFormatting>
  <conditionalFormatting sqref="E164">
    <cfRule type="expression" dxfId="8544" priority="14598">
      <formula>ISEVEN(ROW())</formula>
    </cfRule>
  </conditionalFormatting>
  <conditionalFormatting sqref="E164">
    <cfRule type="expression" dxfId="8543" priority="14597">
      <formula>ISEVEN(ROW())</formula>
    </cfRule>
  </conditionalFormatting>
  <conditionalFormatting sqref="E164">
    <cfRule type="expression" dxfId="8542" priority="14596">
      <formula>ISEVEN(ROW())</formula>
    </cfRule>
  </conditionalFormatting>
  <conditionalFormatting sqref="E164">
    <cfRule type="expression" dxfId="8541" priority="14595">
      <formula>ISEVEN(ROW())</formula>
    </cfRule>
  </conditionalFormatting>
  <conditionalFormatting sqref="E164">
    <cfRule type="expression" dxfId="8540" priority="14594">
      <formula>ISEVEN(ROW())</formula>
    </cfRule>
  </conditionalFormatting>
  <conditionalFormatting sqref="E164">
    <cfRule type="expression" dxfId="8539" priority="14593">
      <formula>ISEVEN(ROW())</formula>
    </cfRule>
  </conditionalFormatting>
  <conditionalFormatting sqref="E164">
    <cfRule type="expression" dxfId="8538" priority="14592">
      <formula>ISEVEN(ROW())</formula>
    </cfRule>
  </conditionalFormatting>
  <conditionalFormatting sqref="E164">
    <cfRule type="expression" dxfId="8537" priority="14591">
      <formula>ISEVEN(ROW())</formula>
    </cfRule>
  </conditionalFormatting>
  <conditionalFormatting sqref="E164">
    <cfRule type="expression" dxfId="8536" priority="14590">
      <formula>ISEVEN(ROW())</formula>
    </cfRule>
  </conditionalFormatting>
  <conditionalFormatting sqref="E164">
    <cfRule type="expression" dxfId="8535" priority="14589">
      <formula>ISEVEN(ROW())</formula>
    </cfRule>
  </conditionalFormatting>
  <conditionalFormatting sqref="B164 F164 D164">
    <cfRule type="expression" dxfId="8534" priority="14588">
      <formula>ISEVEN(ROW())</formula>
    </cfRule>
  </conditionalFormatting>
  <conditionalFormatting sqref="F164">
    <cfRule type="expression" dxfId="8533" priority="14587">
      <formula>ISEVEN(ROW())</formula>
    </cfRule>
  </conditionalFormatting>
  <conditionalFormatting sqref="B164 D164">
    <cfRule type="expression" dxfId="8532" priority="14586">
      <formula>ISEVEN(ROW())</formula>
    </cfRule>
  </conditionalFormatting>
  <conditionalFormatting sqref="B164 F164 D164">
    <cfRule type="expression" dxfId="8531" priority="14585">
      <formula>ISEVEN(ROW())</formula>
    </cfRule>
  </conditionalFormatting>
  <conditionalFormatting sqref="F164">
    <cfRule type="expression" dxfId="8530" priority="14584">
      <formula>ISEVEN(ROW())</formula>
    </cfRule>
  </conditionalFormatting>
  <conditionalFormatting sqref="B164 D164">
    <cfRule type="expression" dxfId="8529" priority="14583">
      <formula>ISEVEN(ROW())</formula>
    </cfRule>
  </conditionalFormatting>
  <conditionalFormatting sqref="B164 D164 F164">
    <cfRule type="expression" dxfId="8528" priority="14582">
      <formula>ISEVEN(ROW())</formula>
    </cfRule>
  </conditionalFormatting>
  <conditionalFormatting sqref="B164 F164 D164">
    <cfRule type="expression" dxfId="8527" priority="14581">
      <formula>ISEVEN(ROW())</formula>
    </cfRule>
  </conditionalFormatting>
  <conditionalFormatting sqref="B164 D164 F164">
    <cfRule type="expression" dxfId="8526" priority="14580">
      <formula>ISEVEN(ROW())</formula>
    </cfRule>
  </conditionalFormatting>
  <conditionalFormatting sqref="B164 F164 D164">
    <cfRule type="expression" dxfId="8525" priority="14579">
      <formula>ISEVEN(ROW())</formula>
    </cfRule>
  </conditionalFormatting>
  <conditionalFormatting sqref="F164">
    <cfRule type="expression" dxfId="8524" priority="14578">
      <formula>ISEVEN(ROW())</formula>
    </cfRule>
  </conditionalFormatting>
  <conditionalFormatting sqref="B164 D164">
    <cfRule type="expression" dxfId="8523" priority="14577">
      <formula>ISEVEN(ROW())</formula>
    </cfRule>
  </conditionalFormatting>
  <conditionalFormatting sqref="B164 D164 F164">
    <cfRule type="expression" dxfId="8522" priority="14576">
      <formula>ISEVEN(ROW())</formula>
    </cfRule>
  </conditionalFormatting>
  <conditionalFormatting sqref="F164">
    <cfRule type="expression" dxfId="8521" priority="14575">
      <formula>ISEVEN(ROW())</formula>
    </cfRule>
  </conditionalFormatting>
  <conditionalFormatting sqref="B164 D164">
    <cfRule type="expression" dxfId="8520" priority="14574">
      <formula>ISEVEN(ROW())</formula>
    </cfRule>
  </conditionalFormatting>
  <conditionalFormatting sqref="B164 D164 F164">
    <cfRule type="expression" dxfId="8519" priority="14573">
      <formula>ISEVEN(ROW())</formula>
    </cfRule>
  </conditionalFormatting>
  <conditionalFormatting sqref="B164 F164 D164">
    <cfRule type="expression" dxfId="8518" priority="14572">
      <formula>ISEVEN(ROW())</formula>
    </cfRule>
  </conditionalFormatting>
  <conditionalFormatting sqref="F164">
    <cfRule type="expression" dxfId="8517" priority="14571">
      <formula>ISEVEN(ROW())</formula>
    </cfRule>
  </conditionalFormatting>
  <conditionalFormatting sqref="B164 D164">
    <cfRule type="expression" dxfId="8516" priority="14570">
      <formula>ISEVEN(ROW())</formula>
    </cfRule>
  </conditionalFormatting>
  <conditionalFormatting sqref="B164 F164 D164">
    <cfRule type="expression" dxfId="8515" priority="14569">
      <formula>ISEVEN(ROW())</formula>
    </cfRule>
  </conditionalFormatting>
  <conditionalFormatting sqref="F164">
    <cfRule type="expression" dxfId="8514" priority="14568">
      <formula>ISEVEN(ROW())</formula>
    </cfRule>
  </conditionalFormatting>
  <conditionalFormatting sqref="B164 D164">
    <cfRule type="expression" dxfId="8513" priority="14567">
      <formula>ISEVEN(ROW())</formula>
    </cfRule>
  </conditionalFormatting>
  <conditionalFormatting sqref="B164 D164 F164">
    <cfRule type="expression" dxfId="8512" priority="14566">
      <formula>ISEVEN(ROW())</formula>
    </cfRule>
  </conditionalFormatting>
  <conditionalFormatting sqref="B164 F164 D164">
    <cfRule type="expression" dxfId="8511" priority="14565">
      <formula>ISEVEN(ROW())</formula>
    </cfRule>
  </conditionalFormatting>
  <conditionalFormatting sqref="B164 D164 F164">
    <cfRule type="expression" dxfId="8510" priority="14564">
      <formula>ISEVEN(ROW())</formula>
    </cfRule>
  </conditionalFormatting>
  <conditionalFormatting sqref="B164 F164 D164">
    <cfRule type="expression" dxfId="8509" priority="14563">
      <formula>ISEVEN(ROW())</formula>
    </cfRule>
  </conditionalFormatting>
  <conditionalFormatting sqref="F164">
    <cfRule type="expression" dxfId="8508" priority="14562">
      <formula>ISEVEN(ROW())</formula>
    </cfRule>
  </conditionalFormatting>
  <conditionalFormatting sqref="B164 D164">
    <cfRule type="expression" dxfId="8507" priority="14561">
      <formula>ISEVEN(ROW())</formula>
    </cfRule>
  </conditionalFormatting>
  <conditionalFormatting sqref="B164 D164 F164">
    <cfRule type="expression" dxfId="8506" priority="14560">
      <formula>ISEVEN(ROW())</formula>
    </cfRule>
  </conditionalFormatting>
  <conditionalFormatting sqref="F164">
    <cfRule type="expression" dxfId="8505" priority="14559">
      <formula>ISEVEN(ROW())</formula>
    </cfRule>
  </conditionalFormatting>
  <conditionalFormatting sqref="B164 D164">
    <cfRule type="expression" dxfId="8504" priority="14558">
      <formula>ISEVEN(ROW())</formula>
    </cfRule>
  </conditionalFormatting>
  <conditionalFormatting sqref="B164 D164 F164">
    <cfRule type="expression" dxfId="8503" priority="14557">
      <formula>ISEVEN(ROW())</formula>
    </cfRule>
  </conditionalFormatting>
  <conditionalFormatting sqref="B164 F164 D164">
    <cfRule type="expression" dxfId="8502" priority="14556">
      <formula>ISEVEN(ROW())</formula>
    </cfRule>
  </conditionalFormatting>
  <conditionalFormatting sqref="F164">
    <cfRule type="expression" dxfId="8501" priority="14555">
      <formula>ISEVEN(ROW())</formula>
    </cfRule>
  </conditionalFormatting>
  <conditionalFormatting sqref="B164 D164">
    <cfRule type="expression" dxfId="8500" priority="14554">
      <formula>ISEVEN(ROW())</formula>
    </cfRule>
  </conditionalFormatting>
  <conditionalFormatting sqref="B164 F164 D164">
    <cfRule type="expression" dxfId="8499" priority="14553">
      <formula>ISEVEN(ROW())</formula>
    </cfRule>
  </conditionalFormatting>
  <conditionalFormatting sqref="F164">
    <cfRule type="expression" dxfId="8498" priority="14552">
      <formula>ISEVEN(ROW())</formula>
    </cfRule>
  </conditionalFormatting>
  <conditionalFormatting sqref="B164 D164">
    <cfRule type="expression" dxfId="8497" priority="14551">
      <formula>ISEVEN(ROW())</formula>
    </cfRule>
  </conditionalFormatting>
  <conditionalFormatting sqref="B164 D164 F164">
    <cfRule type="expression" dxfId="8496" priority="14550">
      <formula>ISEVEN(ROW())</formula>
    </cfRule>
  </conditionalFormatting>
  <conditionalFormatting sqref="B164 F164 D164">
    <cfRule type="expression" dxfId="8495" priority="14549">
      <formula>ISEVEN(ROW())</formula>
    </cfRule>
  </conditionalFormatting>
  <conditionalFormatting sqref="B164 D164 F164">
    <cfRule type="expression" dxfId="8494" priority="14548">
      <formula>ISEVEN(ROW())</formula>
    </cfRule>
  </conditionalFormatting>
  <conditionalFormatting sqref="B164 F164 D164">
    <cfRule type="expression" dxfId="8493" priority="14547">
      <formula>ISEVEN(ROW())</formula>
    </cfRule>
  </conditionalFormatting>
  <conditionalFormatting sqref="E164">
    <cfRule type="expression" dxfId="8492" priority="14546">
      <formula>ISEVEN(ROW())</formula>
    </cfRule>
  </conditionalFormatting>
  <conditionalFormatting sqref="E164">
    <cfRule type="expression" dxfId="8491" priority="14545">
      <formula>ISEVEN(ROW())</formula>
    </cfRule>
  </conditionalFormatting>
  <conditionalFormatting sqref="E164">
    <cfRule type="expression" dxfId="8490" priority="14544">
      <formula>ISEVEN(ROW())</formula>
    </cfRule>
  </conditionalFormatting>
  <conditionalFormatting sqref="E164">
    <cfRule type="expression" dxfId="8489" priority="14543">
      <formula>ISEVEN(ROW())</formula>
    </cfRule>
  </conditionalFormatting>
  <conditionalFormatting sqref="E164">
    <cfRule type="expression" dxfId="8488" priority="14542">
      <formula>ISEVEN(ROW())</formula>
    </cfRule>
  </conditionalFormatting>
  <conditionalFormatting sqref="E164">
    <cfRule type="expression" dxfId="8487" priority="14541">
      <formula>ISEVEN(ROW())</formula>
    </cfRule>
  </conditionalFormatting>
  <conditionalFormatting sqref="E164">
    <cfRule type="expression" dxfId="8486" priority="14540">
      <formula>ISEVEN(ROW())</formula>
    </cfRule>
  </conditionalFormatting>
  <conditionalFormatting sqref="E164">
    <cfRule type="expression" dxfId="8485" priority="14539">
      <formula>ISEVEN(ROW())</formula>
    </cfRule>
  </conditionalFormatting>
  <conditionalFormatting sqref="E164">
    <cfRule type="expression" dxfId="8484" priority="14538">
      <formula>ISEVEN(ROW())</formula>
    </cfRule>
  </conditionalFormatting>
  <conditionalFormatting sqref="E164">
    <cfRule type="expression" dxfId="8483" priority="14537">
      <formula>ISEVEN(ROW())</formula>
    </cfRule>
  </conditionalFormatting>
  <conditionalFormatting sqref="E164">
    <cfRule type="expression" dxfId="8482" priority="14536">
      <formula>ISEVEN(ROW())</formula>
    </cfRule>
  </conditionalFormatting>
  <conditionalFormatting sqref="E164">
    <cfRule type="expression" dxfId="8481" priority="14535">
      <formula>ISEVEN(ROW())</formula>
    </cfRule>
  </conditionalFormatting>
  <conditionalFormatting sqref="E164">
    <cfRule type="expression" dxfId="8480" priority="14534">
      <formula>ISEVEN(ROW())</formula>
    </cfRule>
  </conditionalFormatting>
  <conditionalFormatting sqref="E164">
    <cfRule type="expression" dxfId="8479" priority="14533">
      <formula>ISEVEN(ROW())</formula>
    </cfRule>
  </conditionalFormatting>
  <conditionalFormatting sqref="E164">
    <cfRule type="expression" dxfId="8478" priority="14532">
      <formula>ISEVEN(ROW())</formula>
    </cfRule>
  </conditionalFormatting>
  <conditionalFormatting sqref="E164">
    <cfRule type="expression" dxfId="8477" priority="14531">
      <formula>ISEVEN(ROW())</formula>
    </cfRule>
  </conditionalFormatting>
  <conditionalFormatting sqref="E164">
    <cfRule type="expression" dxfId="8476" priority="14530">
      <formula>ISEVEN(ROW())</formula>
    </cfRule>
  </conditionalFormatting>
  <conditionalFormatting sqref="E164">
    <cfRule type="expression" dxfId="8475" priority="14529">
      <formula>ISEVEN(ROW())</formula>
    </cfRule>
  </conditionalFormatting>
  <conditionalFormatting sqref="E164">
    <cfRule type="expression" dxfId="8474" priority="14528">
      <formula>ISEVEN(ROW())</formula>
    </cfRule>
  </conditionalFormatting>
  <conditionalFormatting sqref="E164">
    <cfRule type="expression" dxfId="8473" priority="14527">
      <formula>ISEVEN(ROW())</formula>
    </cfRule>
  </conditionalFormatting>
  <conditionalFormatting sqref="E164">
    <cfRule type="expression" dxfId="8472" priority="14526">
      <formula>ISEVEN(ROW())</formula>
    </cfRule>
  </conditionalFormatting>
  <conditionalFormatting sqref="E164">
    <cfRule type="expression" dxfId="8471" priority="14525">
      <formula>ISEVEN(ROW())</formula>
    </cfRule>
  </conditionalFormatting>
  <conditionalFormatting sqref="E164">
    <cfRule type="expression" dxfId="8470" priority="14524">
      <formula>ISEVEN(ROW())</formula>
    </cfRule>
  </conditionalFormatting>
  <conditionalFormatting sqref="E164">
    <cfRule type="expression" dxfId="8469" priority="14523">
      <formula>ISEVEN(ROW())</formula>
    </cfRule>
  </conditionalFormatting>
  <conditionalFormatting sqref="E164">
    <cfRule type="expression" dxfId="8468" priority="14522">
      <formula>ISEVEN(ROW())</formula>
    </cfRule>
  </conditionalFormatting>
  <conditionalFormatting sqref="E164">
    <cfRule type="expression" dxfId="8467" priority="14521">
      <formula>ISEVEN(ROW())</formula>
    </cfRule>
  </conditionalFormatting>
  <conditionalFormatting sqref="E164">
    <cfRule type="expression" dxfId="8466" priority="14520">
      <formula>ISEVEN(ROW())</formula>
    </cfRule>
  </conditionalFormatting>
  <conditionalFormatting sqref="E164">
    <cfRule type="expression" dxfId="8465" priority="14519">
      <formula>ISEVEN(ROW())</formula>
    </cfRule>
  </conditionalFormatting>
  <conditionalFormatting sqref="E164">
    <cfRule type="expression" dxfId="8464" priority="14518">
      <formula>ISEVEN(ROW())</formula>
    </cfRule>
  </conditionalFormatting>
  <conditionalFormatting sqref="E164">
    <cfRule type="expression" dxfId="8463" priority="14517">
      <formula>ISEVEN(ROW())</formula>
    </cfRule>
  </conditionalFormatting>
  <conditionalFormatting sqref="E164">
    <cfRule type="expression" dxfId="8462" priority="14516">
      <formula>ISEVEN(ROW())</formula>
    </cfRule>
  </conditionalFormatting>
  <conditionalFormatting sqref="E164">
    <cfRule type="expression" dxfId="8461" priority="14515">
      <formula>ISEVEN(ROW())</formula>
    </cfRule>
  </conditionalFormatting>
  <conditionalFormatting sqref="B169 D169 F169">
    <cfRule type="expression" dxfId="8460" priority="14514">
      <formula>ISEVEN(ROW())</formula>
    </cfRule>
  </conditionalFormatting>
  <conditionalFormatting sqref="F168">
    <cfRule type="expression" dxfId="8459" priority="14513">
      <formula>ISEVEN(ROW())</formula>
    </cfRule>
  </conditionalFormatting>
  <conditionalFormatting sqref="B168 D168">
    <cfRule type="expression" dxfId="8458" priority="14512">
      <formula>ISEVEN(ROW())</formula>
    </cfRule>
  </conditionalFormatting>
  <conditionalFormatting sqref="B168 D168 F168">
    <cfRule type="expression" dxfId="8457" priority="14511">
      <formula>ISEVEN(ROW())</formula>
    </cfRule>
  </conditionalFormatting>
  <conditionalFormatting sqref="B169 F169 D169">
    <cfRule type="expression" dxfId="8456" priority="14510">
      <formula>ISEVEN(ROW())</formula>
    </cfRule>
  </conditionalFormatting>
  <conditionalFormatting sqref="B169 D169 F169">
    <cfRule type="expression" dxfId="8455" priority="14509">
      <formula>ISEVEN(ROW())</formula>
    </cfRule>
  </conditionalFormatting>
  <conditionalFormatting sqref="F168">
    <cfRule type="expression" dxfId="8454" priority="14508">
      <formula>ISEVEN(ROW())</formula>
    </cfRule>
  </conditionalFormatting>
  <conditionalFormatting sqref="B168 D168">
    <cfRule type="expression" dxfId="8453" priority="14507">
      <formula>ISEVEN(ROW())</formula>
    </cfRule>
  </conditionalFormatting>
  <conditionalFormatting sqref="B168 D168 F168">
    <cfRule type="expression" dxfId="8452" priority="14506">
      <formula>ISEVEN(ROW())</formula>
    </cfRule>
  </conditionalFormatting>
  <conditionalFormatting sqref="B169 F169 D169">
    <cfRule type="expression" dxfId="8451" priority="14505">
      <formula>ISEVEN(ROW())</formula>
    </cfRule>
  </conditionalFormatting>
  <conditionalFormatting sqref="F169">
    <cfRule type="expression" dxfId="8450" priority="14504">
      <formula>ISEVEN(ROW())</formula>
    </cfRule>
  </conditionalFormatting>
  <conditionalFormatting sqref="B169 D169">
    <cfRule type="expression" dxfId="8449" priority="14503">
      <formula>ISEVEN(ROW())</formula>
    </cfRule>
  </conditionalFormatting>
  <conditionalFormatting sqref="B168 F168 D168">
    <cfRule type="expression" dxfId="8448" priority="14502">
      <formula>ISEVEN(ROW())</formula>
    </cfRule>
  </conditionalFormatting>
  <conditionalFormatting sqref="B169 D169 F169">
    <cfRule type="expression" dxfId="8447" priority="14501">
      <formula>ISEVEN(ROW())</formula>
    </cfRule>
  </conditionalFormatting>
  <conditionalFormatting sqref="F168">
    <cfRule type="expression" dxfId="8446" priority="14500">
      <formula>ISEVEN(ROW())</formula>
    </cfRule>
  </conditionalFormatting>
  <conditionalFormatting sqref="B168 D168">
    <cfRule type="expression" dxfId="8445" priority="14499">
      <formula>ISEVEN(ROW())</formula>
    </cfRule>
  </conditionalFormatting>
  <conditionalFormatting sqref="F169">
    <cfRule type="expression" dxfId="8444" priority="14498">
      <formula>ISEVEN(ROW())</formula>
    </cfRule>
  </conditionalFormatting>
  <conditionalFormatting sqref="B169 D169">
    <cfRule type="expression" dxfId="8443" priority="14497">
      <formula>ISEVEN(ROW())</formula>
    </cfRule>
  </conditionalFormatting>
  <conditionalFormatting sqref="B168 F168 D168">
    <cfRule type="expression" dxfId="8442" priority="14496">
      <formula>ISEVEN(ROW())</formula>
    </cfRule>
  </conditionalFormatting>
  <conditionalFormatting sqref="B169 D169 F169">
    <cfRule type="expression" dxfId="8441" priority="14495">
      <formula>ISEVEN(ROW())</formula>
    </cfRule>
  </conditionalFormatting>
  <conditionalFormatting sqref="F168">
    <cfRule type="expression" dxfId="8440" priority="14494">
      <formula>ISEVEN(ROW())</formula>
    </cfRule>
  </conditionalFormatting>
  <conditionalFormatting sqref="B168 D168">
    <cfRule type="expression" dxfId="8439" priority="14493">
      <formula>ISEVEN(ROW())</formula>
    </cfRule>
  </conditionalFormatting>
  <conditionalFormatting sqref="B168 D168 F168">
    <cfRule type="expression" dxfId="8438" priority="14492">
      <formula>ISEVEN(ROW())</formula>
    </cfRule>
  </conditionalFormatting>
  <conditionalFormatting sqref="B169 F169 D169">
    <cfRule type="expression" dxfId="8437" priority="14491">
      <formula>ISEVEN(ROW())</formula>
    </cfRule>
  </conditionalFormatting>
  <conditionalFormatting sqref="F169">
    <cfRule type="expression" dxfId="8436" priority="14490">
      <formula>ISEVEN(ROW())</formula>
    </cfRule>
  </conditionalFormatting>
  <conditionalFormatting sqref="B169 D169">
    <cfRule type="expression" dxfId="8435" priority="14489">
      <formula>ISEVEN(ROW())</formula>
    </cfRule>
  </conditionalFormatting>
  <conditionalFormatting sqref="B168 F168 D168">
    <cfRule type="expression" dxfId="8434" priority="14488">
      <formula>ISEVEN(ROW())</formula>
    </cfRule>
  </conditionalFormatting>
  <conditionalFormatting sqref="B168 D168 F168">
    <cfRule type="expression" dxfId="8433" priority="14487">
      <formula>ISEVEN(ROW())</formula>
    </cfRule>
  </conditionalFormatting>
  <conditionalFormatting sqref="B169 F169 D169">
    <cfRule type="expression" dxfId="8432" priority="14486">
      <formula>ISEVEN(ROW())</formula>
    </cfRule>
  </conditionalFormatting>
  <conditionalFormatting sqref="F169">
    <cfRule type="expression" dxfId="8431" priority="14485">
      <formula>ISEVEN(ROW())</formula>
    </cfRule>
  </conditionalFormatting>
  <conditionalFormatting sqref="B169 D169">
    <cfRule type="expression" dxfId="8430" priority="14484">
      <formula>ISEVEN(ROW())</formula>
    </cfRule>
  </conditionalFormatting>
  <conditionalFormatting sqref="B168 F168 D168">
    <cfRule type="expression" dxfId="8429" priority="14483">
      <formula>ISEVEN(ROW())</formula>
    </cfRule>
  </conditionalFormatting>
  <conditionalFormatting sqref="B169 D169 F169">
    <cfRule type="expression" dxfId="8428" priority="14482">
      <formula>ISEVEN(ROW())</formula>
    </cfRule>
  </conditionalFormatting>
  <conditionalFormatting sqref="F168">
    <cfRule type="expression" dxfId="8427" priority="14481">
      <formula>ISEVEN(ROW())</formula>
    </cfRule>
  </conditionalFormatting>
  <conditionalFormatting sqref="B168 D168">
    <cfRule type="expression" dxfId="8426" priority="14480">
      <formula>ISEVEN(ROW())</formula>
    </cfRule>
  </conditionalFormatting>
  <conditionalFormatting sqref="B168 D168 F168">
    <cfRule type="expression" dxfId="8425" priority="14479">
      <formula>ISEVEN(ROW())</formula>
    </cfRule>
  </conditionalFormatting>
  <conditionalFormatting sqref="B169 F169 D169">
    <cfRule type="expression" dxfId="8424" priority="14478">
      <formula>ISEVEN(ROW())</formula>
    </cfRule>
  </conditionalFormatting>
  <conditionalFormatting sqref="B169 D169 F169">
    <cfRule type="expression" dxfId="8423" priority="14477">
      <formula>ISEVEN(ROW())</formula>
    </cfRule>
  </conditionalFormatting>
  <conditionalFormatting sqref="F168">
    <cfRule type="expression" dxfId="8422" priority="14476">
      <formula>ISEVEN(ROW())</formula>
    </cfRule>
  </conditionalFormatting>
  <conditionalFormatting sqref="B168 D168">
    <cfRule type="expression" dxfId="8421" priority="14475">
      <formula>ISEVEN(ROW())</formula>
    </cfRule>
  </conditionalFormatting>
  <conditionalFormatting sqref="B168 D168 F168">
    <cfRule type="expression" dxfId="8420" priority="14474">
      <formula>ISEVEN(ROW())</formula>
    </cfRule>
  </conditionalFormatting>
  <conditionalFormatting sqref="B169 F169 D169">
    <cfRule type="expression" dxfId="8419" priority="14473">
      <formula>ISEVEN(ROW())</formula>
    </cfRule>
  </conditionalFormatting>
  <conditionalFormatting sqref="F169">
    <cfRule type="expression" dxfId="8418" priority="14472">
      <formula>ISEVEN(ROW())</formula>
    </cfRule>
  </conditionalFormatting>
  <conditionalFormatting sqref="B169 D169">
    <cfRule type="expression" dxfId="8417" priority="14471">
      <formula>ISEVEN(ROW())</formula>
    </cfRule>
  </conditionalFormatting>
  <conditionalFormatting sqref="B168 F168 D168">
    <cfRule type="expression" dxfId="8416" priority="14470">
      <formula>ISEVEN(ROW())</formula>
    </cfRule>
  </conditionalFormatting>
  <conditionalFormatting sqref="B169 D169 F169">
    <cfRule type="expression" dxfId="8415" priority="14469">
      <formula>ISEVEN(ROW())</formula>
    </cfRule>
  </conditionalFormatting>
  <conditionalFormatting sqref="F168">
    <cfRule type="expression" dxfId="8414" priority="14468">
      <formula>ISEVEN(ROW())</formula>
    </cfRule>
  </conditionalFormatting>
  <conditionalFormatting sqref="B168 D168">
    <cfRule type="expression" dxfId="8413" priority="14467">
      <formula>ISEVEN(ROW())</formula>
    </cfRule>
  </conditionalFormatting>
  <conditionalFormatting sqref="F169">
    <cfRule type="expression" dxfId="8412" priority="14466">
      <formula>ISEVEN(ROW())</formula>
    </cfRule>
  </conditionalFormatting>
  <conditionalFormatting sqref="B169 D169">
    <cfRule type="expression" dxfId="8411" priority="14465">
      <formula>ISEVEN(ROW())</formula>
    </cfRule>
  </conditionalFormatting>
  <conditionalFormatting sqref="B168 F168 D168">
    <cfRule type="expression" dxfId="8410" priority="14464">
      <formula>ISEVEN(ROW())</formula>
    </cfRule>
  </conditionalFormatting>
  <conditionalFormatting sqref="B169 D169 F169">
    <cfRule type="expression" dxfId="8409" priority="14463">
      <formula>ISEVEN(ROW())</formula>
    </cfRule>
  </conditionalFormatting>
  <conditionalFormatting sqref="F168">
    <cfRule type="expression" dxfId="8408" priority="14462">
      <formula>ISEVEN(ROW())</formula>
    </cfRule>
  </conditionalFormatting>
  <conditionalFormatting sqref="B168 D168">
    <cfRule type="expression" dxfId="8407" priority="14461">
      <formula>ISEVEN(ROW())</formula>
    </cfRule>
  </conditionalFormatting>
  <conditionalFormatting sqref="F169">
    <cfRule type="expression" dxfId="8406" priority="14460">
      <formula>ISEVEN(ROW())</formula>
    </cfRule>
  </conditionalFormatting>
  <conditionalFormatting sqref="D169">
    <cfRule type="expression" dxfId="8405" priority="14459">
      <formula>ISEVEN(ROW())</formula>
    </cfRule>
  </conditionalFormatting>
  <conditionalFormatting sqref="B169">
    <cfRule type="expression" dxfId="8404" priority="14458">
      <formula>ISEVEN(ROW())</formula>
    </cfRule>
  </conditionalFormatting>
  <conditionalFormatting sqref="B168 D168 F168">
    <cfRule type="expression" dxfId="8403" priority="14457">
      <formula>ISEVEN(ROW())</formula>
    </cfRule>
  </conditionalFormatting>
  <conditionalFormatting sqref="B169 F169 D169">
    <cfRule type="expression" dxfId="8402" priority="14456">
      <formula>ISEVEN(ROW())</formula>
    </cfRule>
  </conditionalFormatting>
  <conditionalFormatting sqref="F169">
    <cfRule type="expression" dxfId="8401" priority="14455">
      <formula>ISEVEN(ROW())</formula>
    </cfRule>
  </conditionalFormatting>
  <conditionalFormatting sqref="B169 D169">
    <cfRule type="expression" dxfId="8400" priority="14454">
      <formula>ISEVEN(ROW())</formula>
    </cfRule>
  </conditionalFormatting>
  <conditionalFormatting sqref="B168 F168 D168">
    <cfRule type="expression" dxfId="8399" priority="14453">
      <formula>ISEVEN(ROW())</formula>
    </cfRule>
  </conditionalFormatting>
  <conditionalFormatting sqref="B168 D168 F168">
    <cfRule type="expression" dxfId="8398" priority="14452">
      <formula>ISEVEN(ROW())</formula>
    </cfRule>
  </conditionalFormatting>
  <conditionalFormatting sqref="B169 F169 D169">
    <cfRule type="expression" dxfId="8397" priority="14451">
      <formula>ISEVEN(ROW())</formula>
    </cfRule>
  </conditionalFormatting>
  <conditionalFormatting sqref="F169">
    <cfRule type="expression" dxfId="8396" priority="14450">
      <formula>ISEVEN(ROW())</formula>
    </cfRule>
  </conditionalFormatting>
  <conditionalFormatting sqref="B169 D169">
    <cfRule type="expression" dxfId="8395" priority="14449">
      <formula>ISEVEN(ROW())</formula>
    </cfRule>
  </conditionalFormatting>
  <conditionalFormatting sqref="B168 F168 D168">
    <cfRule type="expression" dxfId="8394" priority="14448">
      <formula>ISEVEN(ROW())</formula>
    </cfRule>
  </conditionalFormatting>
  <conditionalFormatting sqref="F168">
    <cfRule type="expression" dxfId="8393" priority="14447">
      <formula>ISEVEN(ROW())</formula>
    </cfRule>
  </conditionalFormatting>
  <conditionalFormatting sqref="B168 D168">
    <cfRule type="expression" dxfId="8392" priority="14446">
      <formula>ISEVEN(ROW())</formula>
    </cfRule>
  </conditionalFormatting>
  <conditionalFormatting sqref="B168 D168 F168">
    <cfRule type="expression" dxfId="8391" priority="14445">
      <formula>ISEVEN(ROW())</formula>
    </cfRule>
  </conditionalFormatting>
  <conditionalFormatting sqref="F168">
    <cfRule type="expression" dxfId="8390" priority="14444">
      <formula>ISEVEN(ROW())</formula>
    </cfRule>
  </conditionalFormatting>
  <conditionalFormatting sqref="B168 D168">
    <cfRule type="expression" dxfId="8389" priority="14443">
      <formula>ISEVEN(ROW())</formula>
    </cfRule>
  </conditionalFormatting>
  <conditionalFormatting sqref="B168 D168 F168">
    <cfRule type="expression" dxfId="8388" priority="14442">
      <formula>ISEVEN(ROW())</formula>
    </cfRule>
  </conditionalFormatting>
  <conditionalFormatting sqref="F169">
    <cfRule type="expression" dxfId="8387" priority="14441">
      <formula>ISEVEN(ROW())</formula>
    </cfRule>
  </conditionalFormatting>
  <conditionalFormatting sqref="B169 D169">
    <cfRule type="expression" dxfId="8386" priority="14440">
      <formula>ISEVEN(ROW())</formula>
    </cfRule>
  </conditionalFormatting>
  <conditionalFormatting sqref="B168 F168 D168">
    <cfRule type="expression" dxfId="8385" priority="14439">
      <formula>ISEVEN(ROW())</formula>
    </cfRule>
  </conditionalFormatting>
  <conditionalFormatting sqref="B169 D169 F169">
    <cfRule type="expression" dxfId="8384" priority="14438">
      <formula>ISEVEN(ROW())</formula>
    </cfRule>
  </conditionalFormatting>
  <conditionalFormatting sqref="F168">
    <cfRule type="expression" dxfId="8383" priority="14437">
      <formula>ISEVEN(ROW())</formula>
    </cfRule>
  </conditionalFormatting>
  <conditionalFormatting sqref="B168 D168">
    <cfRule type="expression" dxfId="8382" priority="14436">
      <formula>ISEVEN(ROW())</formula>
    </cfRule>
  </conditionalFormatting>
  <conditionalFormatting sqref="F169">
    <cfRule type="expression" dxfId="8381" priority="14435">
      <formula>ISEVEN(ROW())</formula>
    </cfRule>
  </conditionalFormatting>
  <conditionalFormatting sqref="B169 D169">
    <cfRule type="expression" dxfId="8380" priority="14434">
      <formula>ISEVEN(ROW())</formula>
    </cfRule>
  </conditionalFormatting>
  <conditionalFormatting sqref="B168 F168 D168">
    <cfRule type="expression" dxfId="8379" priority="14433">
      <formula>ISEVEN(ROW())</formula>
    </cfRule>
  </conditionalFormatting>
  <conditionalFormatting sqref="B169 D169 F169">
    <cfRule type="expression" dxfId="8378" priority="14432">
      <formula>ISEVEN(ROW())</formula>
    </cfRule>
  </conditionalFormatting>
  <conditionalFormatting sqref="F168">
    <cfRule type="expression" dxfId="8377" priority="14431">
      <formula>ISEVEN(ROW())</formula>
    </cfRule>
  </conditionalFormatting>
  <conditionalFormatting sqref="B168 D168">
    <cfRule type="expression" dxfId="8376" priority="14430">
      <formula>ISEVEN(ROW())</formula>
    </cfRule>
  </conditionalFormatting>
  <conditionalFormatting sqref="E169">
    <cfRule type="expression" dxfId="8375" priority="14429">
      <formula>ISEVEN(ROW())</formula>
    </cfRule>
  </conditionalFormatting>
  <conditionalFormatting sqref="E168">
    <cfRule type="expression" dxfId="8374" priority="14428">
      <formula>ISEVEN(ROW())</formula>
    </cfRule>
  </conditionalFormatting>
  <conditionalFormatting sqref="E168">
    <cfRule type="expression" dxfId="8373" priority="14427">
      <formula>ISEVEN(ROW())</formula>
    </cfRule>
  </conditionalFormatting>
  <conditionalFormatting sqref="E169">
    <cfRule type="expression" dxfId="8372" priority="14426">
      <formula>ISEVEN(ROW())</formula>
    </cfRule>
  </conditionalFormatting>
  <conditionalFormatting sqref="E169">
    <cfRule type="expression" dxfId="8371" priority="14425">
      <formula>ISEVEN(ROW())</formula>
    </cfRule>
  </conditionalFormatting>
  <conditionalFormatting sqref="E168">
    <cfRule type="expression" dxfId="8370" priority="14424">
      <formula>ISEVEN(ROW())</formula>
    </cfRule>
  </conditionalFormatting>
  <conditionalFormatting sqref="E168">
    <cfRule type="expression" dxfId="8369" priority="14423">
      <formula>ISEVEN(ROW())</formula>
    </cfRule>
  </conditionalFormatting>
  <conditionalFormatting sqref="E169">
    <cfRule type="expression" dxfId="8368" priority="14422">
      <formula>ISEVEN(ROW())</formula>
    </cfRule>
  </conditionalFormatting>
  <conditionalFormatting sqref="E169">
    <cfRule type="expression" dxfId="8367" priority="14421">
      <formula>ISEVEN(ROW())</formula>
    </cfRule>
  </conditionalFormatting>
  <conditionalFormatting sqref="E168">
    <cfRule type="expression" dxfId="8366" priority="14420">
      <formula>ISEVEN(ROW())</formula>
    </cfRule>
  </conditionalFormatting>
  <conditionalFormatting sqref="E169">
    <cfRule type="expression" dxfId="8365" priority="14419">
      <formula>ISEVEN(ROW())</formula>
    </cfRule>
  </conditionalFormatting>
  <conditionalFormatting sqref="E168">
    <cfRule type="expression" dxfId="8364" priority="14418">
      <formula>ISEVEN(ROW())</formula>
    </cfRule>
  </conditionalFormatting>
  <conditionalFormatting sqref="E169">
    <cfRule type="expression" dxfId="8363" priority="14417">
      <formula>ISEVEN(ROW())</formula>
    </cfRule>
  </conditionalFormatting>
  <conditionalFormatting sqref="E168">
    <cfRule type="expression" dxfId="8362" priority="14416">
      <formula>ISEVEN(ROW())</formula>
    </cfRule>
  </conditionalFormatting>
  <conditionalFormatting sqref="E169">
    <cfRule type="expression" dxfId="8361" priority="14415">
      <formula>ISEVEN(ROW())</formula>
    </cfRule>
  </conditionalFormatting>
  <conditionalFormatting sqref="E168">
    <cfRule type="expression" dxfId="8360" priority="14414">
      <formula>ISEVEN(ROW())</formula>
    </cfRule>
  </conditionalFormatting>
  <conditionalFormatting sqref="E168">
    <cfRule type="expression" dxfId="8359" priority="14413">
      <formula>ISEVEN(ROW())</formula>
    </cfRule>
  </conditionalFormatting>
  <conditionalFormatting sqref="E169">
    <cfRule type="expression" dxfId="8358" priority="14412">
      <formula>ISEVEN(ROW())</formula>
    </cfRule>
  </conditionalFormatting>
  <conditionalFormatting sqref="E169">
    <cfRule type="expression" dxfId="8357" priority="14411">
      <formula>ISEVEN(ROW())</formula>
    </cfRule>
  </conditionalFormatting>
  <conditionalFormatting sqref="E168">
    <cfRule type="expression" dxfId="8356" priority="14410">
      <formula>ISEVEN(ROW())</formula>
    </cfRule>
  </conditionalFormatting>
  <conditionalFormatting sqref="E168">
    <cfRule type="expression" dxfId="8355" priority="14409">
      <formula>ISEVEN(ROW())</formula>
    </cfRule>
  </conditionalFormatting>
  <conditionalFormatting sqref="E169">
    <cfRule type="expression" dxfId="8354" priority="14408">
      <formula>ISEVEN(ROW())</formula>
    </cfRule>
  </conditionalFormatting>
  <conditionalFormatting sqref="E169">
    <cfRule type="expression" dxfId="8353" priority="14407">
      <formula>ISEVEN(ROW())</formula>
    </cfRule>
  </conditionalFormatting>
  <conditionalFormatting sqref="E168">
    <cfRule type="expression" dxfId="8352" priority="14406">
      <formula>ISEVEN(ROW())</formula>
    </cfRule>
  </conditionalFormatting>
  <conditionalFormatting sqref="E169">
    <cfRule type="expression" dxfId="8351" priority="14405">
      <formula>ISEVEN(ROW())</formula>
    </cfRule>
  </conditionalFormatting>
  <conditionalFormatting sqref="E168">
    <cfRule type="expression" dxfId="8350" priority="14404">
      <formula>ISEVEN(ROW())</formula>
    </cfRule>
  </conditionalFormatting>
  <conditionalFormatting sqref="E168">
    <cfRule type="expression" dxfId="8349" priority="14403">
      <formula>ISEVEN(ROW())</formula>
    </cfRule>
  </conditionalFormatting>
  <conditionalFormatting sqref="E169">
    <cfRule type="expression" dxfId="8348" priority="14402">
      <formula>ISEVEN(ROW())</formula>
    </cfRule>
  </conditionalFormatting>
  <conditionalFormatting sqref="E169">
    <cfRule type="expression" dxfId="8347" priority="14401">
      <formula>ISEVEN(ROW())</formula>
    </cfRule>
  </conditionalFormatting>
  <conditionalFormatting sqref="E168">
    <cfRule type="expression" dxfId="8346" priority="14400">
      <formula>ISEVEN(ROW())</formula>
    </cfRule>
  </conditionalFormatting>
  <conditionalFormatting sqref="E168">
    <cfRule type="expression" dxfId="8345" priority="14399">
      <formula>ISEVEN(ROW())</formula>
    </cfRule>
  </conditionalFormatting>
  <conditionalFormatting sqref="E169">
    <cfRule type="expression" dxfId="8344" priority="14398">
      <formula>ISEVEN(ROW())</formula>
    </cfRule>
  </conditionalFormatting>
  <conditionalFormatting sqref="E169">
    <cfRule type="expression" dxfId="8343" priority="14397">
      <formula>ISEVEN(ROW())</formula>
    </cfRule>
  </conditionalFormatting>
  <conditionalFormatting sqref="E168">
    <cfRule type="expression" dxfId="8342" priority="14396">
      <formula>ISEVEN(ROW())</formula>
    </cfRule>
  </conditionalFormatting>
  <conditionalFormatting sqref="E169">
    <cfRule type="expression" dxfId="8341" priority="14395">
      <formula>ISEVEN(ROW())</formula>
    </cfRule>
  </conditionalFormatting>
  <conditionalFormatting sqref="E168">
    <cfRule type="expression" dxfId="8340" priority="14394">
      <formula>ISEVEN(ROW())</formula>
    </cfRule>
  </conditionalFormatting>
  <conditionalFormatting sqref="E169">
    <cfRule type="expression" dxfId="8339" priority="14393">
      <formula>ISEVEN(ROW())</formula>
    </cfRule>
  </conditionalFormatting>
  <conditionalFormatting sqref="E168">
    <cfRule type="expression" dxfId="8338" priority="14392">
      <formula>ISEVEN(ROW())</formula>
    </cfRule>
  </conditionalFormatting>
  <conditionalFormatting sqref="E169">
    <cfRule type="expression" dxfId="8337" priority="14391">
      <formula>ISEVEN(ROW())</formula>
    </cfRule>
  </conditionalFormatting>
  <conditionalFormatting sqref="E168">
    <cfRule type="expression" dxfId="8336" priority="14390">
      <formula>ISEVEN(ROW())</formula>
    </cfRule>
  </conditionalFormatting>
  <conditionalFormatting sqref="E169">
    <cfRule type="expression" dxfId="8335" priority="14389">
      <formula>ISEVEN(ROW())</formula>
    </cfRule>
  </conditionalFormatting>
  <conditionalFormatting sqref="E168">
    <cfRule type="expression" dxfId="8334" priority="14388">
      <formula>ISEVEN(ROW())</formula>
    </cfRule>
  </conditionalFormatting>
  <conditionalFormatting sqref="E169">
    <cfRule type="expression" dxfId="8333" priority="14387">
      <formula>ISEVEN(ROW())</formula>
    </cfRule>
  </conditionalFormatting>
  <conditionalFormatting sqref="E169">
    <cfRule type="expression" dxfId="8332" priority="14386">
      <formula>ISEVEN(ROW())</formula>
    </cfRule>
  </conditionalFormatting>
  <conditionalFormatting sqref="E168">
    <cfRule type="expression" dxfId="8331" priority="14385">
      <formula>ISEVEN(ROW())</formula>
    </cfRule>
  </conditionalFormatting>
  <conditionalFormatting sqref="E168">
    <cfRule type="expression" dxfId="8330" priority="14384">
      <formula>ISEVEN(ROW())</formula>
    </cfRule>
  </conditionalFormatting>
  <conditionalFormatting sqref="E169">
    <cfRule type="expression" dxfId="8329" priority="14383">
      <formula>ISEVEN(ROW())</formula>
    </cfRule>
  </conditionalFormatting>
  <conditionalFormatting sqref="E169">
    <cfRule type="expression" dxfId="8328" priority="14382">
      <formula>ISEVEN(ROW())</formula>
    </cfRule>
  </conditionalFormatting>
  <conditionalFormatting sqref="E168">
    <cfRule type="expression" dxfId="8327" priority="14381">
      <formula>ISEVEN(ROW())</formula>
    </cfRule>
  </conditionalFormatting>
  <conditionalFormatting sqref="E168">
    <cfRule type="expression" dxfId="8326" priority="14380">
      <formula>ISEVEN(ROW())</formula>
    </cfRule>
  </conditionalFormatting>
  <conditionalFormatting sqref="E168">
    <cfRule type="expression" dxfId="8325" priority="14379">
      <formula>ISEVEN(ROW())</formula>
    </cfRule>
  </conditionalFormatting>
  <conditionalFormatting sqref="E168">
    <cfRule type="expression" dxfId="8324" priority="14378">
      <formula>ISEVEN(ROW())</formula>
    </cfRule>
  </conditionalFormatting>
  <conditionalFormatting sqref="E168">
    <cfRule type="expression" dxfId="8323" priority="14377">
      <formula>ISEVEN(ROW())</formula>
    </cfRule>
  </conditionalFormatting>
  <conditionalFormatting sqref="E169">
    <cfRule type="expression" dxfId="8322" priority="14376">
      <formula>ISEVEN(ROW())</formula>
    </cfRule>
  </conditionalFormatting>
  <conditionalFormatting sqref="E168">
    <cfRule type="expression" dxfId="8321" priority="14375">
      <formula>ISEVEN(ROW())</formula>
    </cfRule>
  </conditionalFormatting>
  <conditionalFormatting sqref="E169">
    <cfRule type="expression" dxfId="8320" priority="14374">
      <formula>ISEVEN(ROW())</formula>
    </cfRule>
  </conditionalFormatting>
  <conditionalFormatting sqref="E168">
    <cfRule type="expression" dxfId="8319" priority="14373">
      <formula>ISEVEN(ROW())</formula>
    </cfRule>
  </conditionalFormatting>
  <conditionalFormatting sqref="E169">
    <cfRule type="expression" dxfId="8318" priority="14372">
      <formula>ISEVEN(ROW())</formula>
    </cfRule>
  </conditionalFormatting>
  <conditionalFormatting sqref="E168">
    <cfRule type="expression" dxfId="8317" priority="14371">
      <formula>ISEVEN(ROW())</formula>
    </cfRule>
  </conditionalFormatting>
  <conditionalFormatting sqref="E169">
    <cfRule type="expression" dxfId="8316" priority="14370">
      <formula>ISEVEN(ROW())</formula>
    </cfRule>
  </conditionalFormatting>
  <conditionalFormatting sqref="E168">
    <cfRule type="expression" dxfId="8315" priority="14369">
      <formula>ISEVEN(ROW())</formula>
    </cfRule>
  </conditionalFormatting>
  <conditionalFormatting sqref="B167 F167 D167">
    <cfRule type="expression" dxfId="8314" priority="14368">
      <formula>ISEVEN(ROW())</formula>
    </cfRule>
  </conditionalFormatting>
  <conditionalFormatting sqref="F167">
    <cfRule type="expression" dxfId="8313" priority="14367">
      <formula>ISEVEN(ROW())</formula>
    </cfRule>
  </conditionalFormatting>
  <conditionalFormatting sqref="B167 D167">
    <cfRule type="expression" dxfId="8312" priority="14366">
      <formula>ISEVEN(ROW())</formula>
    </cfRule>
  </conditionalFormatting>
  <conditionalFormatting sqref="B167 D167 F167">
    <cfRule type="expression" dxfId="8311" priority="14365">
      <formula>ISEVEN(ROW())</formula>
    </cfRule>
  </conditionalFormatting>
  <conditionalFormatting sqref="B167 F167 D167">
    <cfRule type="expression" dxfId="8310" priority="14364">
      <formula>ISEVEN(ROW())</formula>
    </cfRule>
  </conditionalFormatting>
  <conditionalFormatting sqref="F167">
    <cfRule type="expression" dxfId="8309" priority="14363">
      <formula>ISEVEN(ROW())</formula>
    </cfRule>
  </conditionalFormatting>
  <conditionalFormatting sqref="B167 D167">
    <cfRule type="expression" dxfId="8308" priority="14362">
      <formula>ISEVEN(ROW())</formula>
    </cfRule>
  </conditionalFormatting>
  <conditionalFormatting sqref="B167 D167 F167">
    <cfRule type="expression" dxfId="8307" priority="14361">
      <formula>ISEVEN(ROW())</formula>
    </cfRule>
  </conditionalFormatting>
  <conditionalFormatting sqref="B167 F167 D167">
    <cfRule type="expression" dxfId="8306" priority="14360">
      <formula>ISEVEN(ROW())</formula>
    </cfRule>
  </conditionalFormatting>
  <conditionalFormatting sqref="F167">
    <cfRule type="expression" dxfId="8305" priority="14359">
      <formula>ISEVEN(ROW())</formula>
    </cfRule>
  </conditionalFormatting>
  <conditionalFormatting sqref="B167 D167">
    <cfRule type="expression" dxfId="8304" priority="14358">
      <formula>ISEVEN(ROW())</formula>
    </cfRule>
  </conditionalFormatting>
  <conditionalFormatting sqref="B167 D167 F167">
    <cfRule type="expression" dxfId="8303" priority="14357">
      <formula>ISEVEN(ROW())</formula>
    </cfRule>
  </conditionalFormatting>
  <conditionalFormatting sqref="B167 F167 D167">
    <cfRule type="expression" dxfId="8302" priority="14356">
      <formula>ISEVEN(ROW())</formula>
    </cfRule>
  </conditionalFormatting>
  <conditionalFormatting sqref="B167 D167 F167">
    <cfRule type="expression" dxfId="8301" priority="14355">
      <formula>ISEVEN(ROW())</formula>
    </cfRule>
  </conditionalFormatting>
  <conditionalFormatting sqref="B167 F167 D167">
    <cfRule type="expression" dxfId="8300" priority="14354">
      <formula>ISEVEN(ROW())</formula>
    </cfRule>
  </conditionalFormatting>
  <conditionalFormatting sqref="F167">
    <cfRule type="expression" dxfId="8299" priority="14353">
      <formula>ISEVEN(ROW())</formula>
    </cfRule>
  </conditionalFormatting>
  <conditionalFormatting sqref="B167 D167">
    <cfRule type="expression" dxfId="8298" priority="14352">
      <formula>ISEVEN(ROW())</formula>
    </cfRule>
  </conditionalFormatting>
  <conditionalFormatting sqref="B167 D167 F167">
    <cfRule type="expression" dxfId="8297" priority="14351">
      <formula>ISEVEN(ROW())</formula>
    </cfRule>
  </conditionalFormatting>
  <conditionalFormatting sqref="F167">
    <cfRule type="expression" dxfId="8296" priority="14350">
      <formula>ISEVEN(ROW())</formula>
    </cfRule>
  </conditionalFormatting>
  <conditionalFormatting sqref="B167 D167">
    <cfRule type="expression" dxfId="8295" priority="14349">
      <formula>ISEVEN(ROW())</formula>
    </cfRule>
  </conditionalFormatting>
  <conditionalFormatting sqref="B167 D167 F167">
    <cfRule type="expression" dxfId="8294" priority="14348">
      <formula>ISEVEN(ROW())</formula>
    </cfRule>
  </conditionalFormatting>
  <conditionalFormatting sqref="B167 F167 D167">
    <cfRule type="expression" dxfId="8293" priority="14347">
      <formula>ISEVEN(ROW())</formula>
    </cfRule>
  </conditionalFormatting>
  <conditionalFormatting sqref="F167">
    <cfRule type="expression" dxfId="8292" priority="14346">
      <formula>ISEVEN(ROW())</formula>
    </cfRule>
  </conditionalFormatting>
  <conditionalFormatting sqref="B167 D167">
    <cfRule type="expression" dxfId="8291" priority="14345">
      <formula>ISEVEN(ROW())</formula>
    </cfRule>
  </conditionalFormatting>
  <conditionalFormatting sqref="B167 F167 D167">
    <cfRule type="expression" dxfId="8290" priority="14344">
      <formula>ISEVEN(ROW())</formula>
    </cfRule>
  </conditionalFormatting>
  <conditionalFormatting sqref="F167">
    <cfRule type="expression" dxfId="8289" priority="14343">
      <formula>ISEVEN(ROW())</formula>
    </cfRule>
  </conditionalFormatting>
  <conditionalFormatting sqref="B167 D167">
    <cfRule type="expression" dxfId="8288" priority="14342">
      <formula>ISEVEN(ROW())</formula>
    </cfRule>
  </conditionalFormatting>
  <conditionalFormatting sqref="B167 D167 F167">
    <cfRule type="expression" dxfId="8287" priority="14341">
      <formula>ISEVEN(ROW())</formula>
    </cfRule>
  </conditionalFormatting>
  <conditionalFormatting sqref="B167 F167 D167">
    <cfRule type="expression" dxfId="8286" priority="14340">
      <formula>ISEVEN(ROW())</formula>
    </cfRule>
  </conditionalFormatting>
  <conditionalFormatting sqref="B167 D167 F167">
    <cfRule type="expression" dxfId="8285" priority="14339">
      <formula>ISEVEN(ROW())</formula>
    </cfRule>
  </conditionalFormatting>
  <conditionalFormatting sqref="B167 F167 D167">
    <cfRule type="expression" dxfId="8284" priority="14338">
      <formula>ISEVEN(ROW())</formula>
    </cfRule>
  </conditionalFormatting>
  <conditionalFormatting sqref="E167">
    <cfRule type="expression" dxfId="8283" priority="14337">
      <formula>ISEVEN(ROW())</formula>
    </cfRule>
  </conditionalFormatting>
  <conditionalFormatting sqref="E167">
    <cfRule type="expression" dxfId="8282" priority="14336">
      <formula>ISEVEN(ROW())</formula>
    </cfRule>
  </conditionalFormatting>
  <conditionalFormatting sqref="E167">
    <cfRule type="expression" dxfId="8281" priority="14335">
      <formula>ISEVEN(ROW())</formula>
    </cfRule>
  </conditionalFormatting>
  <conditionalFormatting sqref="E167">
    <cfRule type="expression" dxfId="8280" priority="14334">
      <formula>ISEVEN(ROW())</formula>
    </cfRule>
  </conditionalFormatting>
  <conditionalFormatting sqref="E167">
    <cfRule type="expression" dxfId="8279" priority="14333">
      <formula>ISEVEN(ROW())</formula>
    </cfRule>
  </conditionalFormatting>
  <conditionalFormatting sqref="E167">
    <cfRule type="expression" dxfId="8278" priority="14332">
      <formula>ISEVEN(ROW())</formula>
    </cfRule>
  </conditionalFormatting>
  <conditionalFormatting sqref="E167">
    <cfRule type="expression" dxfId="8277" priority="14331">
      <formula>ISEVEN(ROW())</formula>
    </cfRule>
  </conditionalFormatting>
  <conditionalFormatting sqref="E167">
    <cfRule type="expression" dxfId="8276" priority="14330">
      <formula>ISEVEN(ROW())</formula>
    </cfRule>
  </conditionalFormatting>
  <conditionalFormatting sqref="E167">
    <cfRule type="expression" dxfId="8275" priority="14329">
      <formula>ISEVEN(ROW())</formula>
    </cfRule>
  </conditionalFormatting>
  <conditionalFormatting sqref="E167">
    <cfRule type="expression" dxfId="8274" priority="14328">
      <formula>ISEVEN(ROW())</formula>
    </cfRule>
  </conditionalFormatting>
  <conditionalFormatting sqref="E167">
    <cfRule type="expression" dxfId="8273" priority="14327">
      <formula>ISEVEN(ROW())</formula>
    </cfRule>
  </conditionalFormatting>
  <conditionalFormatting sqref="E167">
    <cfRule type="expression" dxfId="8272" priority="14326">
      <formula>ISEVEN(ROW())</formula>
    </cfRule>
  </conditionalFormatting>
  <conditionalFormatting sqref="E167">
    <cfRule type="expression" dxfId="8271" priority="14325">
      <formula>ISEVEN(ROW())</formula>
    </cfRule>
  </conditionalFormatting>
  <conditionalFormatting sqref="E167">
    <cfRule type="expression" dxfId="8270" priority="14324">
      <formula>ISEVEN(ROW())</formula>
    </cfRule>
  </conditionalFormatting>
  <conditionalFormatting sqref="E167">
    <cfRule type="expression" dxfId="8269" priority="14323">
      <formula>ISEVEN(ROW())</formula>
    </cfRule>
  </conditionalFormatting>
  <conditionalFormatting sqref="E167">
    <cfRule type="expression" dxfId="8268" priority="14322">
      <formula>ISEVEN(ROW())</formula>
    </cfRule>
  </conditionalFormatting>
  <conditionalFormatting sqref="E167">
    <cfRule type="expression" dxfId="8267" priority="14321">
      <formula>ISEVEN(ROW())</formula>
    </cfRule>
  </conditionalFormatting>
  <conditionalFormatting sqref="E167">
    <cfRule type="expression" dxfId="8266" priority="14320">
      <formula>ISEVEN(ROW())</formula>
    </cfRule>
  </conditionalFormatting>
  <conditionalFormatting sqref="E167">
    <cfRule type="expression" dxfId="8265" priority="14319">
      <formula>ISEVEN(ROW())</formula>
    </cfRule>
  </conditionalFormatting>
  <conditionalFormatting sqref="E167">
    <cfRule type="expression" dxfId="8264" priority="14318">
      <formula>ISEVEN(ROW())</formula>
    </cfRule>
  </conditionalFormatting>
  <conditionalFormatting sqref="E167">
    <cfRule type="expression" dxfId="8263" priority="14317">
      <formula>ISEVEN(ROW())</formula>
    </cfRule>
  </conditionalFormatting>
  <conditionalFormatting sqref="E167">
    <cfRule type="expression" dxfId="8262" priority="14316">
      <formula>ISEVEN(ROW())</formula>
    </cfRule>
  </conditionalFormatting>
  <conditionalFormatting sqref="E167">
    <cfRule type="expression" dxfId="8261" priority="14315">
      <formula>ISEVEN(ROW())</formula>
    </cfRule>
  </conditionalFormatting>
  <conditionalFormatting sqref="E167">
    <cfRule type="expression" dxfId="8260" priority="14314">
      <formula>ISEVEN(ROW())</formula>
    </cfRule>
  </conditionalFormatting>
  <conditionalFormatting sqref="B167 F167 D167">
    <cfRule type="expression" dxfId="8259" priority="14313">
      <formula>ISEVEN(ROW())</formula>
    </cfRule>
  </conditionalFormatting>
  <conditionalFormatting sqref="F167">
    <cfRule type="expression" dxfId="8258" priority="14312">
      <formula>ISEVEN(ROW())</formula>
    </cfRule>
  </conditionalFormatting>
  <conditionalFormatting sqref="B167 D167">
    <cfRule type="expression" dxfId="8257" priority="14311">
      <formula>ISEVEN(ROW())</formula>
    </cfRule>
  </conditionalFormatting>
  <conditionalFormatting sqref="B167 F167 D167">
    <cfRule type="expression" dxfId="8256" priority="14310">
      <formula>ISEVEN(ROW())</formula>
    </cfRule>
  </conditionalFormatting>
  <conditionalFormatting sqref="F167">
    <cfRule type="expression" dxfId="8255" priority="14309">
      <formula>ISEVEN(ROW())</formula>
    </cfRule>
  </conditionalFormatting>
  <conditionalFormatting sqref="B167 D167">
    <cfRule type="expression" dxfId="8254" priority="14308">
      <formula>ISEVEN(ROW())</formula>
    </cfRule>
  </conditionalFormatting>
  <conditionalFormatting sqref="B167 D167 F167">
    <cfRule type="expression" dxfId="8253" priority="14307">
      <formula>ISEVEN(ROW())</formula>
    </cfRule>
  </conditionalFormatting>
  <conditionalFormatting sqref="B167 F167 D167">
    <cfRule type="expression" dxfId="8252" priority="14306">
      <formula>ISEVEN(ROW())</formula>
    </cfRule>
  </conditionalFormatting>
  <conditionalFormatting sqref="B167 D167 F167">
    <cfRule type="expression" dxfId="8251" priority="14305">
      <formula>ISEVEN(ROW())</formula>
    </cfRule>
  </conditionalFormatting>
  <conditionalFormatting sqref="B167 F167 D167">
    <cfRule type="expression" dxfId="8250" priority="14304">
      <formula>ISEVEN(ROW())</formula>
    </cfRule>
  </conditionalFormatting>
  <conditionalFormatting sqref="F167">
    <cfRule type="expression" dxfId="8249" priority="14303">
      <formula>ISEVEN(ROW())</formula>
    </cfRule>
  </conditionalFormatting>
  <conditionalFormatting sqref="B167 D167">
    <cfRule type="expression" dxfId="8248" priority="14302">
      <formula>ISEVEN(ROW())</formula>
    </cfRule>
  </conditionalFormatting>
  <conditionalFormatting sqref="B167 D167 F167">
    <cfRule type="expression" dxfId="8247" priority="14301">
      <formula>ISEVEN(ROW())</formula>
    </cfRule>
  </conditionalFormatting>
  <conditionalFormatting sqref="F167">
    <cfRule type="expression" dxfId="8246" priority="14300">
      <formula>ISEVEN(ROW())</formula>
    </cfRule>
  </conditionalFormatting>
  <conditionalFormatting sqref="B167 D167">
    <cfRule type="expression" dxfId="8245" priority="14299">
      <formula>ISEVEN(ROW())</formula>
    </cfRule>
  </conditionalFormatting>
  <conditionalFormatting sqref="B167 D167 F167">
    <cfRule type="expression" dxfId="8244" priority="14298">
      <formula>ISEVEN(ROW())</formula>
    </cfRule>
  </conditionalFormatting>
  <conditionalFormatting sqref="B167 F167 D167">
    <cfRule type="expression" dxfId="8243" priority="14297">
      <formula>ISEVEN(ROW())</formula>
    </cfRule>
  </conditionalFormatting>
  <conditionalFormatting sqref="F167">
    <cfRule type="expression" dxfId="8242" priority="14296">
      <formula>ISEVEN(ROW())</formula>
    </cfRule>
  </conditionalFormatting>
  <conditionalFormatting sqref="B167 D167">
    <cfRule type="expression" dxfId="8241" priority="14295">
      <formula>ISEVEN(ROW())</formula>
    </cfRule>
  </conditionalFormatting>
  <conditionalFormatting sqref="B167 F167 D167">
    <cfRule type="expression" dxfId="8240" priority="14294">
      <formula>ISEVEN(ROW())</formula>
    </cfRule>
  </conditionalFormatting>
  <conditionalFormatting sqref="F167">
    <cfRule type="expression" dxfId="8239" priority="14293">
      <formula>ISEVEN(ROW())</formula>
    </cfRule>
  </conditionalFormatting>
  <conditionalFormatting sqref="B167 D167">
    <cfRule type="expression" dxfId="8238" priority="14292">
      <formula>ISEVEN(ROW())</formula>
    </cfRule>
  </conditionalFormatting>
  <conditionalFormatting sqref="B167 D167 F167">
    <cfRule type="expression" dxfId="8237" priority="14291">
      <formula>ISEVEN(ROW())</formula>
    </cfRule>
  </conditionalFormatting>
  <conditionalFormatting sqref="B167 F167 D167">
    <cfRule type="expression" dxfId="8236" priority="14290">
      <formula>ISEVEN(ROW())</formula>
    </cfRule>
  </conditionalFormatting>
  <conditionalFormatting sqref="B167 D167 F167">
    <cfRule type="expression" dxfId="8235" priority="14289">
      <formula>ISEVEN(ROW())</formula>
    </cfRule>
  </conditionalFormatting>
  <conditionalFormatting sqref="B167 F167 D167">
    <cfRule type="expression" dxfId="8234" priority="14288">
      <formula>ISEVEN(ROW())</formula>
    </cfRule>
  </conditionalFormatting>
  <conditionalFormatting sqref="F167">
    <cfRule type="expression" dxfId="8233" priority="14287">
      <formula>ISEVEN(ROW())</formula>
    </cfRule>
  </conditionalFormatting>
  <conditionalFormatting sqref="B167 D167">
    <cfRule type="expression" dxfId="8232" priority="14286">
      <formula>ISEVEN(ROW())</formula>
    </cfRule>
  </conditionalFormatting>
  <conditionalFormatting sqref="B167 D167 F167">
    <cfRule type="expression" dxfId="8231" priority="14285">
      <formula>ISEVEN(ROW())</formula>
    </cfRule>
  </conditionalFormatting>
  <conditionalFormatting sqref="F167">
    <cfRule type="expression" dxfId="8230" priority="14284">
      <formula>ISEVEN(ROW())</formula>
    </cfRule>
  </conditionalFormatting>
  <conditionalFormatting sqref="B167 D167">
    <cfRule type="expression" dxfId="8229" priority="14283">
      <formula>ISEVEN(ROW())</formula>
    </cfRule>
  </conditionalFormatting>
  <conditionalFormatting sqref="B167 D167 F167">
    <cfRule type="expression" dxfId="8228" priority="14282">
      <formula>ISEVEN(ROW())</formula>
    </cfRule>
  </conditionalFormatting>
  <conditionalFormatting sqref="B167 F167 D167">
    <cfRule type="expression" dxfId="8227" priority="14281">
      <formula>ISEVEN(ROW())</formula>
    </cfRule>
  </conditionalFormatting>
  <conditionalFormatting sqref="F167">
    <cfRule type="expression" dxfId="8226" priority="14280">
      <formula>ISEVEN(ROW())</formula>
    </cfRule>
  </conditionalFormatting>
  <conditionalFormatting sqref="B167 D167">
    <cfRule type="expression" dxfId="8225" priority="14279">
      <formula>ISEVEN(ROW())</formula>
    </cfRule>
  </conditionalFormatting>
  <conditionalFormatting sqref="B167 F167 D167">
    <cfRule type="expression" dxfId="8224" priority="14278">
      <formula>ISEVEN(ROW())</formula>
    </cfRule>
  </conditionalFormatting>
  <conditionalFormatting sqref="F167">
    <cfRule type="expression" dxfId="8223" priority="14277">
      <formula>ISEVEN(ROW())</formula>
    </cfRule>
  </conditionalFormatting>
  <conditionalFormatting sqref="B167 D167">
    <cfRule type="expression" dxfId="8222" priority="14276">
      <formula>ISEVEN(ROW())</formula>
    </cfRule>
  </conditionalFormatting>
  <conditionalFormatting sqref="B167 D167 F167">
    <cfRule type="expression" dxfId="8221" priority="14275">
      <formula>ISEVEN(ROW())</formula>
    </cfRule>
  </conditionalFormatting>
  <conditionalFormatting sqref="B167 F167 D167">
    <cfRule type="expression" dxfId="8220" priority="14274">
      <formula>ISEVEN(ROW())</formula>
    </cfRule>
  </conditionalFormatting>
  <conditionalFormatting sqref="B167 D167 F167">
    <cfRule type="expression" dxfId="8219" priority="14273">
      <formula>ISEVEN(ROW())</formula>
    </cfRule>
  </conditionalFormatting>
  <conditionalFormatting sqref="B167 F167 D167">
    <cfRule type="expression" dxfId="8218" priority="14272">
      <formula>ISEVEN(ROW())</formula>
    </cfRule>
  </conditionalFormatting>
  <conditionalFormatting sqref="E167">
    <cfRule type="expression" dxfId="8217" priority="14271">
      <formula>ISEVEN(ROW())</formula>
    </cfRule>
  </conditionalFormatting>
  <conditionalFormatting sqref="E167">
    <cfRule type="expression" dxfId="8216" priority="14270">
      <formula>ISEVEN(ROW())</formula>
    </cfRule>
  </conditionalFormatting>
  <conditionalFormatting sqref="E167">
    <cfRule type="expression" dxfId="8215" priority="14269">
      <formula>ISEVEN(ROW())</formula>
    </cfRule>
  </conditionalFormatting>
  <conditionalFormatting sqref="E167">
    <cfRule type="expression" dxfId="8214" priority="14268">
      <formula>ISEVEN(ROW())</formula>
    </cfRule>
  </conditionalFormatting>
  <conditionalFormatting sqref="E167">
    <cfRule type="expression" dxfId="8213" priority="14267">
      <formula>ISEVEN(ROW())</formula>
    </cfRule>
  </conditionalFormatting>
  <conditionalFormatting sqref="E167">
    <cfRule type="expression" dxfId="8212" priority="14266">
      <formula>ISEVEN(ROW())</formula>
    </cfRule>
  </conditionalFormatting>
  <conditionalFormatting sqref="E167">
    <cfRule type="expression" dxfId="8211" priority="14265">
      <formula>ISEVEN(ROW())</formula>
    </cfRule>
  </conditionalFormatting>
  <conditionalFormatting sqref="E167">
    <cfRule type="expression" dxfId="8210" priority="14264">
      <formula>ISEVEN(ROW())</formula>
    </cfRule>
  </conditionalFormatting>
  <conditionalFormatting sqref="E167">
    <cfRule type="expression" dxfId="8209" priority="14263">
      <formula>ISEVEN(ROW())</formula>
    </cfRule>
  </conditionalFormatting>
  <conditionalFormatting sqref="E167">
    <cfRule type="expression" dxfId="8208" priority="14262">
      <formula>ISEVEN(ROW())</formula>
    </cfRule>
  </conditionalFormatting>
  <conditionalFormatting sqref="E167">
    <cfRule type="expression" dxfId="8207" priority="14261">
      <formula>ISEVEN(ROW())</formula>
    </cfRule>
  </conditionalFormatting>
  <conditionalFormatting sqref="E167">
    <cfRule type="expression" dxfId="8206" priority="14260">
      <formula>ISEVEN(ROW())</formula>
    </cfRule>
  </conditionalFormatting>
  <conditionalFormatting sqref="E167">
    <cfRule type="expression" dxfId="8205" priority="14259">
      <formula>ISEVEN(ROW())</formula>
    </cfRule>
  </conditionalFormatting>
  <conditionalFormatting sqref="E167">
    <cfRule type="expression" dxfId="8204" priority="14258">
      <formula>ISEVEN(ROW())</formula>
    </cfRule>
  </conditionalFormatting>
  <conditionalFormatting sqref="E167">
    <cfRule type="expression" dxfId="8203" priority="14257">
      <formula>ISEVEN(ROW())</formula>
    </cfRule>
  </conditionalFormatting>
  <conditionalFormatting sqref="E167">
    <cfRule type="expression" dxfId="8202" priority="14256">
      <formula>ISEVEN(ROW())</formula>
    </cfRule>
  </conditionalFormatting>
  <conditionalFormatting sqref="E167">
    <cfRule type="expression" dxfId="8201" priority="14255">
      <formula>ISEVEN(ROW())</formula>
    </cfRule>
  </conditionalFormatting>
  <conditionalFormatting sqref="E167">
    <cfRule type="expression" dxfId="8200" priority="14254">
      <formula>ISEVEN(ROW())</formula>
    </cfRule>
  </conditionalFormatting>
  <conditionalFormatting sqref="E167">
    <cfRule type="expression" dxfId="8199" priority="14253">
      <formula>ISEVEN(ROW())</formula>
    </cfRule>
  </conditionalFormatting>
  <conditionalFormatting sqref="E167">
    <cfRule type="expression" dxfId="8198" priority="14252">
      <formula>ISEVEN(ROW())</formula>
    </cfRule>
  </conditionalFormatting>
  <conditionalFormatting sqref="E167">
    <cfRule type="expression" dxfId="8197" priority="14251">
      <formula>ISEVEN(ROW())</formula>
    </cfRule>
  </conditionalFormatting>
  <conditionalFormatting sqref="E167">
    <cfRule type="expression" dxfId="8196" priority="14250">
      <formula>ISEVEN(ROW())</formula>
    </cfRule>
  </conditionalFormatting>
  <conditionalFormatting sqref="E167">
    <cfRule type="expression" dxfId="8195" priority="14249">
      <formula>ISEVEN(ROW())</formula>
    </cfRule>
  </conditionalFormatting>
  <conditionalFormatting sqref="E167">
    <cfRule type="expression" dxfId="8194" priority="14248">
      <formula>ISEVEN(ROW())</formula>
    </cfRule>
  </conditionalFormatting>
  <conditionalFormatting sqref="E167">
    <cfRule type="expression" dxfId="8193" priority="14247">
      <formula>ISEVEN(ROW())</formula>
    </cfRule>
  </conditionalFormatting>
  <conditionalFormatting sqref="E167">
    <cfRule type="expression" dxfId="8192" priority="14246">
      <formula>ISEVEN(ROW())</formula>
    </cfRule>
  </conditionalFormatting>
  <conditionalFormatting sqref="E167">
    <cfRule type="expression" dxfId="8191" priority="14245">
      <formula>ISEVEN(ROW())</formula>
    </cfRule>
  </conditionalFormatting>
  <conditionalFormatting sqref="E167">
    <cfRule type="expression" dxfId="8190" priority="14244">
      <formula>ISEVEN(ROW())</formula>
    </cfRule>
  </conditionalFormatting>
  <conditionalFormatting sqref="E167">
    <cfRule type="expression" dxfId="8189" priority="14243">
      <formula>ISEVEN(ROW())</formula>
    </cfRule>
  </conditionalFormatting>
  <conditionalFormatting sqref="E167">
    <cfRule type="expression" dxfId="8188" priority="14242">
      <formula>ISEVEN(ROW())</formula>
    </cfRule>
  </conditionalFormatting>
  <conditionalFormatting sqref="E167">
    <cfRule type="expression" dxfId="8187" priority="14241">
      <formula>ISEVEN(ROW())</formula>
    </cfRule>
  </conditionalFormatting>
  <conditionalFormatting sqref="E167">
    <cfRule type="expression" dxfId="8186" priority="14240">
      <formula>ISEVEN(ROW())</formula>
    </cfRule>
  </conditionalFormatting>
  <conditionalFormatting sqref="F170">
    <cfRule type="expression" dxfId="8185" priority="14239">
      <formula>ISEVEN(ROW())</formula>
    </cfRule>
  </conditionalFormatting>
  <conditionalFormatting sqref="B170 D170:E170">
    <cfRule type="expression" dxfId="8184" priority="14238">
      <formula>ISEVEN(ROW())</formula>
    </cfRule>
  </conditionalFormatting>
  <conditionalFormatting sqref="B170 D170:F170">
    <cfRule type="expression" dxfId="8183" priority="14237">
      <formula>ISEVEN(ROW())</formula>
    </cfRule>
  </conditionalFormatting>
  <conditionalFormatting sqref="F170">
    <cfRule type="expression" dxfId="8182" priority="14236">
      <formula>ISEVEN(ROW())</formula>
    </cfRule>
  </conditionalFormatting>
  <conditionalFormatting sqref="B170 D170:E170">
    <cfRule type="expression" dxfId="8181" priority="14235">
      <formula>ISEVEN(ROW())</formula>
    </cfRule>
  </conditionalFormatting>
  <conditionalFormatting sqref="B170 D170:F170">
    <cfRule type="expression" dxfId="8180" priority="14234">
      <formula>ISEVEN(ROW())</formula>
    </cfRule>
  </conditionalFormatting>
  <conditionalFormatting sqref="F172">
    <cfRule type="expression" dxfId="8179" priority="14233">
      <formula>ISEVEN(ROW())</formula>
    </cfRule>
  </conditionalFormatting>
  <conditionalFormatting sqref="D172:E172">
    <cfRule type="expression" dxfId="8178" priority="14232">
      <formula>ISEVEN(ROW())</formula>
    </cfRule>
  </conditionalFormatting>
  <conditionalFormatting sqref="B172">
    <cfRule type="expression" dxfId="8177" priority="14231">
      <formula>ISEVEN(ROW())</formula>
    </cfRule>
  </conditionalFormatting>
  <conditionalFormatting sqref="D170:E170">
    <cfRule type="expression" dxfId="8176" priority="14230">
      <formula>ISEVEN(ROW())</formula>
    </cfRule>
  </conditionalFormatting>
  <conditionalFormatting sqref="D170:E170">
    <cfRule type="expression" dxfId="8175" priority="14229">
      <formula>ISEVEN(ROW())</formula>
    </cfRule>
  </conditionalFormatting>
  <conditionalFormatting sqref="B170">
    <cfRule type="expression" dxfId="8174" priority="14228">
      <formula>ISEVEN(ROW())</formula>
    </cfRule>
  </conditionalFormatting>
  <conditionalFormatting sqref="D171:E171">
    <cfRule type="expression" dxfId="8173" priority="14227">
      <formula>ISEVEN(ROW())</formula>
    </cfRule>
  </conditionalFormatting>
  <conditionalFormatting sqref="D170:E170">
    <cfRule type="expression" dxfId="8172" priority="14226">
      <formula>ISEVEN(ROW())</formula>
    </cfRule>
  </conditionalFormatting>
  <conditionalFormatting sqref="G162">
    <cfRule type="expression" dxfId="8171" priority="14225">
      <formula>ISEVEN(ROW())</formula>
    </cfRule>
  </conditionalFormatting>
  <conditionalFormatting sqref="G162">
    <cfRule type="expression" dxfId="8170" priority="14224">
      <formula>ISEVEN(ROW())</formula>
    </cfRule>
  </conditionalFormatting>
  <conditionalFormatting sqref="G161">
    <cfRule type="expression" dxfId="8169" priority="14223">
      <formula>ISEVEN(ROW())</formula>
    </cfRule>
  </conditionalFormatting>
  <conditionalFormatting sqref="G163">
    <cfRule type="expression" dxfId="8168" priority="14222">
      <formula>ISEVEN(ROW())</formula>
    </cfRule>
  </conditionalFormatting>
  <conditionalFormatting sqref="G161">
    <cfRule type="expression" dxfId="8167" priority="14221">
      <formula>ISEVEN(ROW())</formula>
    </cfRule>
  </conditionalFormatting>
  <conditionalFormatting sqref="G161">
    <cfRule type="expression" dxfId="8166" priority="14220">
      <formula>ISEVEN(ROW())</formula>
    </cfRule>
  </conditionalFormatting>
  <conditionalFormatting sqref="G162">
    <cfRule type="expression" dxfId="8165" priority="14219">
      <formula>ISEVEN(ROW())</formula>
    </cfRule>
  </conditionalFormatting>
  <conditionalFormatting sqref="G163">
    <cfRule type="expression" dxfId="8164" priority="14218">
      <formula>ISEVEN(ROW())</formula>
    </cfRule>
  </conditionalFormatting>
  <conditionalFormatting sqref="G161">
    <cfRule type="expression" dxfId="8163" priority="14217">
      <formula>ISEVEN(ROW())</formula>
    </cfRule>
  </conditionalFormatting>
  <conditionalFormatting sqref="G163">
    <cfRule type="expression" dxfId="8162" priority="14216">
      <formula>ISEVEN(ROW())</formula>
    </cfRule>
  </conditionalFormatting>
  <conditionalFormatting sqref="G163">
    <cfRule type="expression" dxfId="8161" priority="14215">
      <formula>ISEVEN(ROW())</formula>
    </cfRule>
  </conditionalFormatting>
  <conditionalFormatting sqref="G162">
    <cfRule type="expression" dxfId="8160" priority="14214">
      <formula>ISEVEN(ROW())</formula>
    </cfRule>
  </conditionalFormatting>
  <conditionalFormatting sqref="G162">
    <cfRule type="expression" dxfId="8159" priority="14213">
      <formula>ISEVEN(ROW())</formula>
    </cfRule>
  </conditionalFormatting>
  <conditionalFormatting sqref="G162">
    <cfRule type="expression" dxfId="8158" priority="14212">
      <formula>ISEVEN(ROW())</formula>
    </cfRule>
  </conditionalFormatting>
  <conditionalFormatting sqref="G161">
    <cfRule type="expression" dxfId="8157" priority="14211">
      <formula>ISEVEN(ROW())</formula>
    </cfRule>
  </conditionalFormatting>
  <conditionalFormatting sqref="G163">
    <cfRule type="expression" dxfId="8156" priority="14210">
      <formula>ISEVEN(ROW())</formula>
    </cfRule>
  </conditionalFormatting>
  <conditionalFormatting sqref="G161">
    <cfRule type="expression" dxfId="8155" priority="14209">
      <formula>ISEVEN(ROW())</formula>
    </cfRule>
  </conditionalFormatting>
  <conditionalFormatting sqref="G161">
    <cfRule type="expression" dxfId="8154" priority="14208">
      <formula>ISEVEN(ROW())</formula>
    </cfRule>
  </conditionalFormatting>
  <conditionalFormatting sqref="G162">
    <cfRule type="expression" dxfId="8153" priority="14207">
      <formula>ISEVEN(ROW())</formula>
    </cfRule>
  </conditionalFormatting>
  <conditionalFormatting sqref="G163">
    <cfRule type="expression" dxfId="8152" priority="14206">
      <formula>ISEVEN(ROW())</formula>
    </cfRule>
  </conditionalFormatting>
  <conditionalFormatting sqref="G161">
    <cfRule type="expression" dxfId="8151" priority="14205">
      <formula>ISEVEN(ROW())</formula>
    </cfRule>
  </conditionalFormatting>
  <conditionalFormatting sqref="G163">
    <cfRule type="expression" dxfId="8150" priority="14204">
      <formula>ISEVEN(ROW())</formula>
    </cfRule>
  </conditionalFormatting>
  <conditionalFormatting sqref="G163">
    <cfRule type="expression" dxfId="8149" priority="14203">
      <formula>ISEVEN(ROW())</formula>
    </cfRule>
  </conditionalFormatting>
  <conditionalFormatting sqref="G162">
    <cfRule type="expression" dxfId="8148" priority="14202">
      <formula>ISEVEN(ROW())</formula>
    </cfRule>
  </conditionalFormatting>
  <conditionalFormatting sqref="G162">
    <cfRule type="expression" dxfId="8147" priority="14201">
      <formula>ISEVEN(ROW())</formula>
    </cfRule>
  </conditionalFormatting>
  <conditionalFormatting sqref="G162">
    <cfRule type="expression" dxfId="8146" priority="14200">
      <formula>ISEVEN(ROW())</formula>
    </cfRule>
  </conditionalFormatting>
  <conditionalFormatting sqref="G161">
    <cfRule type="expression" dxfId="8145" priority="14199">
      <formula>ISEVEN(ROW())</formula>
    </cfRule>
  </conditionalFormatting>
  <conditionalFormatting sqref="G163">
    <cfRule type="expression" dxfId="8144" priority="14198">
      <formula>ISEVEN(ROW())</formula>
    </cfRule>
  </conditionalFormatting>
  <conditionalFormatting sqref="G161">
    <cfRule type="expression" dxfId="8143" priority="14197">
      <formula>ISEVEN(ROW())</formula>
    </cfRule>
  </conditionalFormatting>
  <conditionalFormatting sqref="G161">
    <cfRule type="expression" dxfId="8142" priority="14196">
      <formula>ISEVEN(ROW())</formula>
    </cfRule>
  </conditionalFormatting>
  <conditionalFormatting sqref="G162">
    <cfRule type="expression" dxfId="8141" priority="14195">
      <formula>ISEVEN(ROW())</formula>
    </cfRule>
  </conditionalFormatting>
  <conditionalFormatting sqref="G163">
    <cfRule type="expression" dxfId="8140" priority="14194">
      <formula>ISEVEN(ROW())</formula>
    </cfRule>
  </conditionalFormatting>
  <conditionalFormatting sqref="G162">
    <cfRule type="expression" dxfId="8139" priority="14193">
      <formula>ISEVEN(ROW())</formula>
    </cfRule>
  </conditionalFormatting>
  <conditionalFormatting sqref="G162">
    <cfRule type="expression" dxfId="8138" priority="14192">
      <formula>ISEVEN(ROW())</formula>
    </cfRule>
  </conditionalFormatting>
  <conditionalFormatting sqref="G161">
    <cfRule type="expression" dxfId="8137" priority="14191">
      <formula>ISEVEN(ROW())</formula>
    </cfRule>
  </conditionalFormatting>
  <conditionalFormatting sqref="G163">
    <cfRule type="expression" dxfId="8136" priority="14190">
      <formula>ISEVEN(ROW())</formula>
    </cfRule>
  </conditionalFormatting>
  <conditionalFormatting sqref="G161">
    <cfRule type="expression" dxfId="8135" priority="14189">
      <formula>ISEVEN(ROW())</formula>
    </cfRule>
  </conditionalFormatting>
  <conditionalFormatting sqref="G161">
    <cfRule type="expression" dxfId="8134" priority="14188">
      <formula>ISEVEN(ROW())</formula>
    </cfRule>
  </conditionalFormatting>
  <conditionalFormatting sqref="G162">
    <cfRule type="expression" dxfId="8133" priority="14187">
      <formula>ISEVEN(ROW())</formula>
    </cfRule>
  </conditionalFormatting>
  <conditionalFormatting sqref="G163">
    <cfRule type="expression" dxfId="8132" priority="14186">
      <formula>ISEVEN(ROW())</formula>
    </cfRule>
  </conditionalFormatting>
  <conditionalFormatting sqref="G161">
    <cfRule type="expression" dxfId="8131" priority="14185">
      <formula>ISEVEN(ROW())</formula>
    </cfRule>
  </conditionalFormatting>
  <conditionalFormatting sqref="G163">
    <cfRule type="expression" dxfId="8130" priority="14184">
      <formula>ISEVEN(ROW())</formula>
    </cfRule>
  </conditionalFormatting>
  <conditionalFormatting sqref="G163">
    <cfRule type="expression" dxfId="8129" priority="14183">
      <formula>ISEVEN(ROW())</formula>
    </cfRule>
  </conditionalFormatting>
  <conditionalFormatting sqref="G162">
    <cfRule type="expression" dxfId="8128" priority="14182">
      <formula>ISEVEN(ROW())</formula>
    </cfRule>
  </conditionalFormatting>
  <conditionalFormatting sqref="G162">
    <cfRule type="expression" dxfId="8127" priority="14181">
      <formula>ISEVEN(ROW())</formula>
    </cfRule>
  </conditionalFormatting>
  <conditionalFormatting sqref="G162">
    <cfRule type="expression" dxfId="8126" priority="14180">
      <formula>ISEVEN(ROW())</formula>
    </cfRule>
  </conditionalFormatting>
  <conditionalFormatting sqref="G161">
    <cfRule type="expression" dxfId="8125" priority="14179">
      <formula>ISEVEN(ROW())</formula>
    </cfRule>
  </conditionalFormatting>
  <conditionalFormatting sqref="G163">
    <cfRule type="expression" dxfId="8124" priority="14178">
      <formula>ISEVEN(ROW())</formula>
    </cfRule>
  </conditionalFormatting>
  <conditionalFormatting sqref="G161">
    <cfRule type="expression" dxfId="8123" priority="14177">
      <formula>ISEVEN(ROW())</formula>
    </cfRule>
  </conditionalFormatting>
  <conditionalFormatting sqref="G161">
    <cfRule type="expression" dxfId="8122" priority="14176">
      <formula>ISEVEN(ROW())</formula>
    </cfRule>
  </conditionalFormatting>
  <conditionalFormatting sqref="G162">
    <cfRule type="expression" dxfId="8121" priority="14175">
      <formula>ISEVEN(ROW())</formula>
    </cfRule>
  </conditionalFormatting>
  <conditionalFormatting sqref="G163">
    <cfRule type="expression" dxfId="8120" priority="14174">
      <formula>ISEVEN(ROW())</formula>
    </cfRule>
  </conditionalFormatting>
  <conditionalFormatting sqref="G161">
    <cfRule type="expression" dxfId="8119" priority="14173">
      <formula>ISEVEN(ROW())</formula>
    </cfRule>
  </conditionalFormatting>
  <conditionalFormatting sqref="G163">
    <cfRule type="expression" dxfId="8118" priority="14172">
      <formula>ISEVEN(ROW())</formula>
    </cfRule>
  </conditionalFormatting>
  <conditionalFormatting sqref="G163">
    <cfRule type="expression" dxfId="8117" priority="14171">
      <formula>ISEVEN(ROW())</formula>
    </cfRule>
  </conditionalFormatting>
  <conditionalFormatting sqref="G162">
    <cfRule type="expression" dxfId="8116" priority="14170">
      <formula>ISEVEN(ROW())</formula>
    </cfRule>
  </conditionalFormatting>
  <conditionalFormatting sqref="G162">
    <cfRule type="expression" dxfId="8115" priority="14169">
      <formula>ISEVEN(ROW())</formula>
    </cfRule>
  </conditionalFormatting>
  <conditionalFormatting sqref="G162">
    <cfRule type="expression" dxfId="8114" priority="14168">
      <formula>ISEVEN(ROW())</formula>
    </cfRule>
  </conditionalFormatting>
  <conditionalFormatting sqref="G161">
    <cfRule type="expression" dxfId="8113" priority="14167">
      <formula>ISEVEN(ROW())</formula>
    </cfRule>
  </conditionalFormatting>
  <conditionalFormatting sqref="G163">
    <cfRule type="expression" dxfId="8112" priority="14166">
      <formula>ISEVEN(ROW())</formula>
    </cfRule>
  </conditionalFormatting>
  <conditionalFormatting sqref="G161">
    <cfRule type="expression" dxfId="8111" priority="14165">
      <formula>ISEVEN(ROW())</formula>
    </cfRule>
  </conditionalFormatting>
  <conditionalFormatting sqref="G161">
    <cfRule type="expression" dxfId="8110" priority="14164">
      <formula>ISEVEN(ROW())</formula>
    </cfRule>
  </conditionalFormatting>
  <conditionalFormatting sqref="G162">
    <cfRule type="expression" dxfId="8109" priority="14163">
      <formula>ISEVEN(ROW())</formula>
    </cfRule>
  </conditionalFormatting>
  <conditionalFormatting sqref="G163">
    <cfRule type="expression" dxfId="8108" priority="14162">
      <formula>ISEVEN(ROW())</formula>
    </cfRule>
  </conditionalFormatting>
  <conditionalFormatting sqref="G162">
    <cfRule type="expression" dxfId="8107" priority="14161">
      <formula>ISEVEN(ROW())</formula>
    </cfRule>
  </conditionalFormatting>
  <conditionalFormatting sqref="G162">
    <cfRule type="expression" dxfId="8106" priority="14160">
      <formula>ISEVEN(ROW())</formula>
    </cfRule>
  </conditionalFormatting>
  <conditionalFormatting sqref="G161">
    <cfRule type="expression" dxfId="8105" priority="14159">
      <formula>ISEVEN(ROW())</formula>
    </cfRule>
  </conditionalFormatting>
  <conditionalFormatting sqref="G163">
    <cfRule type="expression" dxfId="8104" priority="14158">
      <formula>ISEVEN(ROW())</formula>
    </cfRule>
  </conditionalFormatting>
  <conditionalFormatting sqref="G161">
    <cfRule type="expression" dxfId="8103" priority="14157">
      <formula>ISEVEN(ROW())</formula>
    </cfRule>
  </conditionalFormatting>
  <conditionalFormatting sqref="G161">
    <cfRule type="expression" dxfId="8102" priority="14156">
      <formula>ISEVEN(ROW())</formula>
    </cfRule>
  </conditionalFormatting>
  <conditionalFormatting sqref="G161">
    <cfRule type="expression" dxfId="8101" priority="14155">
      <formula>ISEVEN(ROW())</formula>
    </cfRule>
  </conditionalFormatting>
  <conditionalFormatting sqref="G163">
    <cfRule type="expression" dxfId="8100" priority="14154">
      <formula>ISEVEN(ROW())</formula>
    </cfRule>
  </conditionalFormatting>
  <conditionalFormatting sqref="G163">
    <cfRule type="expression" dxfId="8099" priority="14153">
      <formula>ISEVEN(ROW())</formula>
    </cfRule>
  </conditionalFormatting>
  <conditionalFormatting sqref="G162">
    <cfRule type="expression" dxfId="8098" priority="14152">
      <formula>ISEVEN(ROW())</formula>
    </cfRule>
  </conditionalFormatting>
  <conditionalFormatting sqref="G161">
    <cfRule type="expression" dxfId="8097" priority="14151">
      <formula>ISEVEN(ROW())</formula>
    </cfRule>
  </conditionalFormatting>
  <conditionalFormatting sqref="G161">
    <cfRule type="expression" dxfId="8096" priority="14150">
      <formula>ISEVEN(ROW())</formula>
    </cfRule>
  </conditionalFormatting>
  <conditionalFormatting sqref="G162">
    <cfRule type="expression" dxfId="8095" priority="14149">
      <formula>ISEVEN(ROW())</formula>
    </cfRule>
  </conditionalFormatting>
  <conditionalFormatting sqref="G163">
    <cfRule type="expression" dxfId="8094" priority="14148">
      <formula>ISEVEN(ROW())</formula>
    </cfRule>
  </conditionalFormatting>
  <conditionalFormatting sqref="G163">
    <cfRule type="expression" dxfId="8093" priority="14147">
      <formula>ISEVEN(ROW())</formula>
    </cfRule>
  </conditionalFormatting>
  <conditionalFormatting sqref="G163">
    <cfRule type="expression" dxfId="8092" priority="14146">
      <formula>ISEVEN(ROW())</formula>
    </cfRule>
  </conditionalFormatting>
  <conditionalFormatting sqref="G162">
    <cfRule type="expression" dxfId="8091" priority="14145">
      <formula>ISEVEN(ROW())</formula>
    </cfRule>
  </conditionalFormatting>
  <conditionalFormatting sqref="G162">
    <cfRule type="expression" dxfId="8090" priority="14144">
      <formula>ISEVEN(ROW())</formula>
    </cfRule>
  </conditionalFormatting>
  <conditionalFormatting sqref="G161">
    <cfRule type="expression" dxfId="8089" priority="14143">
      <formula>ISEVEN(ROW())</formula>
    </cfRule>
  </conditionalFormatting>
  <conditionalFormatting sqref="G163">
    <cfRule type="expression" dxfId="8088" priority="14142">
      <formula>ISEVEN(ROW())</formula>
    </cfRule>
  </conditionalFormatting>
  <conditionalFormatting sqref="G165">
    <cfRule type="expression" dxfId="8087" priority="14141">
      <formula>ISEVEN(ROW())</formula>
    </cfRule>
  </conditionalFormatting>
  <conditionalFormatting sqref="G165">
    <cfRule type="expression" dxfId="8086" priority="14140">
      <formula>ISEVEN(ROW())</formula>
    </cfRule>
  </conditionalFormatting>
  <conditionalFormatting sqref="G164">
    <cfRule type="expression" dxfId="8085" priority="14139">
      <formula>ISEVEN(ROW())</formula>
    </cfRule>
  </conditionalFormatting>
  <conditionalFormatting sqref="G166">
    <cfRule type="expression" dxfId="8084" priority="14138">
      <formula>ISEVEN(ROW())</formula>
    </cfRule>
  </conditionalFormatting>
  <conditionalFormatting sqref="G164">
    <cfRule type="expression" dxfId="8083" priority="14137">
      <formula>ISEVEN(ROW())</formula>
    </cfRule>
  </conditionalFormatting>
  <conditionalFormatting sqref="G164">
    <cfRule type="expression" dxfId="8082" priority="14136">
      <formula>ISEVEN(ROW())</formula>
    </cfRule>
  </conditionalFormatting>
  <conditionalFormatting sqref="G165">
    <cfRule type="expression" dxfId="8081" priority="14135">
      <formula>ISEVEN(ROW())</formula>
    </cfRule>
  </conditionalFormatting>
  <conditionalFormatting sqref="G166">
    <cfRule type="expression" dxfId="8080" priority="14134">
      <formula>ISEVEN(ROW())</formula>
    </cfRule>
  </conditionalFormatting>
  <conditionalFormatting sqref="G164">
    <cfRule type="expression" dxfId="8079" priority="14133">
      <formula>ISEVEN(ROW())</formula>
    </cfRule>
  </conditionalFormatting>
  <conditionalFormatting sqref="G166">
    <cfRule type="expression" dxfId="8078" priority="14132">
      <formula>ISEVEN(ROW())</formula>
    </cfRule>
  </conditionalFormatting>
  <conditionalFormatting sqref="G166">
    <cfRule type="expression" dxfId="8077" priority="14131">
      <formula>ISEVEN(ROW())</formula>
    </cfRule>
  </conditionalFormatting>
  <conditionalFormatting sqref="G165">
    <cfRule type="expression" dxfId="8076" priority="14130">
      <formula>ISEVEN(ROW())</formula>
    </cfRule>
  </conditionalFormatting>
  <conditionalFormatting sqref="G165">
    <cfRule type="expression" dxfId="8075" priority="14129">
      <formula>ISEVEN(ROW())</formula>
    </cfRule>
  </conditionalFormatting>
  <conditionalFormatting sqref="G165">
    <cfRule type="expression" dxfId="8074" priority="14128">
      <formula>ISEVEN(ROW())</formula>
    </cfRule>
  </conditionalFormatting>
  <conditionalFormatting sqref="G164">
    <cfRule type="expression" dxfId="8073" priority="14127">
      <formula>ISEVEN(ROW())</formula>
    </cfRule>
  </conditionalFormatting>
  <conditionalFormatting sqref="G166">
    <cfRule type="expression" dxfId="8072" priority="14126">
      <formula>ISEVEN(ROW())</formula>
    </cfRule>
  </conditionalFormatting>
  <conditionalFormatting sqref="G164">
    <cfRule type="expression" dxfId="8071" priority="14125">
      <formula>ISEVEN(ROW())</formula>
    </cfRule>
  </conditionalFormatting>
  <conditionalFormatting sqref="G164">
    <cfRule type="expression" dxfId="8070" priority="14124">
      <formula>ISEVEN(ROW())</formula>
    </cfRule>
  </conditionalFormatting>
  <conditionalFormatting sqref="G165">
    <cfRule type="expression" dxfId="8069" priority="14123">
      <formula>ISEVEN(ROW())</formula>
    </cfRule>
  </conditionalFormatting>
  <conditionalFormatting sqref="G166">
    <cfRule type="expression" dxfId="8068" priority="14122">
      <formula>ISEVEN(ROW())</formula>
    </cfRule>
  </conditionalFormatting>
  <conditionalFormatting sqref="G164">
    <cfRule type="expression" dxfId="8067" priority="14121">
      <formula>ISEVEN(ROW())</formula>
    </cfRule>
  </conditionalFormatting>
  <conditionalFormatting sqref="G166">
    <cfRule type="expression" dxfId="8066" priority="14120">
      <formula>ISEVEN(ROW())</formula>
    </cfRule>
  </conditionalFormatting>
  <conditionalFormatting sqref="G166">
    <cfRule type="expression" dxfId="8065" priority="14119">
      <formula>ISEVEN(ROW())</formula>
    </cfRule>
  </conditionalFormatting>
  <conditionalFormatting sqref="G165">
    <cfRule type="expression" dxfId="8064" priority="14118">
      <formula>ISEVEN(ROW())</formula>
    </cfRule>
  </conditionalFormatting>
  <conditionalFormatting sqref="G165">
    <cfRule type="expression" dxfId="8063" priority="14117">
      <formula>ISEVEN(ROW())</formula>
    </cfRule>
  </conditionalFormatting>
  <conditionalFormatting sqref="G165">
    <cfRule type="expression" dxfId="8062" priority="14116">
      <formula>ISEVEN(ROW())</formula>
    </cfRule>
  </conditionalFormatting>
  <conditionalFormatting sqref="G164">
    <cfRule type="expression" dxfId="8061" priority="14115">
      <formula>ISEVEN(ROW())</formula>
    </cfRule>
  </conditionalFormatting>
  <conditionalFormatting sqref="G166">
    <cfRule type="expression" dxfId="8060" priority="14114">
      <formula>ISEVEN(ROW())</formula>
    </cfRule>
  </conditionalFormatting>
  <conditionalFormatting sqref="G164">
    <cfRule type="expression" dxfId="8059" priority="14113">
      <formula>ISEVEN(ROW())</formula>
    </cfRule>
  </conditionalFormatting>
  <conditionalFormatting sqref="G164">
    <cfRule type="expression" dxfId="8058" priority="14112">
      <formula>ISEVEN(ROW())</formula>
    </cfRule>
  </conditionalFormatting>
  <conditionalFormatting sqref="G165">
    <cfRule type="expression" dxfId="8057" priority="14111">
      <formula>ISEVEN(ROW())</formula>
    </cfRule>
  </conditionalFormatting>
  <conditionalFormatting sqref="G166">
    <cfRule type="expression" dxfId="8056" priority="14110">
      <formula>ISEVEN(ROW())</formula>
    </cfRule>
  </conditionalFormatting>
  <conditionalFormatting sqref="G165">
    <cfRule type="expression" dxfId="8055" priority="14109">
      <formula>ISEVEN(ROW())</formula>
    </cfRule>
  </conditionalFormatting>
  <conditionalFormatting sqref="G165">
    <cfRule type="expression" dxfId="8054" priority="14108">
      <formula>ISEVEN(ROW())</formula>
    </cfRule>
  </conditionalFormatting>
  <conditionalFormatting sqref="G164">
    <cfRule type="expression" dxfId="8053" priority="14107">
      <formula>ISEVEN(ROW())</formula>
    </cfRule>
  </conditionalFormatting>
  <conditionalFormatting sqref="G166">
    <cfRule type="expression" dxfId="8052" priority="14106">
      <formula>ISEVEN(ROW())</formula>
    </cfRule>
  </conditionalFormatting>
  <conditionalFormatting sqref="G164">
    <cfRule type="expression" dxfId="8051" priority="14105">
      <formula>ISEVEN(ROW())</formula>
    </cfRule>
  </conditionalFormatting>
  <conditionalFormatting sqref="G164">
    <cfRule type="expression" dxfId="8050" priority="14104">
      <formula>ISEVEN(ROW())</formula>
    </cfRule>
  </conditionalFormatting>
  <conditionalFormatting sqref="G165">
    <cfRule type="expression" dxfId="8049" priority="14103">
      <formula>ISEVEN(ROW())</formula>
    </cfRule>
  </conditionalFormatting>
  <conditionalFormatting sqref="G166">
    <cfRule type="expression" dxfId="8048" priority="14102">
      <formula>ISEVEN(ROW())</formula>
    </cfRule>
  </conditionalFormatting>
  <conditionalFormatting sqref="G164">
    <cfRule type="expression" dxfId="8047" priority="14101">
      <formula>ISEVEN(ROW())</formula>
    </cfRule>
  </conditionalFormatting>
  <conditionalFormatting sqref="G166">
    <cfRule type="expression" dxfId="8046" priority="14100">
      <formula>ISEVEN(ROW())</formula>
    </cfRule>
  </conditionalFormatting>
  <conditionalFormatting sqref="G166">
    <cfRule type="expression" dxfId="8045" priority="14099">
      <formula>ISEVEN(ROW())</formula>
    </cfRule>
  </conditionalFormatting>
  <conditionalFormatting sqref="G165">
    <cfRule type="expression" dxfId="8044" priority="14098">
      <formula>ISEVEN(ROW())</formula>
    </cfRule>
  </conditionalFormatting>
  <conditionalFormatting sqref="G165">
    <cfRule type="expression" dxfId="8043" priority="14097">
      <formula>ISEVEN(ROW())</formula>
    </cfRule>
  </conditionalFormatting>
  <conditionalFormatting sqref="G165">
    <cfRule type="expression" dxfId="8042" priority="14096">
      <formula>ISEVEN(ROW())</formula>
    </cfRule>
  </conditionalFormatting>
  <conditionalFormatting sqref="G164">
    <cfRule type="expression" dxfId="8041" priority="14095">
      <formula>ISEVEN(ROW())</formula>
    </cfRule>
  </conditionalFormatting>
  <conditionalFormatting sqref="G166">
    <cfRule type="expression" dxfId="8040" priority="14094">
      <formula>ISEVEN(ROW())</formula>
    </cfRule>
  </conditionalFormatting>
  <conditionalFormatting sqref="G164">
    <cfRule type="expression" dxfId="8039" priority="14093">
      <formula>ISEVEN(ROW())</formula>
    </cfRule>
  </conditionalFormatting>
  <conditionalFormatting sqref="G164">
    <cfRule type="expression" dxfId="8038" priority="14092">
      <formula>ISEVEN(ROW())</formula>
    </cfRule>
  </conditionalFormatting>
  <conditionalFormatting sqref="G165">
    <cfRule type="expression" dxfId="8037" priority="14091">
      <formula>ISEVEN(ROW())</formula>
    </cfRule>
  </conditionalFormatting>
  <conditionalFormatting sqref="G166">
    <cfRule type="expression" dxfId="8036" priority="14090">
      <formula>ISEVEN(ROW())</formula>
    </cfRule>
  </conditionalFormatting>
  <conditionalFormatting sqref="G164">
    <cfRule type="expression" dxfId="8035" priority="14089">
      <formula>ISEVEN(ROW())</formula>
    </cfRule>
  </conditionalFormatting>
  <conditionalFormatting sqref="G166">
    <cfRule type="expression" dxfId="8034" priority="14088">
      <formula>ISEVEN(ROW())</formula>
    </cfRule>
  </conditionalFormatting>
  <conditionalFormatting sqref="G166">
    <cfRule type="expression" dxfId="8033" priority="14087">
      <formula>ISEVEN(ROW())</formula>
    </cfRule>
  </conditionalFormatting>
  <conditionalFormatting sqref="G165">
    <cfRule type="expression" dxfId="8032" priority="14086">
      <formula>ISEVEN(ROW())</formula>
    </cfRule>
  </conditionalFormatting>
  <conditionalFormatting sqref="G165">
    <cfRule type="expression" dxfId="8031" priority="14085">
      <formula>ISEVEN(ROW())</formula>
    </cfRule>
  </conditionalFormatting>
  <conditionalFormatting sqref="G165">
    <cfRule type="expression" dxfId="8030" priority="14084">
      <formula>ISEVEN(ROW())</formula>
    </cfRule>
  </conditionalFormatting>
  <conditionalFormatting sqref="G164">
    <cfRule type="expression" dxfId="8029" priority="14083">
      <formula>ISEVEN(ROW())</formula>
    </cfRule>
  </conditionalFormatting>
  <conditionalFormatting sqref="G166">
    <cfRule type="expression" dxfId="8028" priority="14082">
      <formula>ISEVEN(ROW())</formula>
    </cfRule>
  </conditionalFormatting>
  <conditionalFormatting sqref="G164">
    <cfRule type="expression" dxfId="8027" priority="14081">
      <formula>ISEVEN(ROW())</formula>
    </cfRule>
  </conditionalFormatting>
  <conditionalFormatting sqref="G164">
    <cfRule type="expression" dxfId="8026" priority="14080">
      <formula>ISEVEN(ROW())</formula>
    </cfRule>
  </conditionalFormatting>
  <conditionalFormatting sqref="G165">
    <cfRule type="expression" dxfId="8025" priority="14079">
      <formula>ISEVEN(ROW())</formula>
    </cfRule>
  </conditionalFormatting>
  <conditionalFormatting sqref="G166">
    <cfRule type="expression" dxfId="8024" priority="14078">
      <formula>ISEVEN(ROW())</formula>
    </cfRule>
  </conditionalFormatting>
  <conditionalFormatting sqref="G165">
    <cfRule type="expression" dxfId="8023" priority="14077">
      <formula>ISEVEN(ROW())</formula>
    </cfRule>
  </conditionalFormatting>
  <conditionalFormatting sqref="G165">
    <cfRule type="expression" dxfId="8022" priority="14076">
      <formula>ISEVEN(ROW())</formula>
    </cfRule>
  </conditionalFormatting>
  <conditionalFormatting sqref="G164">
    <cfRule type="expression" dxfId="8021" priority="14075">
      <formula>ISEVEN(ROW())</formula>
    </cfRule>
  </conditionalFormatting>
  <conditionalFormatting sqref="G166">
    <cfRule type="expression" dxfId="8020" priority="14074">
      <formula>ISEVEN(ROW())</formula>
    </cfRule>
  </conditionalFormatting>
  <conditionalFormatting sqref="G164">
    <cfRule type="expression" dxfId="8019" priority="14073">
      <formula>ISEVEN(ROW())</formula>
    </cfRule>
  </conditionalFormatting>
  <conditionalFormatting sqref="G164">
    <cfRule type="expression" dxfId="8018" priority="14072">
      <formula>ISEVEN(ROW())</formula>
    </cfRule>
  </conditionalFormatting>
  <conditionalFormatting sqref="G164">
    <cfRule type="expression" dxfId="8017" priority="14071">
      <formula>ISEVEN(ROW())</formula>
    </cfRule>
  </conditionalFormatting>
  <conditionalFormatting sqref="G166">
    <cfRule type="expression" dxfId="8016" priority="14070">
      <formula>ISEVEN(ROW())</formula>
    </cfRule>
  </conditionalFormatting>
  <conditionalFormatting sqref="G166">
    <cfRule type="expression" dxfId="8015" priority="14069">
      <formula>ISEVEN(ROW())</formula>
    </cfRule>
  </conditionalFormatting>
  <conditionalFormatting sqref="G165">
    <cfRule type="expression" dxfId="8014" priority="14068">
      <formula>ISEVEN(ROW())</formula>
    </cfRule>
  </conditionalFormatting>
  <conditionalFormatting sqref="G164">
    <cfRule type="expression" dxfId="8013" priority="14067">
      <formula>ISEVEN(ROW())</formula>
    </cfRule>
  </conditionalFormatting>
  <conditionalFormatting sqref="G164">
    <cfRule type="expression" dxfId="8012" priority="14066">
      <formula>ISEVEN(ROW())</formula>
    </cfRule>
  </conditionalFormatting>
  <conditionalFormatting sqref="G165">
    <cfRule type="expression" dxfId="8011" priority="14065">
      <formula>ISEVEN(ROW())</formula>
    </cfRule>
  </conditionalFormatting>
  <conditionalFormatting sqref="G166">
    <cfRule type="expression" dxfId="8010" priority="14064">
      <formula>ISEVEN(ROW())</formula>
    </cfRule>
  </conditionalFormatting>
  <conditionalFormatting sqref="G166">
    <cfRule type="expression" dxfId="8009" priority="14063">
      <formula>ISEVEN(ROW())</formula>
    </cfRule>
  </conditionalFormatting>
  <conditionalFormatting sqref="G166">
    <cfRule type="expression" dxfId="8008" priority="14062">
      <formula>ISEVEN(ROW())</formula>
    </cfRule>
  </conditionalFormatting>
  <conditionalFormatting sqref="G165">
    <cfRule type="expression" dxfId="8007" priority="14061">
      <formula>ISEVEN(ROW())</formula>
    </cfRule>
  </conditionalFormatting>
  <conditionalFormatting sqref="G165">
    <cfRule type="expression" dxfId="8006" priority="14060">
      <formula>ISEVEN(ROW())</formula>
    </cfRule>
  </conditionalFormatting>
  <conditionalFormatting sqref="G164">
    <cfRule type="expression" dxfId="8005" priority="14059">
      <formula>ISEVEN(ROW())</formula>
    </cfRule>
  </conditionalFormatting>
  <conditionalFormatting sqref="G166">
    <cfRule type="expression" dxfId="8004" priority="14058">
      <formula>ISEVEN(ROW())</formula>
    </cfRule>
  </conditionalFormatting>
  <conditionalFormatting sqref="G168">
    <cfRule type="expression" dxfId="8003" priority="14057">
      <formula>ISEVEN(ROW())</formula>
    </cfRule>
  </conditionalFormatting>
  <conditionalFormatting sqref="G168">
    <cfRule type="expression" dxfId="8002" priority="14056">
      <formula>ISEVEN(ROW())</formula>
    </cfRule>
  </conditionalFormatting>
  <conditionalFormatting sqref="G167">
    <cfRule type="expression" dxfId="8001" priority="14055">
      <formula>ISEVEN(ROW())</formula>
    </cfRule>
  </conditionalFormatting>
  <conditionalFormatting sqref="G169">
    <cfRule type="expression" dxfId="8000" priority="14054">
      <formula>ISEVEN(ROW())</formula>
    </cfRule>
  </conditionalFormatting>
  <conditionalFormatting sqref="G167">
    <cfRule type="expression" dxfId="7999" priority="14053">
      <formula>ISEVEN(ROW())</formula>
    </cfRule>
  </conditionalFormatting>
  <conditionalFormatting sqref="G167">
    <cfRule type="expression" dxfId="7998" priority="14052">
      <formula>ISEVEN(ROW())</formula>
    </cfRule>
  </conditionalFormatting>
  <conditionalFormatting sqref="G168">
    <cfRule type="expression" dxfId="7997" priority="14051">
      <formula>ISEVEN(ROW())</formula>
    </cfRule>
  </conditionalFormatting>
  <conditionalFormatting sqref="G169">
    <cfRule type="expression" dxfId="7996" priority="14050">
      <formula>ISEVEN(ROW())</formula>
    </cfRule>
  </conditionalFormatting>
  <conditionalFormatting sqref="G167">
    <cfRule type="expression" dxfId="7995" priority="14049">
      <formula>ISEVEN(ROW())</formula>
    </cfRule>
  </conditionalFormatting>
  <conditionalFormatting sqref="G169">
    <cfRule type="expression" dxfId="7994" priority="14048">
      <formula>ISEVEN(ROW())</formula>
    </cfRule>
  </conditionalFormatting>
  <conditionalFormatting sqref="G169">
    <cfRule type="expression" dxfId="7993" priority="14047">
      <formula>ISEVEN(ROW())</formula>
    </cfRule>
  </conditionalFormatting>
  <conditionalFormatting sqref="G168">
    <cfRule type="expression" dxfId="7992" priority="14046">
      <formula>ISEVEN(ROW())</formula>
    </cfRule>
  </conditionalFormatting>
  <conditionalFormatting sqref="G168">
    <cfRule type="expression" dxfId="7991" priority="14045">
      <formula>ISEVEN(ROW())</formula>
    </cfRule>
  </conditionalFormatting>
  <conditionalFormatting sqref="G168">
    <cfRule type="expression" dxfId="7990" priority="14044">
      <formula>ISEVEN(ROW())</formula>
    </cfRule>
  </conditionalFormatting>
  <conditionalFormatting sqref="G167">
    <cfRule type="expression" dxfId="7989" priority="14043">
      <formula>ISEVEN(ROW())</formula>
    </cfRule>
  </conditionalFormatting>
  <conditionalFormatting sqref="G169">
    <cfRule type="expression" dxfId="7988" priority="14042">
      <formula>ISEVEN(ROW())</formula>
    </cfRule>
  </conditionalFormatting>
  <conditionalFormatting sqref="G167">
    <cfRule type="expression" dxfId="7987" priority="14041">
      <formula>ISEVEN(ROW())</formula>
    </cfRule>
  </conditionalFormatting>
  <conditionalFormatting sqref="G167">
    <cfRule type="expression" dxfId="7986" priority="14040">
      <formula>ISEVEN(ROW())</formula>
    </cfRule>
  </conditionalFormatting>
  <conditionalFormatting sqref="G168">
    <cfRule type="expression" dxfId="7985" priority="14039">
      <formula>ISEVEN(ROW())</formula>
    </cfRule>
  </conditionalFormatting>
  <conditionalFormatting sqref="G169">
    <cfRule type="expression" dxfId="7984" priority="14038">
      <formula>ISEVEN(ROW())</formula>
    </cfRule>
  </conditionalFormatting>
  <conditionalFormatting sqref="G167">
    <cfRule type="expression" dxfId="7983" priority="14037">
      <formula>ISEVEN(ROW())</formula>
    </cfRule>
  </conditionalFormatting>
  <conditionalFormatting sqref="G169">
    <cfRule type="expression" dxfId="7982" priority="14036">
      <formula>ISEVEN(ROW())</formula>
    </cfRule>
  </conditionalFormatting>
  <conditionalFormatting sqref="G169">
    <cfRule type="expression" dxfId="7981" priority="14035">
      <formula>ISEVEN(ROW())</formula>
    </cfRule>
  </conditionalFormatting>
  <conditionalFormatting sqref="G168">
    <cfRule type="expression" dxfId="7980" priority="14034">
      <formula>ISEVEN(ROW())</formula>
    </cfRule>
  </conditionalFormatting>
  <conditionalFormatting sqref="G168">
    <cfRule type="expression" dxfId="7979" priority="14033">
      <formula>ISEVEN(ROW())</formula>
    </cfRule>
  </conditionalFormatting>
  <conditionalFormatting sqref="G168">
    <cfRule type="expression" dxfId="7978" priority="14032">
      <formula>ISEVEN(ROW())</formula>
    </cfRule>
  </conditionalFormatting>
  <conditionalFormatting sqref="G167">
    <cfRule type="expression" dxfId="7977" priority="14031">
      <formula>ISEVEN(ROW())</formula>
    </cfRule>
  </conditionalFormatting>
  <conditionalFormatting sqref="G169">
    <cfRule type="expression" dxfId="7976" priority="14030">
      <formula>ISEVEN(ROW())</formula>
    </cfRule>
  </conditionalFormatting>
  <conditionalFormatting sqref="G167">
    <cfRule type="expression" dxfId="7975" priority="14029">
      <formula>ISEVEN(ROW())</formula>
    </cfRule>
  </conditionalFormatting>
  <conditionalFormatting sqref="G167">
    <cfRule type="expression" dxfId="7974" priority="14028">
      <formula>ISEVEN(ROW())</formula>
    </cfRule>
  </conditionalFormatting>
  <conditionalFormatting sqref="G168">
    <cfRule type="expression" dxfId="7973" priority="14027">
      <formula>ISEVEN(ROW())</formula>
    </cfRule>
  </conditionalFormatting>
  <conditionalFormatting sqref="G169">
    <cfRule type="expression" dxfId="7972" priority="14026">
      <formula>ISEVEN(ROW())</formula>
    </cfRule>
  </conditionalFormatting>
  <conditionalFormatting sqref="G168">
    <cfRule type="expression" dxfId="7971" priority="14025">
      <formula>ISEVEN(ROW())</formula>
    </cfRule>
  </conditionalFormatting>
  <conditionalFormatting sqref="G168">
    <cfRule type="expression" dxfId="7970" priority="14024">
      <formula>ISEVEN(ROW())</formula>
    </cfRule>
  </conditionalFormatting>
  <conditionalFormatting sqref="G167">
    <cfRule type="expression" dxfId="7969" priority="14023">
      <formula>ISEVEN(ROW())</formula>
    </cfRule>
  </conditionalFormatting>
  <conditionalFormatting sqref="G169">
    <cfRule type="expression" dxfId="7968" priority="14022">
      <formula>ISEVEN(ROW())</formula>
    </cfRule>
  </conditionalFormatting>
  <conditionalFormatting sqref="G167">
    <cfRule type="expression" dxfId="7967" priority="14021">
      <formula>ISEVEN(ROW())</formula>
    </cfRule>
  </conditionalFormatting>
  <conditionalFormatting sqref="G167">
    <cfRule type="expression" dxfId="7966" priority="14020">
      <formula>ISEVEN(ROW())</formula>
    </cfRule>
  </conditionalFormatting>
  <conditionalFormatting sqref="G168">
    <cfRule type="expression" dxfId="7965" priority="14019">
      <formula>ISEVEN(ROW())</formula>
    </cfRule>
  </conditionalFormatting>
  <conditionalFormatting sqref="G169">
    <cfRule type="expression" dxfId="7964" priority="14018">
      <formula>ISEVEN(ROW())</formula>
    </cfRule>
  </conditionalFormatting>
  <conditionalFormatting sqref="G167">
    <cfRule type="expression" dxfId="7963" priority="14017">
      <formula>ISEVEN(ROW())</formula>
    </cfRule>
  </conditionalFormatting>
  <conditionalFormatting sqref="G169">
    <cfRule type="expression" dxfId="7962" priority="14016">
      <formula>ISEVEN(ROW())</formula>
    </cfRule>
  </conditionalFormatting>
  <conditionalFormatting sqref="G169">
    <cfRule type="expression" dxfId="7961" priority="14015">
      <formula>ISEVEN(ROW())</formula>
    </cfRule>
  </conditionalFormatting>
  <conditionalFormatting sqref="G168">
    <cfRule type="expression" dxfId="7960" priority="14014">
      <formula>ISEVEN(ROW())</formula>
    </cfRule>
  </conditionalFormatting>
  <conditionalFormatting sqref="G168">
    <cfRule type="expression" dxfId="7959" priority="14013">
      <formula>ISEVEN(ROW())</formula>
    </cfRule>
  </conditionalFormatting>
  <conditionalFormatting sqref="G168">
    <cfRule type="expression" dxfId="7958" priority="14012">
      <formula>ISEVEN(ROW())</formula>
    </cfRule>
  </conditionalFormatting>
  <conditionalFormatting sqref="G167">
    <cfRule type="expression" dxfId="7957" priority="14011">
      <formula>ISEVEN(ROW())</formula>
    </cfRule>
  </conditionalFormatting>
  <conditionalFormatting sqref="G169">
    <cfRule type="expression" dxfId="7956" priority="14010">
      <formula>ISEVEN(ROW())</formula>
    </cfRule>
  </conditionalFormatting>
  <conditionalFormatting sqref="G167">
    <cfRule type="expression" dxfId="7955" priority="14009">
      <formula>ISEVEN(ROW())</formula>
    </cfRule>
  </conditionalFormatting>
  <conditionalFormatting sqref="G167">
    <cfRule type="expression" dxfId="7954" priority="14008">
      <formula>ISEVEN(ROW())</formula>
    </cfRule>
  </conditionalFormatting>
  <conditionalFormatting sqref="G168">
    <cfRule type="expression" dxfId="7953" priority="14007">
      <formula>ISEVEN(ROW())</formula>
    </cfRule>
  </conditionalFormatting>
  <conditionalFormatting sqref="G169">
    <cfRule type="expression" dxfId="7952" priority="14006">
      <formula>ISEVEN(ROW())</formula>
    </cfRule>
  </conditionalFormatting>
  <conditionalFormatting sqref="G167">
    <cfRule type="expression" dxfId="7951" priority="14005">
      <formula>ISEVEN(ROW())</formula>
    </cfRule>
  </conditionalFormatting>
  <conditionalFormatting sqref="G169">
    <cfRule type="expression" dxfId="7950" priority="14004">
      <formula>ISEVEN(ROW())</formula>
    </cfRule>
  </conditionalFormatting>
  <conditionalFormatting sqref="G169">
    <cfRule type="expression" dxfId="7949" priority="14003">
      <formula>ISEVEN(ROW())</formula>
    </cfRule>
  </conditionalFormatting>
  <conditionalFormatting sqref="G168">
    <cfRule type="expression" dxfId="7948" priority="14002">
      <formula>ISEVEN(ROW())</formula>
    </cfRule>
  </conditionalFormatting>
  <conditionalFormatting sqref="G168">
    <cfRule type="expression" dxfId="7947" priority="14001">
      <formula>ISEVEN(ROW())</formula>
    </cfRule>
  </conditionalFormatting>
  <conditionalFormatting sqref="G168">
    <cfRule type="expression" dxfId="7946" priority="14000">
      <formula>ISEVEN(ROW())</formula>
    </cfRule>
  </conditionalFormatting>
  <conditionalFormatting sqref="G167">
    <cfRule type="expression" dxfId="7945" priority="13999">
      <formula>ISEVEN(ROW())</formula>
    </cfRule>
  </conditionalFormatting>
  <conditionalFormatting sqref="G169">
    <cfRule type="expression" dxfId="7944" priority="13998">
      <formula>ISEVEN(ROW())</formula>
    </cfRule>
  </conditionalFormatting>
  <conditionalFormatting sqref="G167">
    <cfRule type="expression" dxfId="7943" priority="13997">
      <formula>ISEVEN(ROW())</formula>
    </cfRule>
  </conditionalFormatting>
  <conditionalFormatting sqref="G167">
    <cfRule type="expression" dxfId="7942" priority="13996">
      <formula>ISEVEN(ROW())</formula>
    </cfRule>
  </conditionalFormatting>
  <conditionalFormatting sqref="G168">
    <cfRule type="expression" dxfId="7941" priority="13995">
      <formula>ISEVEN(ROW())</formula>
    </cfRule>
  </conditionalFormatting>
  <conditionalFormatting sqref="G169">
    <cfRule type="expression" dxfId="7940" priority="13994">
      <formula>ISEVEN(ROW())</formula>
    </cfRule>
  </conditionalFormatting>
  <conditionalFormatting sqref="G168">
    <cfRule type="expression" dxfId="7939" priority="13993">
      <formula>ISEVEN(ROW())</formula>
    </cfRule>
  </conditionalFormatting>
  <conditionalFormatting sqref="G168">
    <cfRule type="expression" dxfId="7938" priority="13992">
      <formula>ISEVEN(ROW())</formula>
    </cfRule>
  </conditionalFormatting>
  <conditionalFormatting sqref="G167">
    <cfRule type="expression" dxfId="7937" priority="13991">
      <formula>ISEVEN(ROW())</formula>
    </cfRule>
  </conditionalFormatting>
  <conditionalFormatting sqref="G169">
    <cfRule type="expression" dxfId="7936" priority="13990">
      <formula>ISEVEN(ROW())</formula>
    </cfRule>
  </conditionalFormatting>
  <conditionalFormatting sqref="G167">
    <cfRule type="expression" dxfId="7935" priority="13989">
      <formula>ISEVEN(ROW())</formula>
    </cfRule>
  </conditionalFormatting>
  <conditionalFormatting sqref="G167">
    <cfRule type="expression" dxfId="7934" priority="13988">
      <formula>ISEVEN(ROW())</formula>
    </cfRule>
  </conditionalFormatting>
  <conditionalFormatting sqref="G167">
    <cfRule type="expression" dxfId="7933" priority="13987">
      <formula>ISEVEN(ROW())</formula>
    </cfRule>
  </conditionalFormatting>
  <conditionalFormatting sqref="G169">
    <cfRule type="expression" dxfId="7932" priority="13986">
      <formula>ISEVEN(ROW())</formula>
    </cfRule>
  </conditionalFormatting>
  <conditionalFormatting sqref="G169">
    <cfRule type="expression" dxfId="7931" priority="13985">
      <formula>ISEVEN(ROW())</formula>
    </cfRule>
  </conditionalFormatting>
  <conditionalFormatting sqref="G168">
    <cfRule type="expression" dxfId="7930" priority="13984">
      <formula>ISEVEN(ROW())</formula>
    </cfRule>
  </conditionalFormatting>
  <conditionalFormatting sqref="G167">
    <cfRule type="expression" dxfId="7929" priority="13983">
      <formula>ISEVEN(ROW())</formula>
    </cfRule>
  </conditionalFormatting>
  <conditionalFormatting sqref="G167">
    <cfRule type="expression" dxfId="7928" priority="13982">
      <formula>ISEVEN(ROW())</formula>
    </cfRule>
  </conditionalFormatting>
  <conditionalFormatting sqref="G168">
    <cfRule type="expression" dxfId="7927" priority="13981">
      <formula>ISEVEN(ROW())</formula>
    </cfRule>
  </conditionalFormatting>
  <conditionalFormatting sqref="G169">
    <cfRule type="expression" dxfId="7926" priority="13980">
      <formula>ISEVEN(ROW())</formula>
    </cfRule>
  </conditionalFormatting>
  <conditionalFormatting sqref="G169">
    <cfRule type="expression" dxfId="7925" priority="13979">
      <formula>ISEVEN(ROW())</formula>
    </cfRule>
  </conditionalFormatting>
  <conditionalFormatting sqref="G169">
    <cfRule type="expression" dxfId="7924" priority="13978">
      <formula>ISEVEN(ROW())</formula>
    </cfRule>
  </conditionalFormatting>
  <conditionalFormatting sqref="G168">
    <cfRule type="expression" dxfId="7923" priority="13977">
      <formula>ISEVEN(ROW())</formula>
    </cfRule>
  </conditionalFormatting>
  <conditionalFormatting sqref="G168">
    <cfRule type="expression" dxfId="7922" priority="13976">
      <formula>ISEVEN(ROW())</formula>
    </cfRule>
  </conditionalFormatting>
  <conditionalFormatting sqref="G167">
    <cfRule type="expression" dxfId="7921" priority="13975">
      <formula>ISEVEN(ROW())</formula>
    </cfRule>
  </conditionalFormatting>
  <conditionalFormatting sqref="G169">
    <cfRule type="expression" dxfId="7920" priority="13974">
      <formula>ISEVEN(ROW())</formula>
    </cfRule>
  </conditionalFormatting>
  <conditionalFormatting sqref="G171">
    <cfRule type="expression" dxfId="7919" priority="13973">
      <formula>ISEVEN(ROW())</formula>
    </cfRule>
  </conditionalFormatting>
  <conditionalFormatting sqref="G171">
    <cfRule type="expression" dxfId="7918" priority="13972">
      <formula>ISEVEN(ROW())</formula>
    </cfRule>
  </conditionalFormatting>
  <conditionalFormatting sqref="G170">
    <cfRule type="expression" dxfId="7917" priority="13971">
      <formula>ISEVEN(ROW())</formula>
    </cfRule>
  </conditionalFormatting>
  <conditionalFormatting sqref="G172">
    <cfRule type="expression" dxfId="7916" priority="13970">
      <formula>ISEVEN(ROW())</formula>
    </cfRule>
  </conditionalFormatting>
  <conditionalFormatting sqref="G170">
    <cfRule type="expression" dxfId="7915" priority="13969">
      <formula>ISEVEN(ROW())</formula>
    </cfRule>
  </conditionalFormatting>
  <conditionalFormatting sqref="G170">
    <cfRule type="expression" dxfId="7914" priority="13968">
      <formula>ISEVEN(ROW())</formula>
    </cfRule>
  </conditionalFormatting>
  <conditionalFormatting sqref="G171">
    <cfRule type="expression" dxfId="7913" priority="13967">
      <formula>ISEVEN(ROW())</formula>
    </cfRule>
  </conditionalFormatting>
  <conditionalFormatting sqref="G172">
    <cfRule type="expression" dxfId="7912" priority="13966">
      <formula>ISEVEN(ROW())</formula>
    </cfRule>
  </conditionalFormatting>
  <conditionalFormatting sqref="G170">
    <cfRule type="expression" dxfId="7911" priority="13965">
      <formula>ISEVEN(ROW())</formula>
    </cfRule>
  </conditionalFormatting>
  <conditionalFormatting sqref="G172">
    <cfRule type="expression" dxfId="7910" priority="13964">
      <formula>ISEVEN(ROW())</formula>
    </cfRule>
  </conditionalFormatting>
  <conditionalFormatting sqref="G172">
    <cfRule type="expression" dxfId="7909" priority="13963">
      <formula>ISEVEN(ROW())</formula>
    </cfRule>
  </conditionalFormatting>
  <conditionalFormatting sqref="G171">
    <cfRule type="expression" dxfId="7908" priority="13962">
      <formula>ISEVEN(ROW())</formula>
    </cfRule>
  </conditionalFormatting>
  <conditionalFormatting sqref="G171">
    <cfRule type="expression" dxfId="7907" priority="13961">
      <formula>ISEVEN(ROW())</formula>
    </cfRule>
  </conditionalFormatting>
  <conditionalFormatting sqref="G171">
    <cfRule type="expression" dxfId="7906" priority="13960">
      <formula>ISEVEN(ROW())</formula>
    </cfRule>
  </conditionalFormatting>
  <conditionalFormatting sqref="G170">
    <cfRule type="expression" dxfId="7905" priority="13959">
      <formula>ISEVEN(ROW())</formula>
    </cfRule>
  </conditionalFormatting>
  <conditionalFormatting sqref="G172">
    <cfRule type="expression" dxfId="7904" priority="13958">
      <formula>ISEVEN(ROW())</formula>
    </cfRule>
  </conditionalFormatting>
  <conditionalFormatting sqref="G170">
    <cfRule type="expression" dxfId="7903" priority="13957">
      <formula>ISEVEN(ROW())</formula>
    </cfRule>
  </conditionalFormatting>
  <conditionalFormatting sqref="G170">
    <cfRule type="expression" dxfId="7902" priority="13956">
      <formula>ISEVEN(ROW())</formula>
    </cfRule>
  </conditionalFormatting>
  <conditionalFormatting sqref="G171">
    <cfRule type="expression" dxfId="7901" priority="13955">
      <formula>ISEVEN(ROW())</formula>
    </cfRule>
  </conditionalFormatting>
  <conditionalFormatting sqref="G172">
    <cfRule type="expression" dxfId="7900" priority="13954">
      <formula>ISEVEN(ROW())</formula>
    </cfRule>
  </conditionalFormatting>
  <conditionalFormatting sqref="G170">
    <cfRule type="expression" dxfId="7899" priority="13953">
      <formula>ISEVEN(ROW())</formula>
    </cfRule>
  </conditionalFormatting>
  <conditionalFormatting sqref="G172">
    <cfRule type="expression" dxfId="7898" priority="13952">
      <formula>ISEVEN(ROW())</formula>
    </cfRule>
  </conditionalFormatting>
  <conditionalFormatting sqref="G172">
    <cfRule type="expression" dxfId="7897" priority="13951">
      <formula>ISEVEN(ROW())</formula>
    </cfRule>
  </conditionalFormatting>
  <conditionalFormatting sqref="G171">
    <cfRule type="expression" dxfId="7896" priority="13950">
      <formula>ISEVEN(ROW())</formula>
    </cfRule>
  </conditionalFormatting>
  <conditionalFormatting sqref="G171">
    <cfRule type="expression" dxfId="7895" priority="13949">
      <formula>ISEVEN(ROW())</formula>
    </cfRule>
  </conditionalFormatting>
  <conditionalFormatting sqref="G171">
    <cfRule type="expression" dxfId="7894" priority="13948">
      <formula>ISEVEN(ROW())</formula>
    </cfRule>
  </conditionalFormatting>
  <conditionalFormatting sqref="G170">
    <cfRule type="expression" dxfId="7893" priority="13947">
      <formula>ISEVEN(ROW())</formula>
    </cfRule>
  </conditionalFormatting>
  <conditionalFormatting sqref="G172">
    <cfRule type="expression" dxfId="7892" priority="13946">
      <formula>ISEVEN(ROW())</formula>
    </cfRule>
  </conditionalFormatting>
  <conditionalFormatting sqref="G170">
    <cfRule type="expression" dxfId="7891" priority="13945">
      <formula>ISEVEN(ROW())</formula>
    </cfRule>
  </conditionalFormatting>
  <conditionalFormatting sqref="G170">
    <cfRule type="expression" dxfId="7890" priority="13944">
      <formula>ISEVEN(ROW())</formula>
    </cfRule>
  </conditionalFormatting>
  <conditionalFormatting sqref="G171">
    <cfRule type="expression" dxfId="7889" priority="13943">
      <formula>ISEVEN(ROW())</formula>
    </cfRule>
  </conditionalFormatting>
  <conditionalFormatting sqref="G172">
    <cfRule type="expression" dxfId="7888" priority="13942">
      <formula>ISEVEN(ROW())</formula>
    </cfRule>
  </conditionalFormatting>
  <conditionalFormatting sqref="G171">
    <cfRule type="expression" dxfId="7887" priority="13941">
      <formula>ISEVEN(ROW())</formula>
    </cfRule>
  </conditionalFormatting>
  <conditionalFormatting sqref="G171">
    <cfRule type="expression" dxfId="7886" priority="13940">
      <formula>ISEVEN(ROW())</formula>
    </cfRule>
  </conditionalFormatting>
  <conditionalFormatting sqref="G170">
    <cfRule type="expression" dxfId="7885" priority="13939">
      <formula>ISEVEN(ROW())</formula>
    </cfRule>
  </conditionalFormatting>
  <conditionalFormatting sqref="G172">
    <cfRule type="expression" dxfId="7884" priority="13938">
      <formula>ISEVEN(ROW())</formula>
    </cfRule>
  </conditionalFormatting>
  <conditionalFormatting sqref="G170">
    <cfRule type="expression" dxfId="7883" priority="13937">
      <formula>ISEVEN(ROW())</formula>
    </cfRule>
  </conditionalFormatting>
  <conditionalFormatting sqref="G170">
    <cfRule type="expression" dxfId="7882" priority="13936">
      <formula>ISEVEN(ROW())</formula>
    </cfRule>
  </conditionalFormatting>
  <conditionalFormatting sqref="G171">
    <cfRule type="expression" dxfId="7881" priority="13935">
      <formula>ISEVEN(ROW())</formula>
    </cfRule>
  </conditionalFormatting>
  <conditionalFormatting sqref="G172">
    <cfRule type="expression" dxfId="7880" priority="13934">
      <formula>ISEVEN(ROW())</formula>
    </cfRule>
  </conditionalFormatting>
  <conditionalFormatting sqref="G170">
    <cfRule type="expression" dxfId="7879" priority="13933">
      <formula>ISEVEN(ROW())</formula>
    </cfRule>
  </conditionalFormatting>
  <conditionalFormatting sqref="G172">
    <cfRule type="expression" dxfId="7878" priority="13932">
      <formula>ISEVEN(ROW())</formula>
    </cfRule>
  </conditionalFormatting>
  <conditionalFormatting sqref="G172">
    <cfRule type="expression" dxfId="7877" priority="13931">
      <formula>ISEVEN(ROW())</formula>
    </cfRule>
  </conditionalFormatting>
  <conditionalFormatting sqref="G171">
    <cfRule type="expression" dxfId="7876" priority="13930">
      <formula>ISEVEN(ROW())</formula>
    </cfRule>
  </conditionalFormatting>
  <conditionalFormatting sqref="G171">
    <cfRule type="expression" dxfId="7875" priority="13929">
      <formula>ISEVEN(ROW())</formula>
    </cfRule>
  </conditionalFormatting>
  <conditionalFormatting sqref="G171">
    <cfRule type="expression" dxfId="7874" priority="13928">
      <formula>ISEVEN(ROW())</formula>
    </cfRule>
  </conditionalFormatting>
  <conditionalFormatting sqref="G170">
    <cfRule type="expression" dxfId="7873" priority="13927">
      <formula>ISEVEN(ROW())</formula>
    </cfRule>
  </conditionalFormatting>
  <conditionalFormatting sqref="G172">
    <cfRule type="expression" dxfId="7872" priority="13926">
      <formula>ISEVEN(ROW())</formula>
    </cfRule>
  </conditionalFormatting>
  <conditionalFormatting sqref="G170">
    <cfRule type="expression" dxfId="7871" priority="13925">
      <formula>ISEVEN(ROW())</formula>
    </cfRule>
  </conditionalFormatting>
  <conditionalFormatting sqref="G170">
    <cfRule type="expression" dxfId="7870" priority="13924">
      <formula>ISEVEN(ROW())</formula>
    </cfRule>
  </conditionalFormatting>
  <conditionalFormatting sqref="G171">
    <cfRule type="expression" dxfId="7869" priority="13923">
      <formula>ISEVEN(ROW())</formula>
    </cfRule>
  </conditionalFormatting>
  <conditionalFormatting sqref="G172">
    <cfRule type="expression" dxfId="7868" priority="13922">
      <formula>ISEVEN(ROW())</formula>
    </cfRule>
  </conditionalFormatting>
  <conditionalFormatting sqref="G170">
    <cfRule type="expression" dxfId="7867" priority="13921">
      <formula>ISEVEN(ROW())</formula>
    </cfRule>
  </conditionalFormatting>
  <conditionalFormatting sqref="G172">
    <cfRule type="expression" dxfId="7866" priority="13920">
      <formula>ISEVEN(ROW())</formula>
    </cfRule>
  </conditionalFormatting>
  <conditionalFormatting sqref="G172">
    <cfRule type="expression" dxfId="7865" priority="13919">
      <formula>ISEVEN(ROW())</formula>
    </cfRule>
  </conditionalFormatting>
  <conditionalFormatting sqref="G171">
    <cfRule type="expression" dxfId="7864" priority="13918">
      <formula>ISEVEN(ROW())</formula>
    </cfRule>
  </conditionalFormatting>
  <conditionalFormatting sqref="G171">
    <cfRule type="expression" dxfId="7863" priority="13917">
      <formula>ISEVEN(ROW())</formula>
    </cfRule>
  </conditionalFormatting>
  <conditionalFormatting sqref="G171">
    <cfRule type="expression" dxfId="7862" priority="13916">
      <formula>ISEVEN(ROW())</formula>
    </cfRule>
  </conditionalFormatting>
  <conditionalFormatting sqref="G170">
    <cfRule type="expression" dxfId="7861" priority="13915">
      <formula>ISEVEN(ROW())</formula>
    </cfRule>
  </conditionalFormatting>
  <conditionalFormatting sqref="G172">
    <cfRule type="expression" dxfId="7860" priority="13914">
      <formula>ISEVEN(ROW())</formula>
    </cfRule>
  </conditionalFormatting>
  <conditionalFormatting sqref="G170">
    <cfRule type="expression" dxfId="7859" priority="13913">
      <formula>ISEVEN(ROW())</formula>
    </cfRule>
  </conditionalFormatting>
  <conditionalFormatting sqref="G170">
    <cfRule type="expression" dxfId="7858" priority="13912">
      <formula>ISEVEN(ROW())</formula>
    </cfRule>
  </conditionalFormatting>
  <conditionalFormatting sqref="G171">
    <cfRule type="expression" dxfId="7857" priority="13911">
      <formula>ISEVEN(ROW())</formula>
    </cfRule>
  </conditionalFormatting>
  <conditionalFormatting sqref="G172">
    <cfRule type="expression" dxfId="7856" priority="13910">
      <formula>ISEVEN(ROW())</formula>
    </cfRule>
  </conditionalFormatting>
  <conditionalFormatting sqref="G171">
    <cfRule type="expression" dxfId="7855" priority="13909">
      <formula>ISEVEN(ROW())</formula>
    </cfRule>
  </conditionalFormatting>
  <conditionalFormatting sqref="G171">
    <cfRule type="expression" dxfId="7854" priority="13908">
      <formula>ISEVEN(ROW())</formula>
    </cfRule>
  </conditionalFormatting>
  <conditionalFormatting sqref="G170">
    <cfRule type="expression" dxfId="7853" priority="13907">
      <formula>ISEVEN(ROW())</formula>
    </cfRule>
  </conditionalFormatting>
  <conditionalFormatting sqref="G172">
    <cfRule type="expression" dxfId="7852" priority="13906">
      <formula>ISEVEN(ROW())</formula>
    </cfRule>
  </conditionalFormatting>
  <conditionalFormatting sqref="G170">
    <cfRule type="expression" dxfId="7851" priority="13905">
      <formula>ISEVEN(ROW())</formula>
    </cfRule>
  </conditionalFormatting>
  <conditionalFormatting sqref="G170">
    <cfRule type="expression" dxfId="7850" priority="13904">
      <formula>ISEVEN(ROW())</formula>
    </cfRule>
  </conditionalFormatting>
  <conditionalFormatting sqref="G170">
    <cfRule type="expression" dxfId="7849" priority="13903">
      <formula>ISEVEN(ROW())</formula>
    </cfRule>
  </conditionalFormatting>
  <conditionalFormatting sqref="G172">
    <cfRule type="expression" dxfId="7848" priority="13902">
      <formula>ISEVEN(ROW())</formula>
    </cfRule>
  </conditionalFormatting>
  <conditionalFormatting sqref="G172">
    <cfRule type="expression" dxfId="7847" priority="13901">
      <formula>ISEVEN(ROW())</formula>
    </cfRule>
  </conditionalFormatting>
  <conditionalFormatting sqref="G171">
    <cfRule type="expression" dxfId="7846" priority="13900">
      <formula>ISEVEN(ROW())</formula>
    </cfRule>
  </conditionalFormatting>
  <conditionalFormatting sqref="G170">
    <cfRule type="expression" dxfId="7845" priority="13899">
      <formula>ISEVEN(ROW())</formula>
    </cfRule>
  </conditionalFormatting>
  <conditionalFormatting sqref="G170">
    <cfRule type="expression" dxfId="7844" priority="13898">
      <formula>ISEVEN(ROW())</formula>
    </cfRule>
  </conditionalFormatting>
  <conditionalFormatting sqref="G171">
    <cfRule type="expression" dxfId="7843" priority="13897">
      <formula>ISEVEN(ROW())</formula>
    </cfRule>
  </conditionalFormatting>
  <conditionalFormatting sqref="G172">
    <cfRule type="expression" dxfId="7842" priority="13896">
      <formula>ISEVEN(ROW())</formula>
    </cfRule>
  </conditionalFormatting>
  <conditionalFormatting sqref="G172">
    <cfRule type="expression" dxfId="7841" priority="13895">
      <formula>ISEVEN(ROW())</formula>
    </cfRule>
  </conditionalFormatting>
  <conditionalFormatting sqref="G172">
    <cfRule type="expression" dxfId="7840" priority="13894">
      <formula>ISEVEN(ROW())</formula>
    </cfRule>
  </conditionalFormatting>
  <conditionalFormatting sqref="G171">
    <cfRule type="expression" dxfId="7839" priority="13893">
      <formula>ISEVEN(ROW())</formula>
    </cfRule>
  </conditionalFormatting>
  <conditionalFormatting sqref="G171">
    <cfRule type="expression" dxfId="7838" priority="13892">
      <formula>ISEVEN(ROW())</formula>
    </cfRule>
  </conditionalFormatting>
  <conditionalFormatting sqref="G170">
    <cfRule type="expression" dxfId="7837" priority="13891">
      <formula>ISEVEN(ROW())</formula>
    </cfRule>
  </conditionalFormatting>
  <conditionalFormatting sqref="G172">
    <cfRule type="expression" dxfId="7836" priority="13890">
      <formula>ISEVEN(ROW())</formula>
    </cfRule>
  </conditionalFormatting>
  <conditionalFormatting sqref="C162">
    <cfRule type="expression" dxfId="7835" priority="13889">
      <formula>ISEVEN(ROW())</formula>
    </cfRule>
  </conditionalFormatting>
  <conditionalFormatting sqref="C161">
    <cfRule type="expression" dxfId="7834" priority="13888">
      <formula>ISEVEN(ROW())</formula>
    </cfRule>
  </conditionalFormatting>
  <conditionalFormatting sqref="C163">
    <cfRule type="expression" dxfId="7833" priority="13887">
      <formula>ISEVEN(ROW())</formula>
    </cfRule>
  </conditionalFormatting>
  <conditionalFormatting sqref="C165">
    <cfRule type="expression" dxfId="7832" priority="13886">
      <formula>ISEVEN(ROW())</formula>
    </cfRule>
  </conditionalFormatting>
  <conditionalFormatting sqref="C164">
    <cfRule type="expression" dxfId="7831" priority="13885">
      <formula>ISEVEN(ROW())</formula>
    </cfRule>
  </conditionalFormatting>
  <conditionalFormatting sqref="C161">
    <cfRule type="expression" dxfId="7830" priority="13884">
      <formula>ISEVEN(ROW())</formula>
    </cfRule>
  </conditionalFormatting>
  <conditionalFormatting sqref="C162">
    <cfRule type="expression" dxfId="7829" priority="13883">
      <formula>ISEVEN(ROW())</formula>
    </cfRule>
  </conditionalFormatting>
  <conditionalFormatting sqref="C164">
    <cfRule type="expression" dxfId="7828" priority="13882">
      <formula>ISEVEN(ROW())</formula>
    </cfRule>
  </conditionalFormatting>
  <conditionalFormatting sqref="C163">
    <cfRule type="expression" dxfId="7827" priority="13881">
      <formula>ISEVEN(ROW())</formula>
    </cfRule>
  </conditionalFormatting>
  <conditionalFormatting sqref="C165">
    <cfRule type="expression" dxfId="7826" priority="13880">
      <formula>ISEVEN(ROW())</formula>
    </cfRule>
  </conditionalFormatting>
  <conditionalFormatting sqref="C161">
    <cfRule type="expression" dxfId="7825" priority="13879">
      <formula>ISEVEN(ROW())</formula>
    </cfRule>
  </conditionalFormatting>
  <conditionalFormatting sqref="C163">
    <cfRule type="expression" dxfId="7824" priority="13878">
      <formula>ISEVEN(ROW())</formula>
    </cfRule>
  </conditionalFormatting>
  <conditionalFormatting sqref="C162">
    <cfRule type="expression" dxfId="7823" priority="13877">
      <formula>ISEVEN(ROW())</formula>
    </cfRule>
  </conditionalFormatting>
  <conditionalFormatting sqref="C164">
    <cfRule type="expression" dxfId="7822" priority="13876">
      <formula>ISEVEN(ROW())</formula>
    </cfRule>
  </conditionalFormatting>
  <conditionalFormatting sqref="C165">
    <cfRule type="expression" dxfId="7821" priority="13875">
      <formula>ISEVEN(ROW())</formula>
    </cfRule>
  </conditionalFormatting>
  <conditionalFormatting sqref="C162">
    <cfRule type="expression" dxfId="7820" priority="13874">
      <formula>ISEVEN(ROW())</formula>
    </cfRule>
  </conditionalFormatting>
  <conditionalFormatting sqref="C161">
    <cfRule type="expression" dxfId="7819" priority="13873">
      <formula>ISEVEN(ROW())</formula>
    </cfRule>
  </conditionalFormatting>
  <conditionalFormatting sqref="C163">
    <cfRule type="expression" dxfId="7818" priority="13872">
      <formula>ISEVEN(ROW())</formula>
    </cfRule>
  </conditionalFormatting>
  <conditionalFormatting sqref="C165">
    <cfRule type="expression" dxfId="7817" priority="13871">
      <formula>ISEVEN(ROW())</formula>
    </cfRule>
  </conditionalFormatting>
  <conditionalFormatting sqref="C164">
    <cfRule type="expression" dxfId="7816" priority="13870">
      <formula>ISEVEN(ROW())</formula>
    </cfRule>
  </conditionalFormatting>
  <conditionalFormatting sqref="C161">
    <cfRule type="expression" dxfId="7815" priority="13869">
      <formula>ISEVEN(ROW())</formula>
    </cfRule>
  </conditionalFormatting>
  <conditionalFormatting sqref="C162">
    <cfRule type="expression" dxfId="7814" priority="13868">
      <formula>ISEVEN(ROW())</formula>
    </cfRule>
  </conditionalFormatting>
  <conditionalFormatting sqref="C164">
    <cfRule type="expression" dxfId="7813" priority="13867">
      <formula>ISEVEN(ROW())</formula>
    </cfRule>
  </conditionalFormatting>
  <conditionalFormatting sqref="C163">
    <cfRule type="expression" dxfId="7812" priority="13866">
      <formula>ISEVEN(ROW())</formula>
    </cfRule>
  </conditionalFormatting>
  <conditionalFormatting sqref="C165">
    <cfRule type="expression" dxfId="7811" priority="13865">
      <formula>ISEVEN(ROW())</formula>
    </cfRule>
  </conditionalFormatting>
  <conditionalFormatting sqref="C161">
    <cfRule type="expression" dxfId="7810" priority="13864">
      <formula>ISEVEN(ROW())</formula>
    </cfRule>
  </conditionalFormatting>
  <conditionalFormatting sqref="C165">
    <cfRule type="expression" dxfId="7809" priority="13863">
      <formula>ISEVEN(ROW())</formula>
    </cfRule>
  </conditionalFormatting>
  <conditionalFormatting sqref="C163">
    <cfRule type="expression" dxfId="7808" priority="13862">
      <formula>ISEVEN(ROW())</formula>
    </cfRule>
  </conditionalFormatting>
  <conditionalFormatting sqref="C162">
    <cfRule type="expression" dxfId="7807" priority="13861">
      <formula>ISEVEN(ROW())</formula>
    </cfRule>
  </conditionalFormatting>
  <conditionalFormatting sqref="C164">
    <cfRule type="expression" dxfId="7806" priority="13860">
      <formula>ISEVEN(ROW())</formula>
    </cfRule>
  </conditionalFormatting>
  <conditionalFormatting sqref="C162">
    <cfRule type="expression" dxfId="7805" priority="13859">
      <formula>ISEVEN(ROW())</formula>
    </cfRule>
  </conditionalFormatting>
  <conditionalFormatting sqref="C161">
    <cfRule type="expression" dxfId="7804" priority="13858">
      <formula>ISEVEN(ROW())</formula>
    </cfRule>
  </conditionalFormatting>
  <conditionalFormatting sqref="C163">
    <cfRule type="expression" dxfId="7803" priority="13857">
      <formula>ISEVEN(ROW())</formula>
    </cfRule>
  </conditionalFormatting>
  <conditionalFormatting sqref="C165">
    <cfRule type="expression" dxfId="7802" priority="13856">
      <formula>ISEVEN(ROW())</formula>
    </cfRule>
  </conditionalFormatting>
  <conditionalFormatting sqref="C164">
    <cfRule type="expression" dxfId="7801" priority="13855">
      <formula>ISEVEN(ROW())</formula>
    </cfRule>
  </conditionalFormatting>
  <conditionalFormatting sqref="C161">
    <cfRule type="expression" dxfId="7800" priority="13854">
      <formula>ISEVEN(ROW())</formula>
    </cfRule>
  </conditionalFormatting>
  <conditionalFormatting sqref="C162">
    <cfRule type="expression" dxfId="7799" priority="13853">
      <formula>ISEVEN(ROW())</formula>
    </cfRule>
  </conditionalFormatting>
  <conditionalFormatting sqref="C164">
    <cfRule type="expression" dxfId="7798" priority="13852">
      <formula>ISEVEN(ROW())</formula>
    </cfRule>
  </conditionalFormatting>
  <conditionalFormatting sqref="C163">
    <cfRule type="expression" dxfId="7797" priority="13851">
      <formula>ISEVEN(ROW())</formula>
    </cfRule>
  </conditionalFormatting>
  <conditionalFormatting sqref="C165">
    <cfRule type="expression" dxfId="7796" priority="13850">
      <formula>ISEVEN(ROW())</formula>
    </cfRule>
  </conditionalFormatting>
  <conditionalFormatting sqref="C162">
    <cfRule type="expression" dxfId="7795" priority="13849">
      <formula>ISEVEN(ROW())</formula>
    </cfRule>
  </conditionalFormatting>
  <conditionalFormatting sqref="C161">
    <cfRule type="expression" dxfId="7794" priority="13848">
      <formula>ISEVEN(ROW())</formula>
    </cfRule>
  </conditionalFormatting>
  <conditionalFormatting sqref="C163">
    <cfRule type="expression" dxfId="7793" priority="13847">
      <formula>ISEVEN(ROW())</formula>
    </cfRule>
  </conditionalFormatting>
  <conditionalFormatting sqref="C165">
    <cfRule type="expression" dxfId="7792" priority="13846">
      <formula>ISEVEN(ROW())</formula>
    </cfRule>
  </conditionalFormatting>
  <conditionalFormatting sqref="C164">
    <cfRule type="expression" dxfId="7791" priority="13845">
      <formula>ISEVEN(ROW())</formula>
    </cfRule>
  </conditionalFormatting>
  <conditionalFormatting sqref="C161">
    <cfRule type="expression" dxfId="7790" priority="13844">
      <formula>ISEVEN(ROW())</formula>
    </cfRule>
  </conditionalFormatting>
  <conditionalFormatting sqref="C162">
    <cfRule type="expression" dxfId="7789" priority="13843">
      <formula>ISEVEN(ROW())</formula>
    </cfRule>
  </conditionalFormatting>
  <conditionalFormatting sqref="C164">
    <cfRule type="expression" dxfId="7788" priority="13842">
      <formula>ISEVEN(ROW())</formula>
    </cfRule>
  </conditionalFormatting>
  <conditionalFormatting sqref="C163">
    <cfRule type="expression" dxfId="7787" priority="13841">
      <formula>ISEVEN(ROW())</formula>
    </cfRule>
  </conditionalFormatting>
  <conditionalFormatting sqref="C165">
    <cfRule type="expression" dxfId="7786" priority="13840">
      <formula>ISEVEN(ROW())</formula>
    </cfRule>
  </conditionalFormatting>
  <conditionalFormatting sqref="C161">
    <cfRule type="expression" dxfId="7785" priority="13839">
      <formula>ISEVEN(ROW())</formula>
    </cfRule>
  </conditionalFormatting>
  <conditionalFormatting sqref="C163">
    <cfRule type="expression" dxfId="7784" priority="13838">
      <formula>ISEVEN(ROW())</formula>
    </cfRule>
  </conditionalFormatting>
  <conditionalFormatting sqref="C162">
    <cfRule type="expression" dxfId="7783" priority="13837">
      <formula>ISEVEN(ROW())</formula>
    </cfRule>
  </conditionalFormatting>
  <conditionalFormatting sqref="C164">
    <cfRule type="expression" dxfId="7782" priority="13836">
      <formula>ISEVEN(ROW())</formula>
    </cfRule>
  </conditionalFormatting>
  <conditionalFormatting sqref="C165">
    <cfRule type="expression" dxfId="7781" priority="13835">
      <formula>ISEVEN(ROW())</formula>
    </cfRule>
  </conditionalFormatting>
  <conditionalFormatting sqref="C162">
    <cfRule type="expression" dxfId="7780" priority="13834">
      <formula>ISEVEN(ROW())</formula>
    </cfRule>
  </conditionalFormatting>
  <conditionalFormatting sqref="C161">
    <cfRule type="expression" dxfId="7779" priority="13833">
      <formula>ISEVEN(ROW())</formula>
    </cfRule>
  </conditionalFormatting>
  <conditionalFormatting sqref="C163">
    <cfRule type="expression" dxfId="7778" priority="13832">
      <formula>ISEVEN(ROW())</formula>
    </cfRule>
  </conditionalFormatting>
  <conditionalFormatting sqref="C165">
    <cfRule type="expression" dxfId="7777" priority="13831">
      <formula>ISEVEN(ROW())</formula>
    </cfRule>
  </conditionalFormatting>
  <conditionalFormatting sqref="C164">
    <cfRule type="expression" dxfId="7776" priority="13830">
      <formula>ISEVEN(ROW())</formula>
    </cfRule>
  </conditionalFormatting>
  <conditionalFormatting sqref="C161">
    <cfRule type="expression" dxfId="7775" priority="13829">
      <formula>ISEVEN(ROW())</formula>
    </cfRule>
  </conditionalFormatting>
  <conditionalFormatting sqref="C162">
    <cfRule type="expression" dxfId="7774" priority="13828">
      <formula>ISEVEN(ROW())</formula>
    </cfRule>
  </conditionalFormatting>
  <conditionalFormatting sqref="C164">
    <cfRule type="expression" dxfId="7773" priority="13827">
      <formula>ISEVEN(ROW())</formula>
    </cfRule>
  </conditionalFormatting>
  <conditionalFormatting sqref="C163">
    <cfRule type="expression" dxfId="7772" priority="13826">
      <formula>ISEVEN(ROW())</formula>
    </cfRule>
  </conditionalFormatting>
  <conditionalFormatting sqref="C161">
    <cfRule type="expression" dxfId="7771" priority="13825">
      <formula>ISEVEN(ROW())</formula>
    </cfRule>
  </conditionalFormatting>
  <conditionalFormatting sqref="C163">
    <cfRule type="expression" dxfId="7770" priority="13824">
      <formula>ISEVEN(ROW())</formula>
    </cfRule>
  </conditionalFormatting>
  <conditionalFormatting sqref="C162">
    <cfRule type="expression" dxfId="7769" priority="13823">
      <formula>ISEVEN(ROW())</formula>
    </cfRule>
  </conditionalFormatting>
  <conditionalFormatting sqref="C164">
    <cfRule type="expression" dxfId="7768" priority="13822">
      <formula>ISEVEN(ROW())</formula>
    </cfRule>
  </conditionalFormatting>
  <conditionalFormatting sqref="C165">
    <cfRule type="expression" dxfId="7767" priority="13821">
      <formula>ISEVEN(ROW())</formula>
    </cfRule>
  </conditionalFormatting>
  <conditionalFormatting sqref="C162">
    <cfRule type="expression" dxfId="7766" priority="13820">
      <formula>ISEVEN(ROW())</formula>
    </cfRule>
  </conditionalFormatting>
  <conditionalFormatting sqref="C161">
    <cfRule type="expression" dxfId="7765" priority="13819">
      <formula>ISEVEN(ROW())</formula>
    </cfRule>
  </conditionalFormatting>
  <conditionalFormatting sqref="C163">
    <cfRule type="expression" dxfId="7764" priority="13818">
      <formula>ISEVEN(ROW())</formula>
    </cfRule>
  </conditionalFormatting>
  <conditionalFormatting sqref="C165">
    <cfRule type="expression" dxfId="7763" priority="13817">
      <formula>ISEVEN(ROW())</formula>
    </cfRule>
  </conditionalFormatting>
  <conditionalFormatting sqref="C164">
    <cfRule type="expression" dxfId="7762" priority="13816">
      <formula>ISEVEN(ROW())</formula>
    </cfRule>
  </conditionalFormatting>
  <conditionalFormatting sqref="C161">
    <cfRule type="expression" dxfId="7761" priority="13815">
      <formula>ISEVEN(ROW())</formula>
    </cfRule>
  </conditionalFormatting>
  <conditionalFormatting sqref="C162">
    <cfRule type="expression" dxfId="7760" priority="13814">
      <formula>ISEVEN(ROW())</formula>
    </cfRule>
  </conditionalFormatting>
  <conditionalFormatting sqref="C164">
    <cfRule type="expression" dxfId="7759" priority="13813">
      <formula>ISEVEN(ROW())</formula>
    </cfRule>
  </conditionalFormatting>
  <conditionalFormatting sqref="C163">
    <cfRule type="expression" dxfId="7758" priority="13812">
      <formula>ISEVEN(ROW())</formula>
    </cfRule>
  </conditionalFormatting>
  <conditionalFormatting sqref="C165">
    <cfRule type="expression" dxfId="7757" priority="13811">
      <formula>ISEVEN(ROW())</formula>
    </cfRule>
  </conditionalFormatting>
  <conditionalFormatting sqref="C166">
    <cfRule type="expression" dxfId="7756" priority="13810">
      <formula>ISEVEN(ROW())</formula>
    </cfRule>
  </conditionalFormatting>
  <conditionalFormatting sqref="C168">
    <cfRule type="expression" dxfId="7755" priority="13809">
      <formula>ISEVEN(ROW())</formula>
    </cfRule>
  </conditionalFormatting>
  <conditionalFormatting sqref="C167">
    <cfRule type="expression" dxfId="7754" priority="13808">
      <formula>ISEVEN(ROW())</formula>
    </cfRule>
  </conditionalFormatting>
  <conditionalFormatting sqref="C169">
    <cfRule type="expression" dxfId="7753" priority="13807">
      <formula>ISEVEN(ROW())</formula>
    </cfRule>
  </conditionalFormatting>
  <conditionalFormatting sqref="C171">
    <cfRule type="expression" dxfId="7752" priority="13806">
      <formula>ISEVEN(ROW())</formula>
    </cfRule>
  </conditionalFormatting>
  <conditionalFormatting sqref="C170">
    <cfRule type="expression" dxfId="7751" priority="13805">
      <formula>ISEVEN(ROW())</formula>
    </cfRule>
  </conditionalFormatting>
  <conditionalFormatting sqref="C172">
    <cfRule type="expression" dxfId="7750" priority="13804">
      <formula>ISEVEN(ROW())</formula>
    </cfRule>
  </conditionalFormatting>
  <conditionalFormatting sqref="C167">
    <cfRule type="expression" dxfId="7749" priority="13803">
      <formula>ISEVEN(ROW())</formula>
    </cfRule>
  </conditionalFormatting>
  <conditionalFormatting sqref="C166">
    <cfRule type="expression" dxfId="7748" priority="13802">
      <formula>ISEVEN(ROW())</formula>
    </cfRule>
  </conditionalFormatting>
  <conditionalFormatting sqref="C168">
    <cfRule type="expression" dxfId="7747" priority="13801">
      <formula>ISEVEN(ROW())</formula>
    </cfRule>
  </conditionalFormatting>
  <conditionalFormatting sqref="C170">
    <cfRule type="expression" dxfId="7746" priority="13800">
      <formula>ISEVEN(ROW())</formula>
    </cfRule>
  </conditionalFormatting>
  <conditionalFormatting sqref="C169">
    <cfRule type="expression" dxfId="7745" priority="13799">
      <formula>ISEVEN(ROW())</formula>
    </cfRule>
  </conditionalFormatting>
  <conditionalFormatting sqref="C171">
    <cfRule type="expression" dxfId="7744" priority="13798">
      <formula>ISEVEN(ROW())</formula>
    </cfRule>
  </conditionalFormatting>
  <conditionalFormatting sqref="C172">
    <cfRule type="expression" dxfId="7743" priority="13797">
      <formula>ISEVEN(ROW())</formula>
    </cfRule>
  </conditionalFormatting>
  <conditionalFormatting sqref="C166">
    <cfRule type="expression" dxfId="7742" priority="13796">
      <formula>ISEVEN(ROW())</formula>
    </cfRule>
  </conditionalFormatting>
  <conditionalFormatting sqref="C167">
    <cfRule type="expression" dxfId="7741" priority="13795">
      <formula>ISEVEN(ROW())</formula>
    </cfRule>
  </conditionalFormatting>
  <conditionalFormatting sqref="C169">
    <cfRule type="expression" dxfId="7740" priority="13794">
      <formula>ISEVEN(ROW())</formula>
    </cfRule>
  </conditionalFormatting>
  <conditionalFormatting sqref="C168">
    <cfRule type="expression" dxfId="7739" priority="13793">
      <formula>ISEVEN(ROW())</formula>
    </cfRule>
  </conditionalFormatting>
  <conditionalFormatting sqref="C170">
    <cfRule type="expression" dxfId="7738" priority="13792">
      <formula>ISEVEN(ROW())</formula>
    </cfRule>
  </conditionalFormatting>
  <conditionalFormatting sqref="C172">
    <cfRule type="expression" dxfId="7737" priority="13791">
      <formula>ISEVEN(ROW())</formula>
    </cfRule>
  </conditionalFormatting>
  <conditionalFormatting sqref="C171">
    <cfRule type="expression" dxfId="7736" priority="13790">
      <formula>ISEVEN(ROW())</formula>
    </cfRule>
  </conditionalFormatting>
  <conditionalFormatting sqref="C166">
    <cfRule type="expression" dxfId="7735" priority="13789">
      <formula>ISEVEN(ROW())</formula>
    </cfRule>
  </conditionalFormatting>
  <conditionalFormatting sqref="C168">
    <cfRule type="expression" dxfId="7734" priority="13788">
      <formula>ISEVEN(ROW())</formula>
    </cfRule>
  </conditionalFormatting>
  <conditionalFormatting sqref="C167">
    <cfRule type="expression" dxfId="7733" priority="13787">
      <formula>ISEVEN(ROW())</formula>
    </cfRule>
  </conditionalFormatting>
  <conditionalFormatting sqref="C169">
    <cfRule type="expression" dxfId="7732" priority="13786">
      <formula>ISEVEN(ROW())</formula>
    </cfRule>
  </conditionalFormatting>
  <conditionalFormatting sqref="C171">
    <cfRule type="expression" dxfId="7731" priority="13785">
      <formula>ISEVEN(ROW())</formula>
    </cfRule>
  </conditionalFormatting>
  <conditionalFormatting sqref="C170">
    <cfRule type="expression" dxfId="7730" priority="13784">
      <formula>ISEVEN(ROW())</formula>
    </cfRule>
  </conditionalFormatting>
  <conditionalFormatting sqref="C172">
    <cfRule type="expression" dxfId="7729" priority="13783">
      <formula>ISEVEN(ROW())</formula>
    </cfRule>
  </conditionalFormatting>
  <conditionalFormatting sqref="C167">
    <cfRule type="expression" dxfId="7728" priority="13782">
      <formula>ISEVEN(ROW())</formula>
    </cfRule>
  </conditionalFormatting>
  <conditionalFormatting sqref="C166">
    <cfRule type="expression" dxfId="7727" priority="13781">
      <formula>ISEVEN(ROW())</formula>
    </cfRule>
  </conditionalFormatting>
  <conditionalFormatting sqref="C168">
    <cfRule type="expression" dxfId="7726" priority="13780">
      <formula>ISEVEN(ROW())</formula>
    </cfRule>
  </conditionalFormatting>
  <conditionalFormatting sqref="C170">
    <cfRule type="expression" dxfId="7725" priority="13779">
      <formula>ISEVEN(ROW())</formula>
    </cfRule>
  </conditionalFormatting>
  <conditionalFormatting sqref="C169">
    <cfRule type="expression" dxfId="7724" priority="13778">
      <formula>ISEVEN(ROW())</formula>
    </cfRule>
  </conditionalFormatting>
  <conditionalFormatting sqref="C171">
    <cfRule type="expression" dxfId="7723" priority="13777">
      <formula>ISEVEN(ROW())</formula>
    </cfRule>
  </conditionalFormatting>
  <conditionalFormatting sqref="C172">
    <cfRule type="expression" dxfId="7722" priority="13776">
      <formula>ISEVEN(ROW())</formula>
    </cfRule>
  </conditionalFormatting>
  <conditionalFormatting sqref="C166">
    <cfRule type="expression" dxfId="7721" priority="13775">
      <formula>ISEVEN(ROW())</formula>
    </cfRule>
  </conditionalFormatting>
  <conditionalFormatting sqref="C167">
    <cfRule type="expression" dxfId="7720" priority="13774">
      <formula>ISEVEN(ROW())</formula>
    </cfRule>
  </conditionalFormatting>
  <conditionalFormatting sqref="C169">
    <cfRule type="expression" dxfId="7719" priority="13773">
      <formula>ISEVEN(ROW())</formula>
    </cfRule>
  </conditionalFormatting>
  <conditionalFormatting sqref="C168">
    <cfRule type="expression" dxfId="7718" priority="13772">
      <formula>ISEVEN(ROW())</formula>
    </cfRule>
  </conditionalFormatting>
  <conditionalFormatting sqref="C170">
    <cfRule type="expression" dxfId="7717" priority="13771">
      <formula>ISEVEN(ROW())</formula>
    </cfRule>
  </conditionalFormatting>
  <conditionalFormatting sqref="C172">
    <cfRule type="expression" dxfId="7716" priority="13770">
      <formula>ISEVEN(ROW())</formula>
    </cfRule>
  </conditionalFormatting>
  <conditionalFormatting sqref="C171">
    <cfRule type="expression" dxfId="7715" priority="13769">
      <formula>ISEVEN(ROW())</formula>
    </cfRule>
  </conditionalFormatting>
  <conditionalFormatting sqref="C166">
    <cfRule type="expression" dxfId="7714" priority="13768">
      <formula>ISEVEN(ROW())</formula>
    </cfRule>
  </conditionalFormatting>
  <conditionalFormatting sqref="C168">
    <cfRule type="expression" dxfId="7713" priority="13767">
      <formula>ISEVEN(ROW())</formula>
    </cfRule>
  </conditionalFormatting>
  <conditionalFormatting sqref="C167">
    <cfRule type="expression" dxfId="7712" priority="13766">
      <formula>ISEVEN(ROW())</formula>
    </cfRule>
  </conditionalFormatting>
  <conditionalFormatting sqref="C169">
    <cfRule type="expression" dxfId="7711" priority="13765">
      <formula>ISEVEN(ROW())</formula>
    </cfRule>
  </conditionalFormatting>
  <conditionalFormatting sqref="C171">
    <cfRule type="expression" dxfId="7710" priority="13764">
      <formula>ISEVEN(ROW())</formula>
    </cfRule>
  </conditionalFormatting>
  <conditionalFormatting sqref="C170">
    <cfRule type="expression" dxfId="7709" priority="13763">
      <formula>ISEVEN(ROW())</formula>
    </cfRule>
  </conditionalFormatting>
  <conditionalFormatting sqref="C172">
    <cfRule type="expression" dxfId="7708" priority="13762">
      <formula>ISEVEN(ROW())</formula>
    </cfRule>
  </conditionalFormatting>
  <conditionalFormatting sqref="C167">
    <cfRule type="expression" dxfId="7707" priority="13761">
      <formula>ISEVEN(ROW())</formula>
    </cfRule>
  </conditionalFormatting>
  <conditionalFormatting sqref="C166">
    <cfRule type="expression" dxfId="7706" priority="13760">
      <formula>ISEVEN(ROW())</formula>
    </cfRule>
  </conditionalFormatting>
  <conditionalFormatting sqref="C168">
    <cfRule type="expression" dxfId="7705" priority="13759">
      <formula>ISEVEN(ROW())</formula>
    </cfRule>
  </conditionalFormatting>
  <conditionalFormatting sqref="C170">
    <cfRule type="expression" dxfId="7704" priority="13758">
      <formula>ISEVEN(ROW())</formula>
    </cfRule>
  </conditionalFormatting>
  <conditionalFormatting sqref="C169">
    <cfRule type="expression" dxfId="7703" priority="13757">
      <formula>ISEVEN(ROW())</formula>
    </cfRule>
  </conditionalFormatting>
  <conditionalFormatting sqref="C171">
    <cfRule type="expression" dxfId="7702" priority="13756">
      <formula>ISEVEN(ROW())</formula>
    </cfRule>
  </conditionalFormatting>
  <conditionalFormatting sqref="C172">
    <cfRule type="expression" dxfId="7701" priority="13755">
      <formula>ISEVEN(ROW())</formula>
    </cfRule>
  </conditionalFormatting>
  <conditionalFormatting sqref="C166">
    <cfRule type="expression" dxfId="7700" priority="13754">
      <formula>ISEVEN(ROW())</formula>
    </cfRule>
  </conditionalFormatting>
  <conditionalFormatting sqref="C168">
    <cfRule type="expression" dxfId="7699" priority="13753">
      <formula>ISEVEN(ROW())</formula>
    </cfRule>
  </conditionalFormatting>
  <conditionalFormatting sqref="C167">
    <cfRule type="expression" dxfId="7698" priority="13752">
      <formula>ISEVEN(ROW())</formula>
    </cfRule>
  </conditionalFormatting>
  <conditionalFormatting sqref="C169">
    <cfRule type="expression" dxfId="7697" priority="13751">
      <formula>ISEVEN(ROW())</formula>
    </cfRule>
  </conditionalFormatting>
  <conditionalFormatting sqref="C171">
    <cfRule type="expression" dxfId="7696" priority="13750">
      <formula>ISEVEN(ROW())</formula>
    </cfRule>
  </conditionalFormatting>
  <conditionalFormatting sqref="C170">
    <cfRule type="expression" dxfId="7695" priority="13749">
      <formula>ISEVEN(ROW())</formula>
    </cfRule>
  </conditionalFormatting>
  <conditionalFormatting sqref="C172">
    <cfRule type="expression" dxfId="7694" priority="13748">
      <formula>ISEVEN(ROW())</formula>
    </cfRule>
  </conditionalFormatting>
  <conditionalFormatting sqref="C167">
    <cfRule type="expression" dxfId="7693" priority="13747">
      <formula>ISEVEN(ROW())</formula>
    </cfRule>
  </conditionalFormatting>
  <conditionalFormatting sqref="C166">
    <cfRule type="expression" dxfId="7692" priority="13746">
      <formula>ISEVEN(ROW())</formula>
    </cfRule>
  </conditionalFormatting>
  <conditionalFormatting sqref="C168">
    <cfRule type="expression" dxfId="7691" priority="13745">
      <formula>ISEVEN(ROW())</formula>
    </cfRule>
  </conditionalFormatting>
  <conditionalFormatting sqref="C170">
    <cfRule type="expression" dxfId="7690" priority="13744">
      <formula>ISEVEN(ROW())</formula>
    </cfRule>
  </conditionalFormatting>
  <conditionalFormatting sqref="C169">
    <cfRule type="expression" dxfId="7689" priority="13743">
      <formula>ISEVEN(ROW())</formula>
    </cfRule>
  </conditionalFormatting>
  <conditionalFormatting sqref="C171">
    <cfRule type="expression" dxfId="7688" priority="13742">
      <formula>ISEVEN(ROW())</formula>
    </cfRule>
  </conditionalFormatting>
  <conditionalFormatting sqref="C172">
    <cfRule type="expression" dxfId="7687" priority="13741">
      <formula>ISEVEN(ROW())</formula>
    </cfRule>
  </conditionalFormatting>
  <conditionalFormatting sqref="C166">
    <cfRule type="expression" dxfId="7686" priority="13740">
      <formula>ISEVEN(ROW())</formula>
    </cfRule>
  </conditionalFormatting>
  <conditionalFormatting sqref="C167">
    <cfRule type="expression" dxfId="7685" priority="13739">
      <formula>ISEVEN(ROW())</formula>
    </cfRule>
  </conditionalFormatting>
  <conditionalFormatting sqref="C169">
    <cfRule type="expression" dxfId="7684" priority="13738">
      <formula>ISEVEN(ROW())</formula>
    </cfRule>
  </conditionalFormatting>
  <conditionalFormatting sqref="C168">
    <cfRule type="expression" dxfId="7683" priority="13737">
      <formula>ISEVEN(ROW())</formula>
    </cfRule>
  </conditionalFormatting>
  <conditionalFormatting sqref="C170">
    <cfRule type="expression" dxfId="7682" priority="13736">
      <formula>ISEVEN(ROW())</formula>
    </cfRule>
  </conditionalFormatting>
  <conditionalFormatting sqref="C172">
    <cfRule type="expression" dxfId="7681" priority="13735">
      <formula>ISEVEN(ROW())</formula>
    </cfRule>
  </conditionalFormatting>
  <conditionalFormatting sqref="C171">
    <cfRule type="expression" dxfId="7680" priority="13734">
      <formula>ISEVEN(ROW())</formula>
    </cfRule>
  </conditionalFormatting>
  <conditionalFormatting sqref="C166">
    <cfRule type="expression" dxfId="7679" priority="13733">
      <formula>ISEVEN(ROW())</formula>
    </cfRule>
  </conditionalFormatting>
  <conditionalFormatting sqref="C168">
    <cfRule type="expression" dxfId="7678" priority="13732">
      <formula>ISEVEN(ROW())</formula>
    </cfRule>
  </conditionalFormatting>
  <conditionalFormatting sqref="C167">
    <cfRule type="expression" dxfId="7677" priority="13731">
      <formula>ISEVEN(ROW())</formula>
    </cfRule>
  </conditionalFormatting>
  <conditionalFormatting sqref="C169">
    <cfRule type="expression" dxfId="7676" priority="13730">
      <formula>ISEVEN(ROW())</formula>
    </cfRule>
  </conditionalFormatting>
  <conditionalFormatting sqref="C171">
    <cfRule type="expression" dxfId="7675" priority="13729">
      <formula>ISEVEN(ROW())</formula>
    </cfRule>
  </conditionalFormatting>
  <conditionalFormatting sqref="C170">
    <cfRule type="expression" dxfId="7674" priority="13728">
      <formula>ISEVEN(ROW())</formula>
    </cfRule>
  </conditionalFormatting>
  <conditionalFormatting sqref="C172">
    <cfRule type="expression" dxfId="7673" priority="13727">
      <formula>ISEVEN(ROW())</formula>
    </cfRule>
  </conditionalFormatting>
  <conditionalFormatting sqref="C167">
    <cfRule type="expression" dxfId="7672" priority="13726">
      <formula>ISEVEN(ROW())</formula>
    </cfRule>
  </conditionalFormatting>
  <conditionalFormatting sqref="C166">
    <cfRule type="expression" dxfId="7671" priority="13725">
      <formula>ISEVEN(ROW())</formula>
    </cfRule>
  </conditionalFormatting>
  <conditionalFormatting sqref="C168">
    <cfRule type="expression" dxfId="7670" priority="13724">
      <formula>ISEVEN(ROW())</formula>
    </cfRule>
  </conditionalFormatting>
  <conditionalFormatting sqref="C170">
    <cfRule type="expression" dxfId="7669" priority="13723">
      <formula>ISEVEN(ROW())</formula>
    </cfRule>
  </conditionalFormatting>
  <conditionalFormatting sqref="C169">
    <cfRule type="expression" dxfId="7668" priority="13722">
      <formula>ISEVEN(ROW())</formula>
    </cfRule>
  </conditionalFormatting>
  <conditionalFormatting sqref="C171">
    <cfRule type="expression" dxfId="7667" priority="13721">
      <formula>ISEVEN(ROW())</formula>
    </cfRule>
  </conditionalFormatting>
  <conditionalFormatting sqref="C172">
    <cfRule type="expression" dxfId="7666" priority="13720">
      <formula>ISEVEN(ROW())</formula>
    </cfRule>
  </conditionalFormatting>
  <conditionalFormatting sqref="C166">
    <cfRule type="expression" dxfId="7665" priority="13719">
      <formula>ISEVEN(ROW())</formula>
    </cfRule>
  </conditionalFormatting>
  <conditionalFormatting sqref="C167">
    <cfRule type="expression" dxfId="7664" priority="13718">
      <formula>ISEVEN(ROW())</formula>
    </cfRule>
  </conditionalFormatting>
  <conditionalFormatting sqref="C169">
    <cfRule type="expression" dxfId="7663" priority="13717">
      <formula>ISEVEN(ROW())</formula>
    </cfRule>
  </conditionalFormatting>
  <conditionalFormatting sqref="C168">
    <cfRule type="expression" dxfId="7662" priority="13716">
      <formula>ISEVEN(ROW())</formula>
    </cfRule>
  </conditionalFormatting>
  <conditionalFormatting sqref="C170">
    <cfRule type="expression" dxfId="7661" priority="13715">
      <formula>ISEVEN(ROW())</formula>
    </cfRule>
  </conditionalFormatting>
  <conditionalFormatting sqref="C172">
    <cfRule type="expression" dxfId="7660" priority="13714">
      <formula>ISEVEN(ROW())</formula>
    </cfRule>
  </conditionalFormatting>
  <conditionalFormatting sqref="C171">
    <cfRule type="expression" dxfId="7659" priority="13713">
      <formula>ISEVEN(ROW())</formula>
    </cfRule>
  </conditionalFormatting>
  <conditionalFormatting sqref="C166">
    <cfRule type="expression" dxfId="7658" priority="13712">
      <formula>ISEVEN(ROW())</formula>
    </cfRule>
  </conditionalFormatting>
  <conditionalFormatting sqref="C168">
    <cfRule type="expression" dxfId="7657" priority="13711">
      <formula>ISEVEN(ROW())</formula>
    </cfRule>
  </conditionalFormatting>
  <conditionalFormatting sqref="C167">
    <cfRule type="expression" dxfId="7656" priority="13710">
      <formula>ISEVEN(ROW())</formula>
    </cfRule>
  </conditionalFormatting>
  <conditionalFormatting sqref="C169">
    <cfRule type="expression" dxfId="7655" priority="13709">
      <formula>ISEVEN(ROW())</formula>
    </cfRule>
  </conditionalFormatting>
  <conditionalFormatting sqref="C171">
    <cfRule type="expression" dxfId="7654" priority="13708">
      <formula>ISEVEN(ROW())</formula>
    </cfRule>
  </conditionalFormatting>
  <conditionalFormatting sqref="C170">
    <cfRule type="expression" dxfId="7653" priority="13707">
      <formula>ISEVEN(ROW())</formula>
    </cfRule>
  </conditionalFormatting>
  <conditionalFormatting sqref="C172">
    <cfRule type="expression" dxfId="7652" priority="13706">
      <formula>ISEVEN(ROW())</formula>
    </cfRule>
  </conditionalFormatting>
  <conditionalFormatting sqref="C167">
    <cfRule type="expression" dxfId="7651" priority="13705">
      <formula>ISEVEN(ROW())</formula>
    </cfRule>
  </conditionalFormatting>
  <conditionalFormatting sqref="C166">
    <cfRule type="expression" dxfId="7650" priority="13704">
      <formula>ISEVEN(ROW())</formula>
    </cfRule>
  </conditionalFormatting>
  <conditionalFormatting sqref="C168">
    <cfRule type="expression" dxfId="7649" priority="13703">
      <formula>ISEVEN(ROW())</formula>
    </cfRule>
  </conditionalFormatting>
  <conditionalFormatting sqref="C170">
    <cfRule type="expression" dxfId="7648" priority="13702">
      <formula>ISEVEN(ROW())</formula>
    </cfRule>
  </conditionalFormatting>
  <conditionalFormatting sqref="C169">
    <cfRule type="expression" dxfId="7647" priority="13701">
      <formula>ISEVEN(ROW())</formula>
    </cfRule>
  </conditionalFormatting>
  <conditionalFormatting sqref="C171">
    <cfRule type="expression" dxfId="7646" priority="13700">
      <formula>ISEVEN(ROW())</formula>
    </cfRule>
  </conditionalFormatting>
  <conditionalFormatting sqref="C172">
    <cfRule type="expression" dxfId="7645" priority="13699">
      <formula>ISEVEN(ROW())</formula>
    </cfRule>
  </conditionalFormatting>
  <conditionalFormatting sqref="C162">
    <cfRule type="expression" dxfId="7644" priority="13698">
      <formula>ISEVEN(ROW())</formula>
    </cfRule>
  </conditionalFormatting>
  <conditionalFormatting sqref="C161">
    <cfRule type="expression" dxfId="7643" priority="13697">
      <formula>ISEVEN(ROW())</formula>
    </cfRule>
  </conditionalFormatting>
  <conditionalFormatting sqref="C163">
    <cfRule type="expression" dxfId="7642" priority="13696">
      <formula>ISEVEN(ROW())</formula>
    </cfRule>
  </conditionalFormatting>
  <conditionalFormatting sqref="C164">
    <cfRule type="expression" dxfId="7641" priority="13695">
      <formula>ISEVEN(ROW())</formula>
    </cfRule>
  </conditionalFormatting>
  <conditionalFormatting sqref="C164">
    <cfRule type="expression" dxfId="7640" priority="13694">
      <formula>ISEVEN(ROW())</formula>
    </cfRule>
  </conditionalFormatting>
  <conditionalFormatting sqref="C166">
    <cfRule type="expression" dxfId="7639" priority="13693">
      <formula>ISEVEN(ROW())</formula>
    </cfRule>
  </conditionalFormatting>
  <conditionalFormatting sqref="C165">
    <cfRule type="expression" dxfId="7638" priority="13692">
      <formula>ISEVEN(ROW())</formula>
    </cfRule>
  </conditionalFormatting>
  <conditionalFormatting sqref="C167">
    <cfRule type="expression" dxfId="7637" priority="13691">
      <formula>ISEVEN(ROW())</formula>
    </cfRule>
  </conditionalFormatting>
  <conditionalFormatting sqref="C169">
    <cfRule type="expression" dxfId="7636" priority="13690">
      <formula>ISEVEN(ROW())</formula>
    </cfRule>
  </conditionalFormatting>
  <conditionalFormatting sqref="C168">
    <cfRule type="expression" dxfId="7635" priority="13689">
      <formula>ISEVEN(ROW())</formula>
    </cfRule>
  </conditionalFormatting>
  <conditionalFormatting sqref="C170">
    <cfRule type="expression" dxfId="7634" priority="13688">
      <formula>ISEVEN(ROW())</formula>
    </cfRule>
  </conditionalFormatting>
  <conditionalFormatting sqref="C172">
    <cfRule type="expression" dxfId="7633" priority="13687">
      <formula>ISEVEN(ROW())</formula>
    </cfRule>
  </conditionalFormatting>
  <conditionalFormatting sqref="C171">
    <cfRule type="expression" dxfId="7632" priority="13686">
      <formula>ISEVEN(ROW())</formula>
    </cfRule>
  </conditionalFormatting>
  <conditionalFormatting sqref="C165">
    <cfRule type="expression" dxfId="7631" priority="13685">
      <formula>ISEVEN(ROW())</formula>
    </cfRule>
  </conditionalFormatting>
  <conditionalFormatting sqref="C164">
    <cfRule type="expression" dxfId="7630" priority="13684">
      <formula>ISEVEN(ROW())</formula>
    </cfRule>
  </conditionalFormatting>
  <conditionalFormatting sqref="C166">
    <cfRule type="expression" dxfId="7629" priority="13683">
      <formula>ISEVEN(ROW())</formula>
    </cfRule>
  </conditionalFormatting>
  <conditionalFormatting sqref="C168">
    <cfRule type="expression" dxfId="7628" priority="13682">
      <formula>ISEVEN(ROW())</formula>
    </cfRule>
  </conditionalFormatting>
  <conditionalFormatting sqref="C167">
    <cfRule type="expression" dxfId="7627" priority="13681">
      <formula>ISEVEN(ROW())</formula>
    </cfRule>
  </conditionalFormatting>
  <conditionalFormatting sqref="C169">
    <cfRule type="expression" dxfId="7626" priority="13680">
      <formula>ISEVEN(ROW())</formula>
    </cfRule>
  </conditionalFormatting>
  <conditionalFormatting sqref="C171">
    <cfRule type="expression" dxfId="7625" priority="13679">
      <formula>ISEVEN(ROW())</formula>
    </cfRule>
  </conditionalFormatting>
  <conditionalFormatting sqref="C170">
    <cfRule type="expression" dxfId="7624" priority="13678">
      <formula>ISEVEN(ROW())</formula>
    </cfRule>
  </conditionalFormatting>
  <conditionalFormatting sqref="C172">
    <cfRule type="expression" dxfId="7623" priority="13677">
      <formula>ISEVEN(ROW())</formula>
    </cfRule>
  </conditionalFormatting>
  <conditionalFormatting sqref="C170">
    <cfRule type="expression" dxfId="7622" priority="13676">
      <formula>ISEVEN(ROW())</formula>
    </cfRule>
  </conditionalFormatting>
  <conditionalFormatting sqref="C172">
    <cfRule type="expression" dxfId="7621" priority="13675">
      <formula>ISEVEN(ROW())</formula>
    </cfRule>
  </conditionalFormatting>
  <conditionalFormatting sqref="C171">
    <cfRule type="expression" dxfId="7620" priority="13674">
      <formula>ISEVEN(ROW())</formula>
    </cfRule>
  </conditionalFormatting>
  <conditionalFormatting sqref="C171">
    <cfRule type="expression" dxfId="7619" priority="13673">
      <formula>ISEVEN(ROW())</formula>
    </cfRule>
  </conditionalFormatting>
  <conditionalFormatting sqref="C170">
    <cfRule type="expression" dxfId="7618" priority="13672">
      <formula>ISEVEN(ROW())</formula>
    </cfRule>
  </conditionalFormatting>
  <conditionalFormatting sqref="C172">
    <cfRule type="expression" dxfId="7617" priority="13671">
      <formula>ISEVEN(ROW())</formula>
    </cfRule>
  </conditionalFormatting>
  <conditionalFormatting sqref="C161">
    <cfRule type="expression" dxfId="7616" priority="13670">
      <formula>ISEVEN(ROW())</formula>
    </cfRule>
  </conditionalFormatting>
  <conditionalFormatting sqref="C161">
    <cfRule type="expression" dxfId="7615" priority="13669">
      <formula>ISEVEN(ROW())</formula>
    </cfRule>
  </conditionalFormatting>
  <conditionalFormatting sqref="C163">
    <cfRule type="expression" dxfId="7614" priority="13668">
      <formula>ISEVEN(ROW())</formula>
    </cfRule>
  </conditionalFormatting>
  <conditionalFormatting sqref="C162">
    <cfRule type="expression" dxfId="7613" priority="13667">
      <formula>ISEVEN(ROW())</formula>
    </cfRule>
  </conditionalFormatting>
  <conditionalFormatting sqref="C164">
    <cfRule type="expression" dxfId="7612" priority="13666">
      <formula>ISEVEN(ROW())</formula>
    </cfRule>
  </conditionalFormatting>
  <conditionalFormatting sqref="C165">
    <cfRule type="expression" dxfId="7611" priority="13665">
      <formula>ISEVEN(ROW())</formula>
    </cfRule>
  </conditionalFormatting>
  <conditionalFormatting sqref="C165">
    <cfRule type="expression" dxfId="7610" priority="13664">
      <formula>ISEVEN(ROW())</formula>
    </cfRule>
  </conditionalFormatting>
  <conditionalFormatting sqref="C167">
    <cfRule type="expression" dxfId="7609" priority="13663">
      <formula>ISEVEN(ROW())</formula>
    </cfRule>
  </conditionalFormatting>
  <conditionalFormatting sqref="C166">
    <cfRule type="expression" dxfId="7608" priority="13662">
      <formula>ISEVEN(ROW())</formula>
    </cfRule>
  </conditionalFormatting>
  <conditionalFormatting sqref="C168">
    <cfRule type="expression" dxfId="7607" priority="13661">
      <formula>ISEVEN(ROW())</formula>
    </cfRule>
  </conditionalFormatting>
  <conditionalFormatting sqref="C170">
    <cfRule type="expression" dxfId="7606" priority="13660">
      <formula>ISEVEN(ROW())</formula>
    </cfRule>
  </conditionalFormatting>
  <conditionalFormatting sqref="C169">
    <cfRule type="expression" dxfId="7605" priority="13659">
      <formula>ISEVEN(ROW())</formula>
    </cfRule>
  </conditionalFormatting>
  <conditionalFormatting sqref="C171">
    <cfRule type="expression" dxfId="7604" priority="13658">
      <formula>ISEVEN(ROW())</formula>
    </cfRule>
  </conditionalFormatting>
  <conditionalFormatting sqref="C172">
    <cfRule type="expression" dxfId="7603" priority="13657">
      <formula>ISEVEN(ROW())</formula>
    </cfRule>
  </conditionalFormatting>
  <conditionalFormatting sqref="C166">
    <cfRule type="expression" dxfId="7602" priority="13656">
      <formula>ISEVEN(ROW())</formula>
    </cfRule>
  </conditionalFormatting>
  <conditionalFormatting sqref="C165">
    <cfRule type="expression" dxfId="7601" priority="13655">
      <formula>ISEVEN(ROW())</formula>
    </cfRule>
  </conditionalFormatting>
  <conditionalFormatting sqref="C167">
    <cfRule type="expression" dxfId="7600" priority="13654">
      <formula>ISEVEN(ROW())</formula>
    </cfRule>
  </conditionalFormatting>
  <conditionalFormatting sqref="C169">
    <cfRule type="expression" dxfId="7599" priority="13653">
      <formula>ISEVEN(ROW())</formula>
    </cfRule>
  </conditionalFormatting>
  <conditionalFormatting sqref="C168">
    <cfRule type="expression" dxfId="7598" priority="13652">
      <formula>ISEVEN(ROW())</formula>
    </cfRule>
  </conditionalFormatting>
  <conditionalFormatting sqref="C170">
    <cfRule type="expression" dxfId="7597" priority="13651">
      <formula>ISEVEN(ROW())</formula>
    </cfRule>
  </conditionalFormatting>
  <conditionalFormatting sqref="C172">
    <cfRule type="expression" dxfId="7596" priority="13650">
      <formula>ISEVEN(ROW())</formula>
    </cfRule>
  </conditionalFormatting>
  <conditionalFormatting sqref="C171">
    <cfRule type="expression" dxfId="7595" priority="13649">
      <formula>ISEVEN(ROW())</formula>
    </cfRule>
  </conditionalFormatting>
  <conditionalFormatting sqref="C171">
    <cfRule type="expression" dxfId="7594" priority="13648">
      <formula>ISEVEN(ROW())</formula>
    </cfRule>
  </conditionalFormatting>
  <conditionalFormatting sqref="C172">
    <cfRule type="expression" dxfId="7593" priority="13647">
      <formula>ISEVEN(ROW())</formula>
    </cfRule>
  </conditionalFormatting>
  <conditionalFormatting sqref="C172">
    <cfRule type="expression" dxfId="7592" priority="13646">
      <formula>ISEVEN(ROW())</formula>
    </cfRule>
  </conditionalFormatting>
  <conditionalFormatting sqref="C171">
    <cfRule type="expression" dxfId="7591" priority="13645">
      <formula>ISEVEN(ROW())</formula>
    </cfRule>
  </conditionalFormatting>
  <conditionalFormatting sqref="C161">
    <cfRule type="expression" dxfId="7590" priority="13644">
      <formula>ISEVEN(ROW())</formula>
    </cfRule>
  </conditionalFormatting>
  <conditionalFormatting sqref="C162">
    <cfRule type="expression" dxfId="7589" priority="13643">
      <formula>ISEVEN(ROW())</formula>
    </cfRule>
  </conditionalFormatting>
  <conditionalFormatting sqref="C163">
    <cfRule type="expression" dxfId="7588" priority="13642">
      <formula>ISEVEN(ROW())</formula>
    </cfRule>
  </conditionalFormatting>
  <conditionalFormatting sqref="C163">
    <cfRule type="expression" dxfId="7587" priority="13641">
      <formula>ISEVEN(ROW())</formula>
    </cfRule>
  </conditionalFormatting>
  <conditionalFormatting sqref="C165">
    <cfRule type="expression" dxfId="7586" priority="13640">
      <formula>ISEVEN(ROW())</formula>
    </cfRule>
  </conditionalFormatting>
  <conditionalFormatting sqref="C164">
    <cfRule type="expression" dxfId="7585" priority="13639">
      <formula>ISEVEN(ROW())</formula>
    </cfRule>
  </conditionalFormatting>
  <conditionalFormatting sqref="C166">
    <cfRule type="expression" dxfId="7584" priority="13638">
      <formula>ISEVEN(ROW())</formula>
    </cfRule>
  </conditionalFormatting>
  <conditionalFormatting sqref="C168">
    <cfRule type="expression" dxfId="7583" priority="13637">
      <formula>ISEVEN(ROW())</formula>
    </cfRule>
  </conditionalFormatting>
  <conditionalFormatting sqref="C167">
    <cfRule type="expression" dxfId="7582" priority="13636">
      <formula>ISEVEN(ROW())</formula>
    </cfRule>
  </conditionalFormatting>
  <conditionalFormatting sqref="C169">
    <cfRule type="expression" dxfId="7581" priority="13635">
      <formula>ISEVEN(ROW())</formula>
    </cfRule>
  </conditionalFormatting>
  <conditionalFormatting sqref="C171">
    <cfRule type="expression" dxfId="7580" priority="13634">
      <formula>ISEVEN(ROW())</formula>
    </cfRule>
  </conditionalFormatting>
  <conditionalFormatting sqref="C170">
    <cfRule type="expression" dxfId="7579" priority="13633">
      <formula>ISEVEN(ROW())</formula>
    </cfRule>
  </conditionalFormatting>
  <conditionalFormatting sqref="C172">
    <cfRule type="expression" dxfId="7578" priority="13632">
      <formula>ISEVEN(ROW())</formula>
    </cfRule>
  </conditionalFormatting>
  <conditionalFormatting sqref="C164">
    <cfRule type="expression" dxfId="7577" priority="13631">
      <formula>ISEVEN(ROW())</formula>
    </cfRule>
  </conditionalFormatting>
  <conditionalFormatting sqref="C163">
    <cfRule type="expression" dxfId="7576" priority="13630">
      <formula>ISEVEN(ROW())</formula>
    </cfRule>
  </conditionalFormatting>
  <conditionalFormatting sqref="C165">
    <cfRule type="expression" dxfId="7575" priority="13629">
      <formula>ISEVEN(ROW())</formula>
    </cfRule>
  </conditionalFormatting>
  <conditionalFormatting sqref="C167">
    <cfRule type="expression" dxfId="7574" priority="13628">
      <formula>ISEVEN(ROW())</formula>
    </cfRule>
  </conditionalFormatting>
  <conditionalFormatting sqref="C166">
    <cfRule type="expression" dxfId="7573" priority="13627">
      <formula>ISEVEN(ROW())</formula>
    </cfRule>
  </conditionalFormatting>
  <conditionalFormatting sqref="C168">
    <cfRule type="expression" dxfId="7572" priority="13626">
      <formula>ISEVEN(ROW())</formula>
    </cfRule>
  </conditionalFormatting>
  <conditionalFormatting sqref="C170">
    <cfRule type="expression" dxfId="7571" priority="13625">
      <formula>ISEVEN(ROW())</formula>
    </cfRule>
  </conditionalFormatting>
  <conditionalFormatting sqref="C169">
    <cfRule type="expression" dxfId="7570" priority="13624">
      <formula>ISEVEN(ROW())</formula>
    </cfRule>
  </conditionalFormatting>
  <conditionalFormatting sqref="C171">
    <cfRule type="expression" dxfId="7569" priority="13623">
      <formula>ISEVEN(ROW())</formula>
    </cfRule>
  </conditionalFormatting>
  <conditionalFormatting sqref="C172">
    <cfRule type="expression" dxfId="7568" priority="13622">
      <formula>ISEVEN(ROW())</formula>
    </cfRule>
  </conditionalFormatting>
  <conditionalFormatting sqref="C169">
    <cfRule type="expression" dxfId="7567" priority="13621">
      <formula>ISEVEN(ROW())</formula>
    </cfRule>
  </conditionalFormatting>
  <conditionalFormatting sqref="C171">
    <cfRule type="expression" dxfId="7566" priority="13620">
      <formula>ISEVEN(ROW())</formula>
    </cfRule>
  </conditionalFormatting>
  <conditionalFormatting sqref="C170">
    <cfRule type="expression" dxfId="7565" priority="13619">
      <formula>ISEVEN(ROW())</formula>
    </cfRule>
  </conditionalFormatting>
  <conditionalFormatting sqref="C172">
    <cfRule type="expression" dxfId="7564" priority="13618">
      <formula>ISEVEN(ROW())</formula>
    </cfRule>
  </conditionalFormatting>
  <conditionalFormatting sqref="C170">
    <cfRule type="expression" dxfId="7563" priority="13617">
      <formula>ISEVEN(ROW())</formula>
    </cfRule>
  </conditionalFormatting>
  <conditionalFormatting sqref="C169">
    <cfRule type="expression" dxfId="7562" priority="13616">
      <formula>ISEVEN(ROW())</formula>
    </cfRule>
  </conditionalFormatting>
  <conditionalFormatting sqref="C171">
    <cfRule type="expression" dxfId="7561" priority="13615">
      <formula>ISEVEN(ROW())</formula>
    </cfRule>
  </conditionalFormatting>
  <conditionalFormatting sqref="C172">
    <cfRule type="expression" dxfId="7560" priority="13614">
      <formula>ISEVEN(ROW())</formula>
    </cfRule>
  </conditionalFormatting>
  <conditionalFormatting sqref="C162">
    <cfRule type="expression" dxfId="7559" priority="13613">
      <formula>ISEVEN(ROW())</formula>
    </cfRule>
  </conditionalFormatting>
  <conditionalFormatting sqref="C161">
    <cfRule type="expression" dxfId="7558" priority="13612">
      <formula>ISEVEN(ROW())</formula>
    </cfRule>
  </conditionalFormatting>
  <conditionalFormatting sqref="C163">
    <cfRule type="expression" dxfId="7557" priority="13611">
      <formula>ISEVEN(ROW())</formula>
    </cfRule>
  </conditionalFormatting>
  <conditionalFormatting sqref="C164">
    <cfRule type="expression" dxfId="7556" priority="13610">
      <formula>ISEVEN(ROW())</formula>
    </cfRule>
  </conditionalFormatting>
  <conditionalFormatting sqref="C164">
    <cfRule type="expression" dxfId="7555" priority="13609">
      <formula>ISEVEN(ROW())</formula>
    </cfRule>
  </conditionalFormatting>
  <conditionalFormatting sqref="C166">
    <cfRule type="expression" dxfId="7554" priority="13608">
      <formula>ISEVEN(ROW())</formula>
    </cfRule>
  </conditionalFormatting>
  <conditionalFormatting sqref="C165">
    <cfRule type="expression" dxfId="7553" priority="13607">
      <formula>ISEVEN(ROW())</formula>
    </cfRule>
  </conditionalFormatting>
  <conditionalFormatting sqref="C167">
    <cfRule type="expression" dxfId="7552" priority="13606">
      <formula>ISEVEN(ROW())</formula>
    </cfRule>
  </conditionalFormatting>
  <conditionalFormatting sqref="C169">
    <cfRule type="expression" dxfId="7551" priority="13605">
      <formula>ISEVEN(ROW())</formula>
    </cfRule>
  </conditionalFormatting>
  <conditionalFormatting sqref="C168">
    <cfRule type="expression" dxfId="7550" priority="13604">
      <formula>ISEVEN(ROW())</formula>
    </cfRule>
  </conditionalFormatting>
  <conditionalFormatting sqref="C170">
    <cfRule type="expression" dxfId="7549" priority="13603">
      <formula>ISEVEN(ROW())</formula>
    </cfRule>
  </conditionalFormatting>
  <conditionalFormatting sqref="C172">
    <cfRule type="expression" dxfId="7548" priority="13602">
      <formula>ISEVEN(ROW())</formula>
    </cfRule>
  </conditionalFormatting>
  <conditionalFormatting sqref="C171">
    <cfRule type="expression" dxfId="7547" priority="13601">
      <formula>ISEVEN(ROW())</formula>
    </cfRule>
  </conditionalFormatting>
  <conditionalFormatting sqref="C165">
    <cfRule type="expression" dxfId="7546" priority="13600">
      <formula>ISEVEN(ROW())</formula>
    </cfRule>
  </conditionalFormatting>
  <conditionalFormatting sqref="C164">
    <cfRule type="expression" dxfId="7545" priority="13599">
      <formula>ISEVEN(ROW())</formula>
    </cfRule>
  </conditionalFormatting>
  <conditionalFormatting sqref="C166">
    <cfRule type="expression" dxfId="7544" priority="13598">
      <formula>ISEVEN(ROW())</formula>
    </cfRule>
  </conditionalFormatting>
  <conditionalFormatting sqref="C168">
    <cfRule type="expression" dxfId="7543" priority="13597">
      <formula>ISEVEN(ROW())</formula>
    </cfRule>
  </conditionalFormatting>
  <conditionalFormatting sqref="C167">
    <cfRule type="expression" dxfId="7542" priority="13596">
      <formula>ISEVEN(ROW())</formula>
    </cfRule>
  </conditionalFormatting>
  <conditionalFormatting sqref="C169">
    <cfRule type="expression" dxfId="7541" priority="13595">
      <formula>ISEVEN(ROW())</formula>
    </cfRule>
  </conditionalFormatting>
  <conditionalFormatting sqref="C171">
    <cfRule type="expression" dxfId="7540" priority="13594">
      <formula>ISEVEN(ROW())</formula>
    </cfRule>
  </conditionalFormatting>
  <conditionalFormatting sqref="C170">
    <cfRule type="expression" dxfId="7539" priority="13593">
      <formula>ISEVEN(ROW())</formula>
    </cfRule>
  </conditionalFormatting>
  <conditionalFormatting sqref="C172">
    <cfRule type="expression" dxfId="7538" priority="13592">
      <formula>ISEVEN(ROW())</formula>
    </cfRule>
  </conditionalFormatting>
  <conditionalFormatting sqref="C170">
    <cfRule type="expression" dxfId="7537" priority="13591">
      <formula>ISEVEN(ROW())</formula>
    </cfRule>
  </conditionalFormatting>
  <conditionalFormatting sqref="C172">
    <cfRule type="expression" dxfId="7536" priority="13590">
      <formula>ISEVEN(ROW())</formula>
    </cfRule>
  </conditionalFormatting>
  <conditionalFormatting sqref="C171">
    <cfRule type="expression" dxfId="7535" priority="13589">
      <formula>ISEVEN(ROW())</formula>
    </cfRule>
  </conditionalFormatting>
  <conditionalFormatting sqref="C171">
    <cfRule type="expression" dxfId="7534" priority="13588">
      <formula>ISEVEN(ROW())</formula>
    </cfRule>
  </conditionalFormatting>
  <conditionalFormatting sqref="C170">
    <cfRule type="expression" dxfId="7533" priority="13587">
      <formula>ISEVEN(ROW())</formula>
    </cfRule>
  </conditionalFormatting>
  <conditionalFormatting sqref="C172">
    <cfRule type="expression" dxfId="7532" priority="13586">
      <formula>ISEVEN(ROW())</formula>
    </cfRule>
  </conditionalFormatting>
  <conditionalFormatting sqref="G173">
    <cfRule type="expression" dxfId="7531" priority="13585">
      <formula>ISEVEN(ROW())</formula>
    </cfRule>
  </conditionalFormatting>
  <conditionalFormatting sqref="B173">
    <cfRule type="expression" dxfId="7530" priority="13584">
      <formula>ISEVEN(ROW())</formula>
    </cfRule>
  </conditionalFormatting>
  <conditionalFormatting sqref="C173">
    <cfRule type="expression" dxfId="7529" priority="13583">
      <formula>ISEVEN(ROW())</formula>
    </cfRule>
  </conditionalFormatting>
  <conditionalFormatting sqref="G173 D173:E173">
    <cfRule type="expression" dxfId="7528" priority="13582">
      <formula>ISEVEN(ROW())</formula>
    </cfRule>
  </conditionalFormatting>
  <conditionalFormatting sqref="F173">
    <cfRule type="expression" dxfId="7527" priority="13581">
      <formula>ISEVEN(ROW())</formula>
    </cfRule>
  </conditionalFormatting>
  <conditionalFormatting sqref="D173:E173">
    <cfRule type="expression" dxfId="7526" priority="13580">
      <formula>ISEVEN(ROW())</formula>
    </cfRule>
  </conditionalFormatting>
  <conditionalFormatting sqref="B173:C173">
    <cfRule type="expression" dxfId="7525" priority="13579">
      <formula>ISEVEN(ROW())</formula>
    </cfRule>
  </conditionalFormatting>
  <conditionalFormatting sqref="C173">
    <cfRule type="expression" dxfId="7524" priority="13578">
      <formula>ISEVEN(ROW())</formula>
    </cfRule>
  </conditionalFormatting>
  <conditionalFormatting sqref="D173:E173">
    <cfRule type="expression" dxfId="7523" priority="13577">
      <formula>ISEVEN(ROW())</formula>
    </cfRule>
  </conditionalFormatting>
  <conditionalFormatting sqref="C173">
    <cfRule type="expression" dxfId="7522" priority="13576">
      <formula>ISEVEN(ROW())</formula>
    </cfRule>
  </conditionalFormatting>
  <conditionalFormatting sqref="F173">
    <cfRule type="expression" dxfId="7521" priority="13575">
      <formula>ISEVEN(ROW())</formula>
    </cfRule>
  </conditionalFormatting>
  <conditionalFormatting sqref="B173:E173">
    <cfRule type="expression" dxfId="7520" priority="13574">
      <formula>ISEVEN(ROW())</formula>
    </cfRule>
  </conditionalFormatting>
  <conditionalFormatting sqref="G173">
    <cfRule type="expression" dxfId="7519" priority="13573">
      <formula>ISEVEN(ROW())</formula>
    </cfRule>
  </conditionalFormatting>
  <conditionalFormatting sqref="G173">
    <cfRule type="expression" dxfId="7518" priority="13572">
      <formula>ISEVEN(ROW())</formula>
    </cfRule>
  </conditionalFormatting>
  <conditionalFormatting sqref="B173 D173:F173">
    <cfRule type="expression" dxfId="7517" priority="13571">
      <formula>ISEVEN(ROW())</formula>
    </cfRule>
  </conditionalFormatting>
  <conditionalFormatting sqref="G173">
    <cfRule type="expression" dxfId="7516" priority="13570">
      <formula>ISEVEN(ROW())</formula>
    </cfRule>
  </conditionalFormatting>
  <conditionalFormatting sqref="C173">
    <cfRule type="expression" dxfId="7515" priority="13569">
      <formula>ISEVEN(ROW())</formula>
    </cfRule>
  </conditionalFormatting>
  <conditionalFormatting sqref="F173">
    <cfRule type="expression" dxfId="7514" priority="13568">
      <formula>ISEVEN(ROW())</formula>
    </cfRule>
  </conditionalFormatting>
  <conditionalFormatting sqref="B173:E173">
    <cfRule type="expression" dxfId="7513" priority="13567">
      <formula>ISEVEN(ROW())</formula>
    </cfRule>
  </conditionalFormatting>
  <conditionalFormatting sqref="G173">
    <cfRule type="expression" dxfId="7512" priority="13566">
      <formula>ISEVEN(ROW())</formula>
    </cfRule>
  </conditionalFormatting>
  <conditionalFormatting sqref="G173">
    <cfRule type="expression" dxfId="7511" priority="13565">
      <formula>ISEVEN(ROW())</formula>
    </cfRule>
  </conditionalFormatting>
  <conditionalFormatting sqref="B173 D173:F173">
    <cfRule type="expression" dxfId="7510" priority="13564">
      <formula>ISEVEN(ROW())</formula>
    </cfRule>
  </conditionalFormatting>
  <conditionalFormatting sqref="G173">
    <cfRule type="expression" dxfId="7509" priority="13563">
      <formula>ISEVEN(ROW())</formula>
    </cfRule>
  </conditionalFormatting>
  <conditionalFormatting sqref="C173">
    <cfRule type="expression" dxfId="7508" priority="13562">
      <formula>ISEVEN(ROW())</formula>
    </cfRule>
  </conditionalFormatting>
  <conditionalFormatting sqref="F173">
    <cfRule type="expression" dxfId="7507" priority="13561">
      <formula>ISEVEN(ROW())</formula>
    </cfRule>
  </conditionalFormatting>
  <conditionalFormatting sqref="D173:E173 G173">
    <cfRule type="expression" dxfId="7506" priority="13560">
      <formula>ISEVEN(ROW())</formula>
    </cfRule>
  </conditionalFormatting>
  <conditionalFormatting sqref="B173:C173">
    <cfRule type="expression" dxfId="7505" priority="13559">
      <formula>ISEVEN(ROW())</formula>
    </cfRule>
  </conditionalFormatting>
  <conditionalFormatting sqref="B173:G173">
    <cfRule type="expression" dxfId="7504" priority="13558">
      <formula>ISEVEN(ROW())</formula>
    </cfRule>
  </conditionalFormatting>
  <conditionalFormatting sqref="F173">
    <cfRule type="expression" dxfId="7503" priority="13557">
      <formula>ISEVEN(ROW())</formula>
    </cfRule>
  </conditionalFormatting>
  <conditionalFormatting sqref="B173:E173">
    <cfRule type="expression" dxfId="7502" priority="13556">
      <formula>ISEVEN(ROW())</formula>
    </cfRule>
  </conditionalFormatting>
  <conditionalFormatting sqref="G173">
    <cfRule type="expression" dxfId="7501" priority="13555">
      <formula>ISEVEN(ROW())</formula>
    </cfRule>
  </conditionalFormatting>
  <conditionalFormatting sqref="G173">
    <cfRule type="expression" dxfId="7500" priority="13554">
      <formula>ISEVEN(ROW())</formula>
    </cfRule>
  </conditionalFormatting>
  <conditionalFormatting sqref="B173:G173">
    <cfRule type="expression" dxfId="7499" priority="13553">
      <formula>ISEVEN(ROW())</formula>
    </cfRule>
  </conditionalFormatting>
  <conditionalFormatting sqref="F173">
    <cfRule type="expression" dxfId="7498" priority="13552">
      <formula>ISEVEN(ROW())</formula>
    </cfRule>
  </conditionalFormatting>
  <conditionalFormatting sqref="B173:E173">
    <cfRule type="expression" dxfId="7497" priority="13551">
      <formula>ISEVEN(ROW())</formula>
    </cfRule>
  </conditionalFormatting>
  <conditionalFormatting sqref="G173">
    <cfRule type="expression" dxfId="7496" priority="13550">
      <formula>ISEVEN(ROW())</formula>
    </cfRule>
  </conditionalFormatting>
  <conditionalFormatting sqref="G173">
    <cfRule type="expression" dxfId="7495" priority="13549">
      <formula>ISEVEN(ROW())</formula>
    </cfRule>
  </conditionalFormatting>
  <conditionalFormatting sqref="F173">
    <cfRule type="expression" dxfId="7494" priority="13548">
      <formula>ISEVEN(ROW())</formula>
    </cfRule>
  </conditionalFormatting>
  <conditionalFormatting sqref="B173:E173">
    <cfRule type="expression" dxfId="7493" priority="13547">
      <formula>ISEVEN(ROW())</formula>
    </cfRule>
  </conditionalFormatting>
  <conditionalFormatting sqref="G173">
    <cfRule type="expression" dxfId="7492" priority="13546">
      <formula>ISEVEN(ROW())</formula>
    </cfRule>
  </conditionalFormatting>
  <conditionalFormatting sqref="G173">
    <cfRule type="expression" dxfId="7491" priority="13545">
      <formula>ISEVEN(ROW())</formula>
    </cfRule>
  </conditionalFormatting>
  <conditionalFormatting sqref="B173 D173:F173">
    <cfRule type="expression" dxfId="7490" priority="13544">
      <formula>ISEVEN(ROW())</formula>
    </cfRule>
  </conditionalFormatting>
  <conditionalFormatting sqref="G173">
    <cfRule type="expression" dxfId="7489" priority="13543">
      <formula>ISEVEN(ROW())</formula>
    </cfRule>
  </conditionalFormatting>
  <conditionalFormatting sqref="C173">
    <cfRule type="expression" dxfId="7488" priority="13542">
      <formula>ISEVEN(ROW())</formula>
    </cfRule>
  </conditionalFormatting>
  <conditionalFormatting sqref="F173">
    <cfRule type="expression" dxfId="7487" priority="13541">
      <formula>ISEVEN(ROW())</formula>
    </cfRule>
  </conditionalFormatting>
  <conditionalFormatting sqref="B173:E173">
    <cfRule type="expression" dxfId="7486" priority="13540">
      <formula>ISEVEN(ROW())</formula>
    </cfRule>
  </conditionalFormatting>
  <conditionalFormatting sqref="G173">
    <cfRule type="expression" dxfId="7485" priority="13539">
      <formula>ISEVEN(ROW())</formula>
    </cfRule>
  </conditionalFormatting>
  <conditionalFormatting sqref="G173">
    <cfRule type="expression" dxfId="7484" priority="13538">
      <formula>ISEVEN(ROW())</formula>
    </cfRule>
  </conditionalFormatting>
  <conditionalFormatting sqref="B173 D173:F173">
    <cfRule type="expression" dxfId="7483" priority="13537">
      <formula>ISEVEN(ROW())</formula>
    </cfRule>
  </conditionalFormatting>
  <conditionalFormatting sqref="G173">
    <cfRule type="expression" dxfId="7482" priority="13536">
      <formula>ISEVEN(ROW())</formula>
    </cfRule>
  </conditionalFormatting>
  <conditionalFormatting sqref="C173">
    <cfRule type="expression" dxfId="7481" priority="13535">
      <formula>ISEVEN(ROW())</formula>
    </cfRule>
  </conditionalFormatting>
  <conditionalFormatting sqref="F173">
    <cfRule type="expression" dxfId="7480" priority="13534">
      <formula>ISEVEN(ROW())</formula>
    </cfRule>
  </conditionalFormatting>
  <conditionalFormatting sqref="B173:C173">
    <cfRule type="expression" dxfId="7479" priority="13533">
      <formula>ISEVEN(ROW())</formula>
    </cfRule>
  </conditionalFormatting>
  <conditionalFormatting sqref="F173">
    <cfRule type="expression" dxfId="7478" priority="13532">
      <formula>ISEVEN(ROW())</formula>
    </cfRule>
  </conditionalFormatting>
  <conditionalFormatting sqref="B173:E173">
    <cfRule type="expression" dxfId="7477" priority="13531">
      <formula>ISEVEN(ROW())</formula>
    </cfRule>
  </conditionalFormatting>
  <conditionalFormatting sqref="G173">
    <cfRule type="expression" dxfId="7476" priority="13530">
      <formula>ISEVEN(ROW())</formula>
    </cfRule>
  </conditionalFormatting>
  <conditionalFormatting sqref="G173">
    <cfRule type="expression" dxfId="7475" priority="13529">
      <formula>ISEVEN(ROW())</formula>
    </cfRule>
  </conditionalFormatting>
  <conditionalFormatting sqref="B173 D173:F173">
    <cfRule type="expression" dxfId="7474" priority="13528">
      <formula>ISEVEN(ROW())</formula>
    </cfRule>
  </conditionalFormatting>
  <conditionalFormatting sqref="G173">
    <cfRule type="expression" dxfId="7473" priority="13527">
      <formula>ISEVEN(ROW())</formula>
    </cfRule>
  </conditionalFormatting>
  <conditionalFormatting sqref="C173">
    <cfRule type="expression" dxfId="7472" priority="13526">
      <formula>ISEVEN(ROW())</formula>
    </cfRule>
  </conditionalFormatting>
  <conditionalFormatting sqref="F173">
    <cfRule type="expression" dxfId="7471" priority="13525">
      <formula>ISEVEN(ROW())</formula>
    </cfRule>
  </conditionalFormatting>
  <conditionalFormatting sqref="B173:E173">
    <cfRule type="expression" dxfId="7470" priority="13524">
      <formula>ISEVEN(ROW())</formula>
    </cfRule>
  </conditionalFormatting>
  <conditionalFormatting sqref="G173">
    <cfRule type="expression" dxfId="7469" priority="13523">
      <formula>ISEVEN(ROW())</formula>
    </cfRule>
  </conditionalFormatting>
  <conditionalFormatting sqref="G173">
    <cfRule type="expression" dxfId="7468" priority="13522">
      <formula>ISEVEN(ROW())</formula>
    </cfRule>
  </conditionalFormatting>
  <conditionalFormatting sqref="B173 D173:F173">
    <cfRule type="expression" dxfId="7467" priority="13521">
      <formula>ISEVEN(ROW())</formula>
    </cfRule>
  </conditionalFormatting>
  <conditionalFormatting sqref="G173">
    <cfRule type="expression" dxfId="7466" priority="13520">
      <formula>ISEVEN(ROW())</formula>
    </cfRule>
  </conditionalFormatting>
  <conditionalFormatting sqref="C173">
    <cfRule type="expression" dxfId="7465" priority="13519">
      <formula>ISEVEN(ROW())</formula>
    </cfRule>
  </conditionalFormatting>
  <conditionalFormatting sqref="G173">
    <cfRule type="expression" dxfId="7464" priority="13518">
      <formula>ISEVEN(ROW())</formula>
    </cfRule>
  </conditionalFormatting>
  <conditionalFormatting sqref="D173:E173">
    <cfRule type="expression" dxfId="7463" priority="13517">
      <formula>ISEVEN(ROW())</formula>
    </cfRule>
  </conditionalFormatting>
  <conditionalFormatting sqref="D173:E173">
    <cfRule type="expression" dxfId="7462" priority="13516">
      <formula>ISEVEN(ROW())</formula>
    </cfRule>
  </conditionalFormatting>
  <conditionalFormatting sqref="B173">
    <cfRule type="expression" dxfId="7461" priority="13515">
      <formula>ISEVEN(ROW())</formula>
    </cfRule>
  </conditionalFormatting>
  <conditionalFormatting sqref="C173">
    <cfRule type="expression" dxfId="7460" priority="13514">
      <formula>ISEVEN(ROW())</formula>
    </cfRule>
  </conditionalFormatting>
  <conditionalFormatting sqref="D173:E173">
    <cfRule type="expression" dxfId="7459" priority="13513">
      <formula>ISEVEN(ROW())</formula>
    </cfRule>
  </conditionalFormatting>
  <conditionalFormatting sqref="B173">
    <cfRule type="expression" dxfId="7458" priority="13512">
      <formula>ISEVEN(ROW())</formula>
    </cfRule>
  </conditionalFormatting>
  <conditionalFormatting sqref="C173">
    <cfRule type="expression" dxfId="7457" priority="13511">
      <formula>ISEVEN(ROW())</formula>
    </cfRule>
  </conditionalFormatting>
  <conditionalFormatting sqref="D173:E173">
    <cfRule type="expression" dxfId="7456" priority="13510">
      <formula>ISEVEN(ROW())</formula>
    </cfRule>
  </conditionalFormatting>
  <conditionalFormatting sqref="G174:G175">
    <cfRule type="expression" dxfId="7455" priority="13509">
      <formula>ISEVEN(ROW())</formula>
    </cfRule>
  </conditionalFormatting>
  <conditionalFormatting sqref="D174:E174">
    <cfRule type="expression" dxfId="7454" priority="13508">
      <formula>ISEVEN(ROW())</formula>
    </cfRule>
  </conditionalFormatting>
  <conditionalFormatting sqref="D174:E175">
    <cfRule type="expression" dxfId="7453" priority="13507">
      <formula>ISEVEN(ROW())</formula>
    </cfRule>
  </conditionalFormatting>
  <conditionalFormatting sqref="B174:B175">
    <cfRule type="expression" dxfId="7452" priority="13506">
      <formula>ISEVEN(ROW())</formula>
    </cfRule>
  </conditionalFormatting>
  <conditionalFormatting sqref="C174:C175">
    <cfRule type="expression" dxfId="7451" priority="13505">
      <formula>ISEVEN(ROW())</formula>
    </cfRule>
  </conditionalFormatting>
  <conditionalFormatting sqref="G174:G175 D174:E175">
    <cfRule type="expression" dxfId="7450" priority="13504">
      <formula>ISEVEN(ROW())</formula>
    </cfRule>
  </conditionalFormatting>
  <conditionalFormatting sqref="F174:F175">
    <cfRule type="expression" dxfId="7449" priority="13503">
      <formula>ISEVEN(ROW())</formula>
    </cfRule>
  </conditionalFormatting>
  <conditionalFormatting sqref="D174:E174">
    <cfRule type="expression" dxfId="7448" priority="13502">
      <formula>ISEVEN(ROW())</formula>
    </cfRule>
  </conditionalFormatting>
  <conditionalFormatting sqref="B174">
    <cfRule type="expression" dxfId="7447" priority="13501">
      <formula>ISEVEN(ROW())</formula>
    </cfRule>
  </conditionalFormatting>
  <conditionalFormatting sqref="D175:E175">
    <cfRule type="expression" dxfId="7446" priority="13500">
      <formula>ISEVEN(ROW())</formula>
    </cfRule>
  </conditionalFormatting>
  <conditionalFormatting sqref="C174">
    <cfRule type="expression" dxfId="7445" priority="13499">
      <formula>ISEVEN(ROW())</formula>
    </cfRule>
  </conditionalFormatting>
  <conditionalFormatting sqref="D174:E174">
    <cfRule type="expression" dxfId="7444" priority="13498">
      <formula>ISEVEN(ROW())</formula>
    </cfRule>
  </conditionalFormatting>
  <conditionalFormatting sqref="B174:D174 F174:G174">
    <cfRule type="expression" dxfId="7443" priority="13497">
      <formula>ISEVEN(ROW())</formula>
    </cfRule>
  </conditionalFormatting>
  <conditionalFormatting sqref="E174">
    <cfRule type="expression" dxfId="7442" priority="13496">
      <formula>ISEVEN(ROW())</formula>
    </cfRule>
  </conditionalFormatting>
  <conditionalFormatting sqref="F174">
    <cfRule type="expression" dxfId="7441" priority="13495">
      <formula>ISEVEN(ROW())</formula>
    </cfRule>
  </conditionalFormatting>
  <conditionalFormatting sqref="B174:E174 G174">
    <cfRule type="expression" dxfId="7440" priority="13494">
      <formula>ISEVEN(ROW())</formula>
    </cfRule>
  </conditionalFormatting>
  <conditionalFormatting sqref="B174:G174">
    <cfRule type="expression" dxfId="7439" priority="13493">
      <formula>ISEVEN(ROW())</formula>
    </cfRule>
  </conditionalFormatting>
  <conditionalFormatting sqref="F174">
    <cfRule type="expression" dxfId="7438" priority="13492">
      <formula>ISEVEN(ROW())</formula>
    </cfRule>
  </conditionalFormatting>
  <conditionalFormatting sqref="B174:E174">
    <cfRule type="expression" dxfId="7437" priority="13491">
      <formula>ISEVEN(ROW())</formula>
    </cfRule>
  </conditionalFormatting>
  <conditionalFormatting sqref="G174">
    <cfRule type="expression" dxfId="7436" priority="13490">
      <formula>ISEVEN(ROW())</formula>
    </cfRule>
  </conditionalFormatting>
  <conditionalFormatting sqref="G174 B174:E174">
    <cfRule type="expression" dxfId="7435" priority="13489">
      <formula>ISEVEN(ROW())</formula>
    </cfRule>
  </conditionalFormatting>
  <conditionalFormatting sqref="F174:F175">
    <cfRule type="expression" dxfId="7434" priority="13488">
      <formula>ISEVEN(ROW())</formula>
    </cfRule>
  </conditionalFormatting>
  <conditionalFormatting sqref="B174:C175">
    <cfRule type="expression" dxfId="7433" priority="13487">
      <formula>ISEVEN(ROW())</formula>
    </cfRule>
  </conditionalFormatting>
  <conditionalFormatting sqref="F175">
    <cfRule type="expression" dxfId="7432" priority="13486">
      <formula>ISEVEN(ROW())</formula>
    </cfRule>
  </conditionalFormatting>
  <conditionalFormatting sqref="D175:E175">
    <cfRule type="expression" dxfId="7431" priority="13485">
      <formula>ISEVEN(ROW())</formula>
    </cfRule>
  </conditionalFormatting>
  <conditionalFormatting sqref="B175:C175">
    <cfRule type="expression" dxfId="7430" priority="13484">
      <formula>ISEVEN(ROW())</formula>
    </cfRule>
  </conditionalFormatting>
  <conditionalFormatting sqref="G174:G175">
    <cfRule type="expression" dxfId="7429" priority="13483">
      <formula>ISEVEN(ROW())</formula>
    </cfRule>
  </conditionalFormatting>
  <conditionalFormatting sqref="D174:E175">
    <cfRule type="expression" dxfId="7428" priority="13482">
      <formula>ISEVEN(ROW())</formula>
    </cfRule>
  </conditionalFormatting>
  <conditionalFormatting sqref="B174:B175">
    <cfRule type="expression" dxfId="7427" priority="13481">
      <formula>ISEVEN(ROW())</formula>
    </cfRule>
  </conditionalFormatting>
  <conditionalFormatting sqref="C174:C175">
    <cfRule type="expression" dxfId="7426" priority="13480">
      <formula>ISEVEN(ROW())</formula>
    </cfRule>
  </conditionalFormatting>
  <conditionalFormatting sqref="D174:E174">
    <cfRule type="expression" dxfId="7425" priority="13479">
      <formula>ISEVEN(ROW())</formula>
    </cfRule>
  </conditionalFormatting>
  <conditionalFormatting sqref="G176:G178">
    <cfRule type="expression" dxfId="7424" priority="13478">
      <formula>ISEVEN(ROW())</formula>
    </cfRule>
  </conditionalFormatting>
  <conditionalFormatting sqref="D176:E178">
    <cfRule type="expression" dxfId="7423" priority="13477">
      <formula>ISEVEN(ROW())</formula>
    </cfRule>
  </conditionalFormatting>
  <conditionalFormatting sqref="B176:B178">
    <cfRule type="expression" dxfId="7422" priority="13476">
      <formula>ISEVEN(ROW())</formula>
    </cfRule>
  </conditionalFormatting>
  <conditionalFormatting sqref="C176:C178">
    <cfRule type="expression" dxfId="7421" priority="13475">
      <formula>ISEVEN(ROW())</formula>
    </cfRule>
  </conditionalFormatting>
  <conditionalFormatting sqref="G176:G178 D176:E178">
    <cfRule type="expression" dxfId="7420" priority="13474">
      <formula>ISEVEN(ROW())</formula>
    </cfRule>
  </conditionalFormatting>
  <conditionalFormatting sqref="F176:F178">
    <cfRule type="expression" dxfId="7419" priority="13473">
      <formula>ISEVEN(ROW())</formula>
    </cfRule>
  </conditionalFormatting>
  <conditionalFormatting sqref="G178">
    <cfRule type="expression" dxfId="7418" priority="13472">
      <formula>ISEVEN(ROW())</formula>
    </cfRule>
  </conditionalFormatting>
  <conditionalFormatting sqref="D178:E178">
    <cfRule type="expression" dxfId="7417" priority="13471">
      <formula>ISEVEN(ROW())</formula>
    </cfRule>
  </conditionalFormatting>
  <conditionalFormatting sqref="B178">
    <cfRule type="expression" dxfId="7416" priority="13470">
      <formula>ISEVEN(ROW())</formula>
    </cfRule>
  </conditionalFormatting>
  <conditionalFormatting sqref="C178">
    <cfRule type="expression" dxfId="7415" priority="13469">
      <formula>ISEVEN(ROW())</formula>
    </cfRule>
  </conditionalFormatting>
  <conditionalFormatting sqref="F178">
    <cfRule type="expression" dxfId="7414" priority="13468">
      <formula>ISEVEN(ROW())</formula>
    </cfRule>
  </conditionalFormatting>
  <conditionalFormatting sqref="F176:F178">
    <cfRule type="expression" dxfId="7413" priority="13467">
      <formula>ISEVEN(ROW())</formula>
    </cfRule>
  </conditionalFormatting>
  <conditionalFormatting sqref="B176:C176 B177:B178">
    <cfRule type="expression" dxfId="7412" priority="13466">
      <formula>ISEVEN(ROW())</formula>
    </cfRule>
  </conditionalFormatting>
  <conditionalFormatting sqref="C177">
    <cfRule type="expression" dxfId="7411" priority="13465">
      <formula>ISEVEN(ROW())</formula>
    </cfRule>
  </conditionalFormatting>
  <conditionalFormatting sqref="D177:E178">
    <cfRule type="expression" dxfId="7410" priority="13464">
      <formula>ISEVEN(ROW())</formula>
    </cfRule>
  </conditionalFormatting>
  <conditionalFormatting sqref="B177:C178">
    <cfRule type="expression" dxfId="7409" priority="13463">
      <formula>ISEVEN(ROW())</formula>
    </cfRule>
  </conditionalFormatting>
  <conditionalFormatting sqref="F176">
    <cfRule type="expression" dxfId="7408" priority="13462">
      <formula>ISEVEN(ROW())</formula>
    </cfRule>
  </conditionalFormatting>
  <conditionalFormatting sqref="D176:E176">
    <cfRule type="expression" dxfId="7407" priority="13461">
      <formula>ISEVEN(ROW())</formula>
    </cfRule>
  </conditionalFormatting>
  <conditionalFormatting sqref="B176:C176">
    <cfRule type="expression" dxfId="7406" priority="13460">
      <formula>ISEVEN(ROW())</formula>
    </cfRule>
  </conditionalFormatting>
  <conditionalFormatting sqref="C178">
    <cfRule type="expression" dxfId="7405" priority="13459">
      <formula>ISEVEN(ROW())</formula>
    </cfRule>
  </conditionalFormatting>
  <conditionalFormatting sqref="F177">
    <cfRule type="expression" dxfId="7404" priority="13458">
      <formula>ISEVEN(ROW())</formula>
    </cfRule>
  </conditionalFormatting>
  <conditionalFormatting sqref="D177:E177">
    <cfRule type="expression" dxfId="7403" priority="13457">
      <formula>ISEVEN(ROW())</formula>
    </cfRule>
  </conditionalFormatting>
  <conditionalFormatting sqref="B177:C177">
    <cfRule type="expression" dxfId="7402" priority="13456">
      <formula>ISEVEN(ROW())</formula>
    </cfRule>
  </conditionalFormatting>
  <conditionalFormatting sqref="C176">
    <cfRule type="expression" dxfId="7401" priority="13455">
      <formula>ISEVEN(ROW())</formula>
    </cfRule>
  </conditionalFormatting>
  <conditionalFormatting sqref="C178">
    <cfRule type="expression" dxfId="7400" priority="13454">
      <formula>ISEVEN(ROW())</formula>
    </cfRule>
  </conditionalFormatting>
  <conditionalFormatting sqref="C177">
    <cfRule type="expression" dxfId="7399" priority="13453">
      <formula>ISEVEN(ROW())</formula>
    </cfRule>
  </conditionalFormatting>
  <conditionalFormatting sqref="F176">
    <cfRule type="expression" dxfId="7398" priority="13452">
      <formula>ISEVEN(ROW())</formula>
    </cfRule>
  </conditionalFormatting>
  <conditionalFormatting sqref="D176:E176">
    <cfRule type="expression" dxfId="7397" priority="13451">
      <formula>ISEVEN(ROW())</formula>
    </cfRule>
  </conditionalFormatting>
  <conditionalFormatting sqref="B176:C176">
    <cfRule type="expression" dxfId="7396" priority="13450">
      <formula>ISEVEN(ROW())</formula>
    </cfRule>
  </conditionalFormatting>
  <conditionalFormatting sqref="G176:G177">
    <cfRule type="expression" dxfId="7395" priority="13449">
      <formula>ISEVEN(ROW())</formula>
    </cfRule>
  </conditionalFormatting>
  <conditionalFormatting sqref="D176:E177">
    <cfRule type="expression" dxfId="7394" priority="13448">
      <formula>ISEVEN(ROW())</formula>
    </cfRule>
  </conditionalFormatting>
  <conditionalFormatting sqref="B176:B177">
    <cfRule type="expression" dxfId="7393" priority="13447">
      <formula>ISEVEN(ROW())</formula>
    </cfRule>
  </conditionalFormatting>
  <conditionalFormatting sqref="C176:C177">
    <cfRule type="expression" dxfId="7392" priority="13446">
      <formula>ISEVEN(ROW())</formula>
    </cfRule>
  </conditionalFormatting>
  <conditionalFormatting sqref="G177">
    <cfRule type="expression" dxfId="7391" priority="13445">
      <formula>ISEVEN(ROW())</formula>
    </cfRule>
  </conditionalFormatting>
  <conditionalFormatting sqref="D177:E177">
    <cfRule type="expression" dxfId="7390" priority="13444">
      <formula>ISEVEN(ROW())</formula>
    </cfRule>
  </conditionalFormatting>
  <conditionalFormatting sqref="B177">
    <cfRule type="expression" dxfId="7389" priority="13443">
      <formula>ISEVEN(ROW())</formula>
    </cfRule>
  </conditionalFormatting>
  <conditionalFormatting sqref="C177">
    <cfRule type="expression" dxfId="7388" priority="13442">
      <formula>ISEVEN(ROW())</formula>
    </cfRule>
  </conditionalFormatting>
  <conditionalFormatting sqref="F177">
    <cfRule type="expression" dxfId="7387" priority="13441">
      <formula>ISEVEN(ROW())</formula>
    </cfRule>
  </conditionalFormatting>
  <conditionalFormatting sqref="G178">
    <cfRule type="expression" dxfId="7386" priority="13440">
      <formula>ISEVEN(ROW())</formula>
    </cfRule>
  </conditionalFormatting>
  <conditionalFormatting sqref="D178:E178">
    <cfRule type="expression" dxfId="7385" priority="13439">
      <formula>ISEVEN(ROW())</formula>
    </cfRule>
  </conditionalFormatting>
  <conditionalFormatting sqref="B178">
    <cfRule type="expression" dxfId="7384" priority="13438">
      <formula>ISEVEN(ROW())</formula>
    </cfRule>
  </conditionalFormatting>
  <conditionalFormatting sqref="C178">
    <cfRule type="expression" dxfId="7383" priority="13437">
      <formula>ISEVEN(ROW())</formula>
    </cfRule>
  </conditionalFormatting>
  <conditionalFormatting sqref="F178">
    <cfRule type="expression" dxfId="7382" priority="13436">
      <formula>ISEVEN(ROW())</formula>
    </cfRule>
  </conditionalFormatting>
  <conditionalFormatting sqref="F180">
    <cfRule type="expression" dxfId="7381" priority="13435">
      <formula>ISEVEN(ROW())</formula>
    </cfRule>
  </conditionalFormatting>
  <conditionalFormatting sqref="B180:E180">
    <cfRule type="expression" dxfId="7380" priority="13434">
      <formula>ISEVEN(ROW())</formula>
    </cfRule>
  </conditionalFormatting>
  <conditionalFormatting sqref="G180">
    <cfRule type="expression" dxfId="7379" priority="13433">
      <formula>ISEVEN(ROW())</formula>
    </cfRule>
  </conditionalFormatting>
  <conditionalFormatting sqref="G180">
    <cfRule type="expression" dxfId="7378" priority="13432">
      <formula>ISEVEN(ROW())</formula>
    </cfRule>
  </conditionalFormatting>
  <conditionalFormatting sqref="B180 D180:F180">
    <cfRule type="expression" dxfId="7377" priority="13431">
      <formula>ISEVEN(ROW())</formula>
    </cfRule>
  </conditionalFormatting>
  <conditionalFormatting sqref="G180">
    <cfRule type="expression" dxfId="7376" priority="13430">
      <formula>ISEVEN(ROW())</formula>
    </cfRule>
  </conditionalFormatting>
  <conditionalFormatting sqref="C180">
    <cfRule type="expression" dxfId="7375" priority="13429">
      <formula>ISEVEN(ROW())</formula>
    </cfRule>
  </conditionalFormatting>
  <conditionalFormatting sqref="F180">
    <cfRule type="expression" dxfId="7374" priority="13428">
      <formula>ISEVEN(ROW())</formula>
    </cfRule>
  </conditionalFormatting>
  <conditionalFormatting sqref="B180:E180">
    <cfRule type="expression" dxfId="7373" priority="13427">
      <formula>ISEVEN(ROW())</formula>
    </cfRule>
  </conditionalFormatting>
  <conditionalFormatting sqref="G180">
    <cfRule type="expression" dxfId="7372" priority="13426">
      <formula>ISEVEN(ROW())</formula>
    </cfRule>
  </conditionalFormatting>
  <conditionalFormatting sqref="G180">
    <cfRule type="expression" dxfId="7371" priority="13425">
      <formula>ISEVEN(ROW())</formula>
    </cfRule>
  </conditionalFormatting>
  <conditionalFormatting sqref="B180 D180:F180">
    <cfRule type="expression" dxfId="7370" priority="13424">
      <formula>ISEVEN(ROW())</formula>
    </cfRule>
  </conditionalFormatting>
  <conditionalFormatting sqref="G180">
    <cfRule type="expression" dxfId="7369" priority="13423">
      <formula>ISEVEN(ROW())</formula>
    </cfRule>
  </conditionalFormatting>
  <conditionalFormatting sqref="C180">
    <cfRule type="expression" dxfId="7368" priority="13422">
      <formula>ISEVEN(ROW())</formula>
    </cfRule>
  </conditionalFormatting>
  <conditionalFormatting sqref="F180">
    <cfRule type="expression" dxfId="7367" priority="13421">
      <formula>ISEVEN(ROW())</formula>
    </cfRule>
  </conditionalFormatting>
  <conditionalFormatting sqref="D180:E180 G180">
    <cfRule type="expression" dxfId="7366" priority="13420">
      <formula>ISEVEN(ROW())</formula>
    </cfRule>
  </conditionalFormatting>
  <conditionalFormatting sqref="B180:C180">
    <cfRule type="expression" dxfId="7365" priority="13419">
      <formula>ISEVEN(ROW())</formula>
    </cfRule>
  </conditionalFormatting>
  <conditionalFormatting sqref="B180:G180">
    <cfRule type="expression" dxfId="7364" priority="13418">
      <formula>ISEVEN(ROW())</formula>
    </cfRule>
  </conditionalFormatting>
  <conditionalFormatting sqref="F180">
    <cfRule type="expression" dxfId="7363" priority="13417">
      <formula>ISEVEN(ROW())</formula>
    </cfRule>
  </conditionalFormatting>
  <conditionalFormatting sqref="B180:E180">
    <cfRule type="expression" dxfId="7362" priority="13416">
      <formula>ISEVEN(ROW())</formula>
    </cfRule>
  </conditionalFormatting>
  <conditionalFormatting sqref="G180">
    <cfRule type="expression" dxfId="7361" priority="13415">
      <formula>ISEVEN(ROW())</formula>
    </cfRule>
  </conditionalFormatting>
  <conditionalFormatting sqref="G180">
    <cfRule type="expression" dxfId="7360" priority="13414">
      <formula>ISEVEN(ROW())</formula>
    </cfRule>
  </conditionalFormatting>
  <conditionalFormatting sqref="B180:G180">
    <cfRule type="expression" dxfId="7359" priority="13413">
      <formula>ISEVEN(ROW())</formula>
    </cfRule>
  </conditionalFormatting>
  <conditionalFormatting sqref="F180">
    <cfRule type="expression" dxfId="7358" priority="13412">
      <formula>ISEVEN(ROW())</formula>
    </cfRule>
  </conditionalFormatting>
  <conditionalFormatting sqref="B180:E180">
    <cfRule type="expression" dxfId="7357" priority="13411">
      <formula>ISEVEN(ROW())</formula>
    </cfRule>
  </conditionalFormatting>
  <conditionalFormatting sqref="G180">
    <cfRule type="expression" dxfId="7356" priority="13410">
      <formula>ISEVEN(ROW())</formula>
    </cfRule>
  </conditionalFormatting>
  <conditionalFormatting sqref="G180">
    <cfRule type="expression" dxfId="7355" priority="13409">
      <formula>ISEVEN(ROW())</formula>
    </cfRule>
  </conditionalFormatting>
  <conditionalFormatting sqref="F180">
    <cfRule type="expression" dxfId="7354" priority="13408">
      <formula>ISEVEN(ROW())</formula>
    </cfRule>
  </conditionalFormatting>
  <conditionalFormatting sqref="B180:E180">
    <cfRule type="expression" dxfId="7353" priority="13407">
      <formula>ISEVEN(ROW())</formula>
    </cfRule>
  </conditionalFormatting>
  <conditionalFormatting sqref="G180">
    <cfRule type="expression" dxfId="7352" priority="13406">
      <formula>ISEVEN(ROW())</formula>
    </cfRule>
  </conditionalFormatting>
  <conditionalFormatting sqref="G180">
    <cfRule type="expression" dxfId="7351" priority="13405">
      <formula>ISEVEN(ROW())</formula>
    </cfRule>
  </conditionalFormatting>
  <conditionalFormatting sqref="B180 D180:F180">
    <cfRule type="expression" dxfId="7350" priority="13404">
      <formula>ISEVEN(ROW())</formula>
    </cfRule>
  </conditionalFormatting>
  <conditionalFormatting sqref="G180">
    <cfRule type="expression" dxfId="7349" priority="13403">
      <formula>ISEVEN(ROW())</formula>
    </cfRule>
  </conditionalFormatting>
  <conditionalFormatting sqref="C180">
    <cfRule type="expression" dxfId="7348" priority="13402">
      <formula>ISEVEN(ROW())</formula>
    </cfRule>
  </conditionalFormatting>
  <conditionalFormatting sqref="F180">
    <cfRule type="expression" dxfId="7347" priority="13401">
      <formula>ISEVEN(ROW())</formula>
    </cfRule>
  </conditionalFormatting>
  <conditionalFormatting sqref="B180:E180">
    <cfRule type="expression" dxfId="7346" priority="13400">
      <formula>ISEVEN(ROW())</formula>
    </cfRule>
  </conditionalFormatting>
  <conditionalFormatting sqref="G180">
    <cfRule type="expression" dxfId="7345" priority="13399">
      <formula>ISEVEN(ROW())</formula>
    </cfRule>
  </conditionalFormatting>
  <conditionalFormatting sqref="G180">
    <cfRule type="expression" dxfId="7344" priority="13398">
      <formula>ISEVEN(ROW())</formula>
    </cfRule>
  </conditionalFormatting>
  <conditionalFormatting sqref="B180 D180:F180">
    <cfRule type="expression" dxfId="7343" priority="13397">
      <formula>ISEVEN(ROW())</formula>
    </cfRule>
  </conditionalFormatting>
  <conditionalFormatting sqref="G180">
    <cfRule type="expression" dxfId="7342" priority="13396">
      <formula>ISEVEN(ROW())</formula>
    </cfRule>
  </conditionalFormatting>
  <conditionalFormatting sqref="C180">
    <cfRule type="expression" dxfId="7341" priority="13395">
      <formula>ISEVEN(ROW())</formula>
    </cfRule>
  </conditionalFormatting>
  <conditionalFormatting sqref="G179:G180">
    <cfRule type="expression" dxfId="7340" priority="13394">
      <formula>ISEVEN(ROW())</formula>
    </cfRule>
  </conditionalFormatting>
  <conditionalFormatting sqref="F179:F180">
    <cfRule type="expression" dxfId="7339" priority="13393">
      <formula>ISEVEN(ROW())</formula>
    </cfRule>
  </conditionalFormatting>
  <conditionalFormatting sqref="G179">
    <cfRule type="expression" dxfId="7338" priority="13392">
      <formula>ISEVEN(ROW())</formula>
    </cfRule>
  </conditionalFormatting>
  <conditionalFormatting sqref="D179:E179">
    <cfRule type="expression" dxfId="7337" priority="13391">
      <formula>ISEVEN(ROW())</formula>
    </cfRule>
  </conditionalFormatting>
  <conditionalFormatting sqref="B179">
    <cfRule type="expression" dxfId="7336" priority="13390">
      <formula>ISEVEN(ROW())</formula>
    </cfRule>
  </conditionalFormatting>
  <conditionalFormatting sqref="C179">
    <cfRule type="expression" dxfId="7335" priority="13389">
      <formula>ISEVEN(ROW())</formula>
    </cfRule>
  </conditionalFormatting>
  <conditionalFormatting sqref="F179">
    <cfRule type="expression" dxfId="7334" priority="13388">
      <formula>ISEVEN(ROW())</formula>
    </cfRule>
  </conditionalFormatting>
  <conditionalFormatting sqref="G179:G180">
    <cfRule type="expression" dxfId="7333" priority="13387">
      <formula>ISEVEN(ROW())</formula>
    </cfRule>
  </conditionalFormatting>
  <conditionalFormatting sqref="D180:E180">
    <cfRule type="expression" dxfId="7332" priority="13386">
      <formula>ISEVEN(ROW())</formula>
    </cfRule>
  </conditionalFormatting>
  <conditionalFormatting sqref="D180:E180">
    <cfRule type="expression" dxfId="7331" priority="13385">
      <formula>ISEVEN(ROW())</formula>
    </cfRule>
  </conditionalFormatting>
  <conditionalFormatting sqref="B179:B180">
    <cfRule type="expression" dxfId="7330" priority="13384">
      <formula>ISEVEN(ROW())</formula>
    </cfRule>
  </conditionalFormatting>
  <conditionalFormatting sqref="C179:C180">
    <cfRule type="expression" dxfId="7329" priority="13383">
      <formula>ISEVEN(ROW())</formula>
    </cfRule>
  </conditionalFormatting>
  <conditionalFormatting sqref="D179:E180">
    <cfRule type="expression" dxfId="7328" priority="13382">
      <formula>ISEVEN(ROW())</formula>
    </cfRule>
  </conditionalFormatting>
  <conditionalFormatting sqref="B179:C179 B180">
    <cfRule type="expression" dxfId="7327" priority="13381">
      <formula>ISEVEN(ROW())</formula>
    </cfRule>
  </conditionalFormatting>
  <conditionalFormatting sqref="C179">
    <cfRule type="expression" dxfId="7326" priority="13380">
      <formula>ISEVEN(ROW())</formula>
    </cfRule>
  </conditionalFormatting>
  <conditionalFormatting sqref="C180">
    <cfRule type="expression" dxfId="7325" priority="13379">
      <formula>ISEVEN(ROW())</formula>
    </cfRule>
  </conditionalFormatting>
  <conditionalFormatting sqref="D179:E179">
    <cfRule type="expression" dxfId="7324" priority="13378">
      <formula>ISEVEN(ROW())</formula>
    </cfRule>
  </conditionalFormatting>
  <conditionalFormatting sqref="D180:E180">
    <cfRule type="expression" dxfId="7323" priority="13377">
      <formula>ISEVEN(ROW())</formula>
    </cfRule>
  </conditionalFormatting>
  <conditionalFormatting sqref="C179">
    <cfRule type="expression" dxfId="7322" priority="13376">
      <formula>ISEVEN(ROW())</formula>
    </cfRule>
  </conditionalFormatting>
  <conditionalFormatting sqref="F179">
    <cfRule type="expression" dxfId="7321" priority="13375">
      <formula>ISEVEN(ROW())</formula>
    </cfRule>
  </conditionalFormatting>
  <conditionalFormatting sqref="B179:E179">
    <cfRule type="expression" dxfId="7320" priority="13374">
      <formula>ISEVEN(ROW())</formula>
    </cfRule>
  </conditionalFormatting>
  <conditionalFormatting sqref="G179">
    <cfRule type="expression" dxfId="7319" priority="13373">
      <formula>ISEVEN(ROW())</formula>
    </cfRule>
  </conditionalFormatting>
  <conditionalFormatting sqref="G179">
    <cfRule type="expression" dxfId="7318" priority="13372">
      <formula>ISEVEN(ROW())</formula>
    </cfRule>
  </conditionalFormatting>
  <conditionalFormatting sqref="B179 D179:F179">
    <cfRule type="expression" dxfId="7317" priority="13371">
      <formula>ISEVEN(ROW())</formula>
    </cfRule>
  </conditionalFormatting>
  <conditionalFormatting sqref="G179">
    <cfRule type="expression" dxfId="7316" priority="13370">
      <formula>ISEVEN(ROW())</formula>
    </cfRule>
  </conditionalFormatting>
  <conditionalFormatting sqref="C179">
    <cfRule type="expression" dxfId="7315" priority="13369">
      <formula>ISEVEN(ROW())</formula>
    </cfRule>
  </conditionalFormatting>
  <conditionalFormatting sqref="F179">
    <cfRule type="expression" dxfId="7314" priority="13368">
      <formula>ISEVEN(ROW())</formula>
    </cfRule>
  </conditionalFormatting>
  <conditionalFormatting sqref="B179:E179">
    <cfRule type="expression" dxfId="7313" priority="13367">
      <formula>ISEVEN(ROW())</formula>
    </cfRule>
  </conditionalFormatting>
  <conditionalFormatting sqref="G179">
    <cfRule type="expression" dxfId="7312" priority="13366">
      <formula>ISEVEN(ROW())</formula>
    </cfRule>
  </conditionalFormatting>
  <conditionalFormatting sqref="G179">
    <cfRule type="expression" dxfId="7311" priority="13365">
      <formula>ISEVEN(ROW())</formula>
    </cfRule>
  </conditionalFormatting>
  <conditionalFormatting sqref="B179 D179:F179">
    <cfRule type="expression" dxfId="7310" priority="13364">
      <formula>ISEVEN(ROW())</formula>
    </cfRule>
  </conditionalFormatting>
  <conditionalFormatting sqref="G179">
    <cfRule type="expression" dxfId="7309" priority="13363">
      <formula>ISEVEN(ROW())</formula>
    </cfRule>
  </conditionalFormatting>
  <conditionalFormatting sqref="C179">
    <cfRule type="expression" dxfId="7308" priority="13362">
      <formula>ISEVEN(ROW())</formula>
    </cfRule>
  </conditionalFormatting>
  <conditionalFormatting sqref="F179">
    <cfRule type="expression" dxfId="7307" priority="13361">
      <formula>ISEVEN(ROW())</formula>
    </cfRule>
  </conditionalFormatting>
  <conditionalFormatting sqref="D179:E179 G179">
    <cfRule type="expression" dxfId="7306" priority="13360">
      <formula>ISEVEN(ROW())</formula>
    </cfRule>
  </conditionalFormatting>
  <conditionalFormatting sqref="B179:C179">
    <cfRule type="expression" dxfId="7305" priority="13359">
      <formula>ISEVEN(ROW())</formula>
    </cfRule>
  </conditionalFormatting>
  <conditionalFormatting sqref="B179:G179">
    <cfRule type="expression" dxfId="7304" priority="13358">
      <formula>ISEVEN(ROW())</formula>
    </cfRule>
  </conditionalFormatting>
  <conditionalFormatting sqref="F179">
    <cfRule type="expression" dxfId="7303" priority="13357">
      <formula>ISEVEN(ROW())</formula>
    </cfRule>
  </conditionalFormatting>
  <conditionalFormatting sqref="B179:E179">
    <cfRule type="expression" dxfId="7302" priority="13356">
      <formula>ISEVEN(ROW())</formula>
    </cfRule>
  </conditionalFormatting>
  <conditionalFormatting sqref="G179">
    <cfRule type="expression" dxfId="7301" priority="13355">
      <formula>ISEVEN(ROW())</formula>
    </cfRule>
  </conditionalFormatting>
  <conditionalFormatting sqref="G179">
    <cfRule type="expression" dxfId="7300" priority="13354">
      <formula>ISEVEN(ROW())</formula>
    </cfRule>
  </conditionalFormatting>
  <conditionalFormatting sqref="B179:G179">
    <cfRule type="expression" dxfId="7299" priority="13353">
      <formula>ISEVEN(ROW())</formula>
    </cfRule>
  </conditionalFormatting>
  <conditionalFormatting sqref="F179">
    <cfRule type="expression" dxfId="7298" priority="13352">
      <formula>ISEVEN(ROW())</formula>
    </cfRule>
  </conditionalFormatting>
  <conditionalFormatting sqref="B179:E179">
    <cfRule type="expression" dxfId="7297" priority="13351">
      <formula>ISEVEN(ROW())</formula>
    </cfRule>
  </conditionalFormatting>
  <conditionalFormatting sqref="G179">
    <cfRule type="expression" dxfId="7296" priority="13350">
      <formula>ISEVEN(ROW())</formula>
    </cfRule>
  </conditionalFormatting>
  <conditionalFormatting sqref="G179">
    <cfRule type="expression" dxfId="7295" priority="13349">
      <formula>ISEVEN(ROW())</formula>
    </cfRule>
  </conditionalFormatting>
  <conditionalFormatting sqref="F179">
    <cfRule type="expression" dxfId="7294" priority="13348">
      <formula>ISEVEN(ROW())</formula>
    </cfRule>
  </conditionalFormatting>
  <conditionalFormatting sqref="B179:E179">
    <cfRule type="expression" dxfId="7293" priority="13347">
      <formula>ISEVEN(ROW())</formula>
    </cfRule>
  </conditionalFormatting>
  <conditionalFormatting sqref="G179">
    <cfRule type="expression" dxfId="7292" priority="13346">
      <formula>ISEVEN(ROW())</formula>
    </cfRule>
  </conditionalFormatting>
  <conditionalFormatting sqref="G179">
    <cfRule type="expression" dxfId="7291" priority="13345">
      <formula>ISEVEN(ROW())</formula>
    </cfRule>
  </conditionalFormatting>
  <conditionalFormatting sqref="B179 D179:F179">
    <cfRule type="expression" dxfId="7290" priority="13344">
      <formula>ISEVEN(ROW())</formula>
    </cfRule>
  </conditionalFormatting>
  <conditionalFormatting sqref="G179">
    <cfRule type="expression" dxfId="7289" priority="13343">
      <formula>ISEVEN(ROW())</formula>
    </cfRule>
  </conditionalFormatting>
  <conditionalFormatting sqref="C179">
    <cfRule type="expression" dxfId="7288" priority="13342">
      <formula>ISEVEN(ROW())</formula>
    </cfRule>
  </conditionalFormatting>
  <conditionalFormatting sqref="F179">
    <cfRule type="expression" dxfId="7287" priority="13341">
      <formula>ISEVEN(ROW())</formula>
    </cfRule>
  </conditionalFormatting>
  <conditionalFormatting sqref="B179:E179">
    <cfRule type="expression" dxfId="7286" priority="13340">
      <formula>ISEVEN(ROW())</formula>
    </cfRule>
  </conditionalFormatting>
  <conditionalFormatting sqref="G179">
    <cfRule type="expression" dxfId="7285" priority="13339">
      <formula>ISEVEN(ROW())</formula>
    </cfRule>
  </conditionalFormatting>
  <conditionalFormatting sqref="G179">
    <cfRule type="expression" dxfId="7284" priority="13338">
      <formula>ISEVEN(ROW())</formula>
    </cfRule>
  </conditionalFormatting>
  <conditionalFormatting sqref="B179 D179:F179">
    <cfRule type="expression" dxfId="7283" priority="13337">
      <formula>ISEVEN(ROW())</formula>
    </cfRule>
  </conditionalFormatting>
  <conditionalFormatting sqref="G179">
    <cfRule type="expression" dxfId="7282" priority="13336">
      <formula>ISEVEN(ROW())</formula>
    </cfRule>
  </conditionalFormatting>
  <conditionalFormatting sqref="C179">
    <cfRule type="expression" dxfId="7281" priority="13335">
      <formula>ISEVEN(ROW())</formula>
    </cfRule>
  </conditionalFormatting>
  <conditionalFormatting sqref="B180:D180 F180:G180">
    <cfRule type="expression" dxfId="7280" priority="13334">
      <formula>ISEVEN(ROW())</formula>
    </cfRule>
  </conditionalFormatting>
  <conditionalFormatting sqref="E180">
    <cfRule type="expression" dxfId="7279" priority="13333">
      <formula>ISEVEN(ROW())</formula>
    </cfRule>
  </conditionalFormatting>
  <conditionalFormatting sqref="F180">
    <cfRule type="expression" dxfId="7278" priority="13332">
      <formula>ISEVEN(ROW())</formula>
    </cfRule>
  </conditionalFormatting>
  <conditionalFormatting sqref="B180:E180 G180">
    <cfRule type="expression" dxfId="7277" priority="13331">
      <formula>ISEVEN(ROW())</formula>
    </cfRule>
  </conditionalFormatting>
  <conditionalFormatting sqref="B180:G180">
    <cfRule type="expression" dxfId="7276" priority="13330">
      <formula>ISEVEN(ROW())</formula>
    </cfRule>
  </conditionalFormatting>
  <conditionalFormatting sqref="F180">
    <cfRule type="expression" dxfId="7275" priority="13329">
      <formula>ISEVEN(ROW())</formula>
    </cfRule>
  </conditionalFormatting>
  <conditionalFormatting sqref="B180:E180">
    <cfRule type="expression" dxfId="7274" priority="13328">
      <formula>ISEVEN(ROW())</formula>
    </cfRule>
  </conditionalFormatting>
  <conditionalFormatting sqref="G180">
    <cfRule type="expression" dxfId="7273" priority="13327">
      <formula>ISEVEN(ROW())</formula>
    </cfRule>
  </conditionalFormatting>
  <conditionalFormatting sqref="G180 B180:E180">
    <cfRule type="expression" dxfId="7272" priority="13326">
      <formula>ISEVEN(ROW())</formula>
    </cfRule>
  </conditionalFormatting>
  <conditionalFormatting sqref="G142">
    <cfRule type="expression" dxfId="7271" priority="13325">
      <formula>ISEVEN(ROW())</formula>
    </cfRule>
  </conditionalFormatting>
  <conditionalFormatting sqref="G142">
    <cfRule type="expression" dxfId="7270" priority="13324">
      <formula>ISEVEN(ROW())</formula>
    </cfRule>
  </conditionalFormatting>
  <conditionalFormatting sqref="G141">
    <cfRule type="expression" dxfId="7269" priority="13323">
      <formula>ISEVEN(ROW())</formula>
    </cfRule>
  </conditionalFormatting>
  <conditionalFormatting sqref="G141">
    <cfRule type="expression" dxfId="7268" priority="13322">
      <formula>ISEVEN(ROW())</formula>
    </cfRule>
  </conditionalFormatting>
  <conditionalFormatting sqref="G141">
    <cfRule type="expression" dxfId="7267" priority="13321">
      <formula>ISEVEN(ROW())</formula>
    </cfRule>
  </conditionalFormatting>
  <conditionalFormatting sqref="G142">
    <cfRule type="expression" dxfId="7266" priority="13320">
      <formula>ISEVEN(ROW())</formula>
    </cfRule>
  </conditionalFormatting>
  <conditionalFormatting sqref="G141">
    <cfRule type="expression" dxfId="7265" priority="13319">
      <formula>ISEVEN(ROW())</formula>
    </cfRule>
  </conditionalFormatting>
  <conditionalFormatting sqref="G142">
    <cfRule type="expression" dxfId="7264" priority="13318">
      <formula>ISEVEN(ROW())</formula>
    </cfRule>
  </conditionalFormatting>
  <conditionalFormatting sqref="G142">
    <cfRule type="expression" dxfId="7263" priority="13317">
      <formula>ISEVEN(ROW())</formula>
    </cfRule>
  </conditionalFormatting>
  <conditionalFormatting sqref="G142">
    <cfRule type="expression" dxfId="7262" priority="13316">
      <formula>ISEVEN(ROW())</formula>
    </cfRule>
  </conditionalFormatting>
  <conditionalFormatting sqref="G141">
    <cfRule type="expression" dxfId="7261" priority="13315">
      <formula>ISEVEN(ROW())</formula>
    </cfRule>
  </conditionalFormatting>
  <conditionalFormatting sqref="G141">
    <cfRule type="expression" dxfId="7260" priority="13314">
      <formula>ISEVEN(ROW())</formula>
    </cfRule>
  </conditionalFormatting>
  <conditionalFormatting sqref="G141">
    <cfRule type="expression" dxfId="7259" priority="13313">
      <formula>ISEVEN(ROW())</formula>
    </cfRule>
  </conditionalFormatting>
  <conditionalFormatting sqref="G142">
    <cfRule type="expression" dxfId="7258" priority="13312">
      <formula>ISEVEN(ROW())</formula>
    </cfRule>
  </conditionalFormatting>
  <conditionalFormatting sqref="G141">
    <cfRule type="expression" dxfId="7257" priority="13311">
      <formula>ISEVEN(ROW())</formula>
    </cfRule>
  </conditionalFormatting>
  <conditionalFormatting sqref="G142">
    <cfRule type="expression" dxfId="7256" priority="13310">
      <formula>ISEVEN(ROW())</formula>
    </cfRule>
  </conditionalFormatting>
  <conditionalFormatting sqref="G142">
    <cfRule type="expression" dxfId="7255" priority="13309">
      <formula>ISEVEN(ROW())</formula>
    </cfRule>
  </conditionalFormatting>
  <conditionalFormatting sqref="G142">
    <cfRule type="expression" dxfId="7254" priority="13308">
      <formula>ISEVEN(ROW())</formula>
    </cfRule>
  </conditionalFormatting>
  <conditionalFormatting sqref="G141">
    <cfRule type="expression" dxfId="7253" priority="13307">
      <formula>ISEVEN(ROW())</formula>
    </cfRule>
  </conditionalFormatting>
  <conditionalFormatting sqref="G141">
    <cfRule type="expression" dxfId="7252" priority="13306">
      <formula>ISEVEN(ROW())</formula>
    </cfRule>
  </conditionalFormatting>
  <conditionalFormatting sqref="G141">
    <cfRule type="expression" dxfId="7251" priority="13305">
      <formula>ISEVEN(ROW())</formula>
    </cfRule>
  </conditionalFormatting>
  <conditionalFormatting sqref="G142">
    <cfRule type="expression" dxfId="7250" priority="13304">
      <formula>ISEVEN(ROW())</formula>
    </cfRule>
  </conditionalFormatting>
  <conditionalFormatting sqref="G142">
    <cfRule type="expression" dxfId="7249" priority="13303">
      <formula>ISEVEN(ROW())</formula>
    </cfRule>
  </conditionalFormatting>
  <conditionalFormatting sqref="G142">
    <cfRule type="expression" dxfId="7248" priority="13302">
      <formula>ISEVEN(ROW())</formula>
    </cfRule>
  </conditionalFormatting>
  <conditionalFormatting sqref="G141">
    <cfRule type="expression" dxfId="7247" priority="13301">
      <formula>ISEVEN(ROW())</formula>
    </cfRule>
  </conditionalFormatting>
  <conditionalFormatting sqref="G141">
    <cfRule type="expression" dxfId="7246" priority="13300">
      <formula>ISEVEN(ROW())</formula>
    </cfRule>
  </conditionalFormatting>
  <conditionalFormatting sqref="G141">
    <cfRule type="expression" dxfId="7245" priority="13299">
      <formula>ISEVEN(ROW())</formula>
    </cfRule>
  </conditionalFormatting>
  <conditionalFormatting sqref="G142">
    <cfRule type="expression" dxfId="7244" priority="13298">
      <formula>ISEVEN(ROW())</formula>
    </cfRule>
  </conditionalFormatting>
  <conditionalFormatting sqref="G141">
    <cfRule type="expression" dxfId="7243" priority="13297">
      <formula>ISEVEN(ROW())</formula>
    </cfRule>
  </conditionalFormatting>
  <conditionalFormatting sqref="G142">
    <cfRule type="expression" dxfId="7242" priority="13296">
      <formula>ISEVEN(ROW())</formula>
    </cfRule>
  </conditionalFormatting>
  <conditionalFormatting sqref="G142">
    <cfRule type="expression" dxfId="7241" priority="13295">
      <formula>ISEVEN(ROW())</formula>
    </cfRule>
  </conditionalFormatting>
  <conditionalFormatting sqref="G142">
    <cfRule type="expression" dxfId="7240" priority="13294">
      <formula>ISEVEN(ROW())</formula>
    </cfRule>
  </conditionalFormatting>
  <conditionalFormatting sqref="G141">
    <cfRule type="expression" dxfId="7239" priority="13293">
      <formula>ISEVEN(ROW())</formula>
    </cfRule>
  </conditionalFormatting>
  <conditionalFormatting sqref="G141">
    <cfRule type="expression" dxfId="7238" priority="13292">
      <formula>ISEVEN(ROW())</formula>
    </cfRule>
  </conditionalFormatting>
  <conditionalFormatting sqref="G141">
    <cfRule type="expression" dxfId="7237" priority="13291">
      <formula>ISEVEN(ROW())</formula>
    </cfRule>
  </conditionalFormatting>
  <conditionalFormatting sqref="G142">
    <cfRule type="expression" dxfId="7236" priority="13290">
      <formula>ISEVEN(ROW())</formula>
    </cfRule>
  </conditionalFormatting>
  <conditionalFormatting sqref="G141">
    <cfRule type="expression" dxfId="7235" priority="13289">
      <formula>ISEVEN(ROW())</formula>
    </cfRule>
  </conditionalFormatting>
  <conditionalFormatting sqref="G142">
    <cfRule type="expression" dxfId="7234" priority="13288">
      <formula>ISEVEN(ROW())</formula>
    </cfRule>
  </conditionalFormatting>
  <conditionalFormatting sqref="G142">
    <cfRule type="expression" dxfId="7233" priority="13287">
      <formula>ISEVEN(ROW())</formula>
    </cfRule>
  </conditionalFormatting>
  <conditionalFormatting sqref="G142">
    <cfRule type="expression" dxfId="7232" priority="13286">
      <formula>ISEVEN(ROW())</formula>
    </cfRule>
  </conditionalFormatting>
  <conditionalFormatting sqref="G141">
    <cfRule type="expression" dxfId="7231" priority="13285">
      <formula>ISEVEN(ROW())</formula>
    </cfRule>
  </conditionalFormatting>
  <conditionalFormatting sqref="G141">
    <cfRule type="expression" dxfId="7230" priority="13284">
      <formula>ISEVEN(ROW())</formula>
    </cfRule>
  </conditionalFormatting>
  <conditionalFormatting sqref="G141">
    <cfRule type="expression" dxfId="7229" priority="13283">
      <formula>ISEVEN(ROW())</formula>
    </cfRule>
  </conditionalFormatting>
  <conditionalFormatting sqref="G142">
    <cfRule type="expression" dxfId="7228" priority="13282">
      <formula>ISEVEN(ROW())</formula>
    </cfRule>
  </conditionalFormatting>
  <conditionalFormatting sqref="G140">
    <cfRule type="expression" dxfId="7227" priority="13281">
      <formula>ISEVEN(ROW())</formula>
    </cfRule>
  </conditionalFormatting>
  <conditionalFormatting sqref="G140">
    <cfRule type="expression" dxfId="7226" priority="13280">
      <formula>ISEVEN(ROW())</formula>
    </cfRule>
  </conditionalFormatting>
  <conditionalFormatting sqref="G140">
    <cfRule type="expression" dxfId="7225" priority="13279">
      <formula>ISEVEN(ROW())</formula>
    </cfRule>
  </conditionalFormatting>
  <conditionalFormatting sqref="G140">
    <cfRule type="expression" dxfId="7224" priority="13278">
      <formula>ISEVEN(ROW())</formula>
    </cfRule>
  </conditionalFormatting>
  <conditionalFormatting sqref="G140">
    <cfRule type="expression" dxfId="7223" priority="13277">
      <formula>ISEVEN(ROW())</formula>
    </cfRule>
  </conditionalFormatting>
  <conditionalFormatting sqref="G140">
    <cfRule type="expression" dxfId="7222" priority="13276">
      <formula>ISEVEN(ROW())</formula>
    </cfRule>
  </conditionalFormatting>
  <conditionalFormatting sqref="G140">
    <cfRule type="expression" dxfId="7221" priority="13275">
      <formula>ISEVEN(ROW())</formula>
    </cfRule>
  </conditionalFormatting>
  <conditionalFormatting sqref="G140">
    <cfRule type="expression" dxfId="7220" priority="13274">
      <formula>ISEVEN(ROW())</formula>
    </cfRule>
  </conditionalFormatting>
  <conditionalFormatting sqref="G140">
    <cfRule type="expression" dxfId="7219" priority="13273">
      <formula>ISEVEN(ROW())</formula>
    </cfRule>
  </conditionalFormatting>
  <conditionalFormatting sqref="G140">
    <cfRule type="expression" dxfId="7218" priority="13272">
      <formula>ISEVEN(ROW())</formula>
    </cfRule>
  </conditionalFormatting>
  <conditionalFormatting sqref="G140">
    <cfRule type="expression" dxfId="7217" priority="13271">
      <formula>ISEVEN(ROW())</formula>
    </cfRule>
  </conditionalFormatting>
  <conditionalFormatting sqref="G140">
    <cfRule type="expression" dxfId="7216" priority="13270">
      <formula>ISEVEN(ROW())</formula>
    </cfRule>
  </conditionalFormatting>
  <conditionalFormatting sqref="G140">
    <cfRule type="expression" dxfId="7215" priority="13269">
      <formula>ISEVEN(ROW())</formula>
    </cfRule>
  </conditionalFormatting>
  <conditionalFormatting sqref="G140">
    <cfRule type="expression" dxfId="7214" priority="13268">
      <formula>ISEVEN(ROW())</formula>
    </cfRule>
  </conditionalFormatting>
  <conditionalFormatting sqref="G140">
    <cfRule type="expression" dxfId="7213" priority="13267">
      <formula>ISEVEN(ROW())</formula>
    </cfRule>
  </conditionalFormatting>
  <conditionalFormatting sqref="G140">
    <cfRule type="expression" dxfId="7212" priority="13266">
      <formula>ISEVEN(ROW())</formula>
    </cfRule>
  </conditionalFormatting>
  <conditionalFormatting sqref="G140">
    <cfRule type="expression" dxfId="7211" priority="13265">
      <formula>ISEVEN(ROW())</formula>
    </cfRule>
  </conditionalFormatting>
  <conditionalFormatting sqref="G140">
    <cfRule type="expression" dxfId="7210" priority="13264">
      <formula>ISEVEN(ROW())</formula>
    </cfRule>
  </conditionalFormatting>
  <conditionalFormatting sqref="G140">
    <cfRule type="expression" dxfId="7209" priority="13263">
      <formula>ISEVEN(ROW())</formula>
    </cfRule>
  </conditionalFormatting>
  <conditionalFormatting sqref="G140">
    <cfRule type="expression" dxfId="7208" priority="13262">
      <formula>ISEVEN(ROW())</formula>
    </cfRule>
  </conditionalFormatting>
  <conditionalFormatting sqref="G140">
    <cfRule type="expression" dxfId="7207" priority="13261">
      <formula>ISEVEN(ROW())</formula>
    </cfRule>
  </conditionalFormatting>
  <conditionalFormatting sqref="G140">
    <cfRule type="expression" dxfId="7206" priority="13260">
      <formula>ISEVEN(ROW())</formula>
    </cfRule>
  </conditionalFormatting>
  <conditionalFormatting sqref="G140">
    <cfRule type="expression" dxfId="7205" priority="13259">
      <formula>ISEVEN(ROW())</formula>
    </cfRule>
  </conditionalFormatting>
  <conditionalFormatting sqref="G140">
    <cfRule type="expression" dxfId="7204" priority="13258">
      <formula>ISEVEN(ROW())</formula>
    </cfRule>
  </conditionalFormatting>
  <conditionalFormatting sqref="G140">
    <cfRule type="expression" dxfId="7203" priority="13257">
      <formula>ISEVEN(ROW())</formula>
    </cfRule>
  </conditionalFormatting>
  <conditionalFormatting sqref="G140">
    <cfRule type="expression" dxfId="7202" priority="13256">
      <formula>ISEVEN(ROW())</formula>
    </cfRule>
  </conditionalFormatting>
  <conditionalFormatting sqref="G140">
    <cfRule type="expression" dxfId="7201" priority="13255">
      <formula>ISEVEN(ROW())</formula>
    </cfRule>
  </conditionalFormatting>
  <conditionalFormatting sqref="G140">
    <cfRule type="expression" dxfId="7200" priority="13254">
      <formula>ISEVEN(ROW())</formula>
    </cfRule>
  </conditionalFormatting>
  <conditionalFormatting sqref="G140">
    <cfRule type="expression" dxfId="7199" priority="13253">
      <formula>ISEVEN(ROW())</formula>
    </cfRule>
  </conditionalFormatting>
  <conditionalFormatting sqref="G140">
    <cfRule type="expression" dxfId="7198" priority="13252">
      <formula>ISEVEN(ROW())</formula>
    </cfRule>
  </conditionalFormatting>
  <conditionalFormatting sqref="G140">
    <cfRule type="expression" dxfId="7197" priority="13251">
      <formula>ISEVEN(ROW())</formula>
    </cfRule>
  </conditionalFormatting>
  <conditionalFormatting sqref="G140">
    <cfRule type="expression" dxfId="7196" priority="13250">
      <formula>ISEVEN(ROW())</formula>
    </cfRule>
  </conditionalFormatting>
  <conditionalFormatting sqref="G140">
    <cfRule type="expression" dxfId="7195" priority="13249">
      <formula>ISEVEN(ROW())</formula>
    </cfRule>
  </conditionalFormatting>
  <conditionalFormatting sqref="G140">
    <cfRule type="expression" dxfId="7194" priority="13248">
      <formula>ISEVEN(ROW())</formula>
    </cfRule>
  </conditionalFormatting>
  <conditionalFormatting sqref="G140">
    <cfRule type="expression" dxfId="7193" priority="13247">
      <formula>ISEVEN(ROW())</formula>
    </cfRule>
  </conditionalFormatting>
  <conditionalFormatting sqref="G140">
    <cfRule type="expression" dxfId="7192" priority="13246">
      <formula>ISEVEN(ROW())</formula>
    </cfRule>
  </conditionalFormatting>
  <conditionalFormatting sqref="G140">
    <cfRule type="expression" dxfId="7191" priority="13245">
      <formula>ISEVEN(ROW())</formula>
    </cfRule>
  </conditionalFormatting>
  <conditionalFormatting sqref="G140">
    <cfRule type="expression" dxfId="7190" priority="13244">
      <formula>ISEVEN(ROW())</formula>
    </cfRule>
  </conditionalFormatting>
  <conditionalFormatting sqref="G140">
    <cfRule type="expression" dxfId="7189" priority="13243">
      <formula>ISEVEN(ROW())</formula>
    </cfRule>
  </conditionalFormatting>
  <conditionalFormatting sqref="G140">
    <cfRule type="expression" dxfId="7188" priority="13242">
      <formula>ISEVEN(ROW())</formula>
    </cfRule>
  </conditionalFormatting>
  <conditionalFormatting sqref="G142">
    <cfRule type="expression" dxfId="7187" priority="13241">
      <formula>ISEVEN(ROW())</formula>
    </cfRule>
  </conditionalFormatting>
  <conditionalFormatting sqref="G142">
    <cfRule type="expression" dxfId="7186" priority="13240">
      <formula>ISEVEN(ROW())</formula>
    </cfRule>
  </conditionalFormatting>
  <conditionalFormatting sqref="G141">
    <cfRule type="expression" dxfId="7185" priority="13239">
      <formula>ISEVEN(ROW())</formula>
    </cfRule>
  </conditionalFormatting>
  <conditionalFormatting sqref="G141">
    <cfRule type="expression" dxfId="7184" priority="13238">
      <formula>ISEVEN(ROW())</formula>
    </cfRule>
  </conditionalFormatting>
  <conditionalFormatting sqref="G141">
    <cfRule type="expression" dxfId="7183" priority="13237">
      <formula>ISEVEN(ROW())</formula>
    </cfRule>
  </conditionalFormatting>
  <conditionalFormatting sqref="G141">
    <cfRule type="expression" dxfId="7182" priority="13236">
      <formula>ISEVEN(ROW())</formula>
    </cfRule>
  </conditionalFormatting>
  <conditionalFormatting sqref="G142">
    <cfRule type="expression" dxfId="7181" priority="13235">
      <formula>ISEVEN(ROW())</formula>
    </cfRule>
  </conditionalFormatting>
  <conditionalFormatting sqref="G141">
    <cfRule type="expression" dxfId="7180" priority="13234">
      <formula>ISEVEN(ROW())</formula>
    </cfRule>
  </conditionalFormatting>
  <conditionalFormatting sqref="G141">
    <cfRule type="expression" dxfId="7179" priority="13233">
      <formula>ISEVEN(ROW())</formula>
    </cfRule>
  </conditionalFormatting>
  <conditionalFormatting sqref="G142">
    <cfRule type="expression" dxfId="7178" priority="13232">
      <formula>ISEVEN(ROW())</formula>
    </cfRule>
  </conditionalFormatting>
  <conditionalFormatting sqref="G142">
    <cfRule type="expression" dxfId="7177" priority="13231">
      <formula>ISEVEN(ROW())</formula>
    </cfRule>
  </conditionalFormatting>
  <conditionalFormatting sqref="G142">
    <cfRule type="expression" dxfId="7176" priority="13230">
      <formula>ISEVEN(ROW())</formula>
    </cfRule>
  </conditionalFormatting>
  <conditionalFormatting sqref="G141">
    <cfRule type="expression" dxfId="7175" priority="13229">
      <formula>ISEVEN(ROW())</formula>
    </cfRule>
  </conditionalFormatting>
  <conditionalFormatting sqref="G141">
    <cfRule type="expression" dxfId="7174" priority="13228">
      <formula>ISEVEN(ROW())</formula>
    </cfRule>
  </conditionalFormatting>
  <conditionalFormatting sqref="G141">
    <cfRule type="expression" dxfId="7173" priority="13227">
      <formula>ISEVEN(ROW())</formula>
    </cfRule>
  </conditionalFormatting>
  <conditionalFormatting sqref="G140">
    <cfRule type="expression" dxfId="7172" priority="13226">
      <formula>ISEVEN(ROW())</formula>
    </cfRule>
  </conditionalFormatting>
  <conditionalFormatting sqref="G142">
    <cfRule type="expression" dxfId="7171" priority="13225">
      <formula>ISEVEN(ROW())</formula>
    </cfRule>
  </conditionalFormatting>
  <conditionalFormatting sqref="G140">
    <cfRule type="expression" dxfId="7170" priority="13224">
      <formula>ISEVEN(ROW())</formula>
    </cfRule>
  </conditionalFormatting>
  <conditionalFormatting sqref="G140">
    <cfRule type="expression" dxfId="7169" priority="13223">
      <formula>ISEVEN(ROW())</formula>
    </cfRule>
  </conditionalFormatting>
  <conditionalFormatting sqref="G141">
    <cfRule type="expression" dxfId="7168" priority="13222">
      <formula>ISEVEN(ROW())</formula>
    </cfRule>
  </conditionalFormatting>
  <conditionalFormatting sqref="G142">
    <cfRule type="expression" dxfId="7167" priority="13221">
      <formula>ISEVEN(ROW())</formula>
    </cfRule>
  </conditionalFormatting>
  <conditionalFormatting sqref="G140">
    <cfRule type="expression" dxfId="7166" priority="13220">
      <formula>ISEVEN(ROW())</formula>
    </cfRule>
  </conditionalFormatting>
  <conditionalFormatting sqref="G142">
    <cfRule type="expression" dxfId="7165" priority="13219">
      <formula>ISEVEN(ROW())</formula>
    </cfRule>
  </conditionalFormatting>
  <conditionalFormatting sqref="G142">
    <cfRule type="expression" dxfId="7164" priority="13218">
      <formula>ISEVEN(ROW())</formula>
    </cfRule>
  </conditionalFormatting>
  <conditionalFormatting sqref="G141">
    <cfRule type="expression" dxfId="7163" priority="13217">
      <formula>ISEVEN(ROW())</formula>
    </cfRule>
  </conditionalFormatting>
  <conditionalFormatting sqref="G141">
    <cfRule type="expression" dxfId="7162" priority="13216">
      <formula>ISEVEN(ROW())</formula>
    </cfRule>
  </conditionalFormatting>
  <conditionalFormatting sqref="G141">
    <cfRule type="expression" dxfId="7161" priority="13215">
      <formula>ISEVEN(ROW())</formula>
    </cfRule>
  </conditionalFormatting>
  <conditionalFormatting sqref="G140">
    <cfRule type="expression" dxfId="7160" priority="13214">
      <formula>ISEVEN(ROW())</formula>
    </cfRule>
  </conditionalFormatting>
  <conditionalFormatting sqref="G142">
    <cfRule type="expression" dxfId="7159" priority="13213">
      <formula>ISEVEN(ROW())</formula>
    </cfRule>
  </conditionalFormatting>
  <conditionalFormatting sqref="G140">
    <cfRule type="expression" dxfId="7158" priority="13212">
      <formula>ISEVEN(ROW())</formula>
    </cfRule>
  </conditionalFormatting>
  <conditionalFormatting sqref="G140">
    <cfRule type="expression" dxfId="7157" priority="13211">
      <formula>ISEVEN(ROW())</formula>
    </cfRule>
  </conditionalFormatting>
  <conditionalFormatting sqref="G141">
    <cfRule type="expression" dxfId="7156" priority="13210">
      <formula>ISEVEN(ROW())</formula>
    </cfRule>
  </conditionalFormatting>
  <conditionalFormatting sqref="G142">
    <cfRule type="expression" dxfId="7155" priority="13209">
      <formula>ISEVEN(ROW())</formula>
    </cfRule>
  </conditionalFormatting>
  <conditionalFormatting sqref="G140">
    <cfRule type="expression" dxfId="7154" priority="13208">
      <formula>ISEVEN(ROW())</formula>
    </cfRule>
  </conditionalFormatting>
  <conditionalFormatting sqref="G142">
    <cfRule type="expression" dxfId="7153" priority="13207">
      <formula>ISEVEN(ROW())</formula>
    </cfRule>
  </conditionalFormatting>
  <conditionalFormatting sqref="G142">
    <cfRule type="expression" dxfId="7152" priority="13206">
      <formula>ISEVEN(ROW())</formula>
    </cfRule>
  </conditionalFormatting>
  <conditionalFormatting sqref="G141">
    <cfRule type="expression" dxfId="7151" priority="13205">
      <formula>ISEVEN(ROW())</formula>
    </cfRule>
  </conditionalFormatting>
  <conditionalFormatting sqref="G141">
    <cfRule type="expression" dxfId="7150" priority="13204">
      <formula>ISEVEN(ROW())</formula>
    </cfRule>
  </conditionalFormatting>
  <conditionalFormatting sqref="G141">
    <cfRule type="expression" dxfId="7149" priority="13203">
      <formula>ISEVEN(ROW())</formula>
    </cfRule>
  </conditionalFormatting>
  <conditionalFormatting sqref="G140">
    <cfRule type="expression" dxfId="7148" priority="13202">
      <formula>ISEVEN(ROW())</formula>
    </cfRule>
  </conditionalFormatting>
  <conditionalFormatting sqref="G142">
    <cfRule type="expression" dxfId="7147" priority="13201">
      <formula>ISEVEN(ROW())</formula>
    </cfRule>
  </conditionalFormatting>
  <conditionalFormatting sqref="G140">
    <cfRule type="expression" dxfId="7146" priority="13200">
      <formula>ISEVEN(ROW())</formula>
    </cfRule>
  </conditionalFormatting>
  <conditionalFormatting sqref="G140">
    <cfRule type="expression" dxfId="7145" priority="13199">
      <formula>ISEVEN(ROW())</formula>
    </cfRule>
  </conditionalFormatting>
  <conditionalFormatting sqref="G141">
    <cfRule type="expression" dxfId="7144" priority="13198">
      <formula>ISEVEN(ROW())</formula>
    </cfRule>
  </conditionalFormatting>
  <conditionalFormatting sqref="G142">
    <cfRule type="expression" dxfId="7143" priority="13197">
      <formula>ISEVEN(ROW())</formula>
    </cfRule>
  </conditionalFormatting>
  <conditionalFormatting sqref="G141">
    <cfRule type="expression" dxfId="7142" priority="13196">
      <formula>ISEVEN(ROW())</formula>
    </cfRule>
  </conditionalFormatting>
  <conditionalFormatting sqref="G141">
    <cfRule type="expression" dxfId="7141" priority="13195">
      <formula>ISEVEN(ROW())</formula>
    </cfRule>
  </conditionalFormatting>
  <conditionalFormatting sqref="G140">
    <cfRule type="expression" dxfId="7140" priority="13194">
      <formula>ISEVEN(ROW())</formula>
    </cfRule>
  </conditionalFormatting>
  <conditionalFormatting sqref="G142">
    <cfRule type="expression" dxfId="7139" priority="13193">
      <formula>ISEVEN(ROW())</formula>
    </cfRule>
  </conditionalFormatting>
  <conditionalFormatting sqref="G140">
    <cfRule type="expression" dxfId="7138" priority="13192">
      <formula>ISEVEN(ROW())</formula>
    </cfRule>
  </conditionalFormatting>
  <conditionalFormatting sqref="G140">
    <cfRule type="expression" dxfId="7137" priority="13191">
      <formula>ISEVEN(ROW())</formula>
    </cfRule>
  </conditionalFormatting>
  <conditionalFormatting sqref="G141">
    <cfRule type="expression" dxfId="7136" priority="13190">
      <formula>ISEVEN(ROW())</formula>
    </cfRule>
  </conditionalFormatting>
  <conditionalFormatting sqref="G142">
    <cfRule type="expression" dxfId="7135" priority="13189">
      <formula>ISEVEN(ROW())</formula>
    </cfRule>
  </conditionalFormatting>
  <conditionalFormatting sqref="G140">
    <cfRule type="expression" dxfId="7134" priority="13188">
      <formula>ISEVEN(ROW())</formula>
    </cfRule>
  </conditionalFormatting>
  <conditionalFormatting sqref="G142">
    <cfRule type="expression" dxfId="7133" priority="13187">
      <formula>ISEVEN(ROW())</formula>
    </cfRule>
  </conditionalFormatting>
  <conditionalFormatting sqref="G142">
    <cfRule type="expression" dxfId="7132" priority="13186">
      <formula>ISEVEN(ROW())</formula>
    </cfRule>
  </conditionalFormatting>
  <conditionalFormatting sqref="G141">
    <cfRule type="expression" dxfId="7131" priority="13185">
      <formula>ISEVEN(ROW())</formula>
    </cfRule>
  </conditionalFormatting>
  <conditionalFormatting sqref="G141">
    <cfRule type="expression" dxfId="7130" priority="13184">
      <formula>ISEVEN(ROW())</formula>
    </cfRule>
  </conditionalFormatting>
  <conditionalFormatting sqref="G141">
    <cfRule type="expression" dxfId="7129" priority="13183">
      <formula>ISEVEN(ROW())</formula>
    </cfRule>
  </conditionalFormatting>
  <conditionalFormatting sqref="G140">
    <cfRule type="expression" dxfId="7128" priority="13182">
      <formula>ISEVEN(ROW())</formula>
    </cfRule>
  </conditionalFormatting>
  <conditionalFormatting sqref="G142">
    <cfRule type="expression" dxfId="7127" priority="13181">
      <formula>ISEVEN(ROW())</formula>
    </cfRule>
  </conditionalFormatting>
  <conditionalFormatting sqref="G140">
    <cfRule type="expression" dxfId="7126" priority="13180">
      <formula>ISEVEN(ROW())</formula>
    </cfRule>
  </conditionalFormatting>
  <conditionalFormatting sqref="G140">
    <cfRule type="expression" dxfId="7125" priority="13179">
      <formula>ISEVEN(ROW())</formula>
    </cfRule>
  </conditionalFormatting>
  <conditionalFormatting sqref="G141">
    <cfRule type="expression" dxfId="7124" priority="13178">
      <formula>ISEVEN(ROW())</formula>
    </cfRule>
  </conditionalFormatting>
  <conditionalFormatting sqref="G142">
    <cfRule type="expression" dxfId="7123" priority="13177">
      <formula>ISEVEN(ROW())</formula>
    </cfRule>
  </conditionalFormatting>
  <conditionalFormatting sqref="G140">
    <cfRule type="expression" dxfId="7122" priority="13176">
      <formula>ISEVEN(ROW())</formula>
    </cfRule>
  </conditionalFormatting>
  <conditionalFormatting sqref="G142">
    <cfRule type="expression" dxfId="7121" priority="13175">
      <formula>ISEVEN(ROW())</formula>
    </cfRule>
  </conditionalFormatting>
  <conditionalFormatting sqref="G142">
    <cfRule type="expression" dxfId="7120" priority="13174">
      <formula>ISEVEN(ROW())</formula>
    </cfRule>
  </conditionalFormatting>
  <conditionalFormatting sqref="G141">
    <cfRule type="expression" dxfId="7119" priority="13173">
      <formula>ISEVEN(ROW())</formula>
    </cfRule>
  </conditionalFormatting>
  <conditionalFormatting sqref="G141">
    <cfRule type="expression" dxfId="7118" priority="13172">
      <formula>ISEVEN(ROW())</formula>
    </cfRule>
  </conditionalFormatting>
  <conditionalFormatting sqref="G141">
    <cfRule type="expression" dxfId="7117" priority="13171">
      <formula>ISEVEN(ROW())</formula>
    </cfRule>
  </conditionalFormatting>
  <conditionalFormatting sqref="G140">
    <cfRule type="expression" dxfId="7116" priority="13170">
      <formula>ISEVEN(ROW())</formula>
    </cfRule>
  </conditionalFormatting>
  <conditionalFormatting sqref="G142">
    <cfRule type="expression" dxfId="7115" priority="13169">
      <formula>ISEVEN(ROW())</formula>
    </cfRule>
  </conditionalFormatting>
  <conditionalFormatting sqref="G140">
    <cfRule type="expression" dxfId="7114" priority="13168">
      <formula>ISEVEN(ROW())</formula>
    </cfRule>
  </conditionalFormatting>
  <conditionalFormatting sqref="G140">
    <cfRule type="expression" dxfId="7113" priority="13167">
      <formula>ISEVEN(ROW())</formula>
    </cfRule>
  </conditionalFormatting>
  <conditionalFormatting sqref="G141">
    <cfRule type="expression" dxfId="7112" priority="13166">
      <formula>ISEVEN(ROW())</formula>
    </cfRule>
  </conditionalFormatting>
  <conditionalFormatting sqref="G142">
    <cfRule type="expression" dxfId="7111" priority="13165">
      <formula>ISEVEN(ROW())</formula>
    </cfRule>
  </conditionalFormatting>
  <conditionalFormatting sqref="G141">
    <cfRule type="expression" dxfId="7110" priority="13164">
      <formula>ISEVEN(ROW())</formula>
    </cfRule>
  </conditionalFormatting>
  <conditionalFormatting sqref="G141">
    <cfRule type="expression" dxfId="7109" priority="13163">
      <formula>ISEVEN(ROW())</formula>
    </cfRule>
  </conditionalFormatting>
  <conditionalFormatting sqref="G140">
    <cfRule type="expression" dxfId="7108" priority="13162">
      <formula>ISEVEN(ROW())</formula>
    </cfRule>
  </conditionalFormatting>
  <conditionalFormatting sqref="G142">
    <cfRule type="expression" dxfId="7107" priority="13161">
      <formula>ISEVEN(ROW())</formula>
    </cfRule>
  </conditionalFormatting>
  <conditionalFormatting sqref="G140">
    <cfRule type="expression" dxfId="7106" priority="13160">
      <formula>ISEVEN(ROW())</formula>
    </cfRule>
  </conditionalFormatting>
  <conditionalFormatting sqref="G140">
    <cfRule type="expression" dxfId="7105" priority="13159">
      <formula>ISEVEN(ROW())</formula>
    </cfRule>
  </conditionalFormatting>
  <conditionalFormatting sqref="G140">
    <cfRule type="expression" dxfId="7104" priority="13158">
      <formula>ISEVEN(ROW())</formula>
    </cfRule>
  </conditionalFormatting>
  <conditionalFormatting sqref="G142">
    <cfRule type="expression" dxfId="7103" priority="13157">
      <formula>ISEVEN(ROW())</formula>
    </cfRule>
  </conditionalFormatting>
  <conditionalFormatting sqref="G142">
    <cfRule type="expression" dxfId="7102" priority="13156">
      <formula>ISEVEN(ROW())</formula>
    </cfRule>
  </conditionalFormatting>
  <conditionalFormatting sqref="G141">
    <cfRule type="expression" dxfId="7101" priority="13155">
      <formula>ISEVEN(ROW())</formula>
    </cfRule>
  </conditionalFormatting>
  <conditionalFormatting sqref="G140">
    <cfRule type="expression" dxfId="7100" priority="13154">
      <formula>ISEVEN(ROW())</formula>
    </cfRule>
  </conditionalFormatting>
  <conditionalFormatting sqref="G140">
    <cfRule type="expression" dxfId="7099" priority="13153">
      <formula>ISEVEN(ROW())</formula>
    </cfRule>
  </conditionalFormatting>
  <conditionalFormatting sqref="G141">
    <cfRule type="expression" dxfId="7098" priority="13152">
      <formula>ISEVEN(ROW())</formula>
    </cfRule>
  </conditionalFormatting>
  <conditionalFormatting sqref="G142">
    <cfRule type="expression" dxfId="7097" priority="13151">
      <formula>ISEVEN(ROW())</formula>
    </cfRule>
  </conditionalFormatting>
  <conditionalFormatting sqref="G142">
    <cfRule type="expression" dxfId="7096" priority="13150">
      <formula>ISEVEN(ROW())</formula>
    </cfRule>
  </conditionalFormatting>
  <conditionalFormatting sqref="G142">
    <cfRule type="expression" dxfId="7095" priority="13149">
      <formula>ISEVEN(ROW())</formula>
    </cfRule>
  </conditionalFormatting>
  <conditionalFormatting sqref="G141">
    <cfRule type="expression" dxfId="7094" priority="13148">
      <formula>ISEVEN(ROW())</formula>
    </cfRule>
  </conditionalFormatting>
  <conditionalFormatting sqref="G141">
    <cfRule type="expression" dxfId="7093" priority="13147">
      <formula>ISEVEN(ROW())</formula>
    </cfRule>
  </conditionalFormatting>
  <conditionalFormatting sqref="G140">
    <cfRule type="expression" dxfId="7092" priority="13146">
      <formula>ISEVEN(ROW())</formula>
    </cfRule>
  </conditionalFormatting>
  <conditionalFormatting sqref="G142">
    <cfRule type="expression" dxfId="7091" priority="13145">
      <formula>ISEVEN(ROW())</formula>
    </cfRule>
  </conditionalFormatting>
  <conditionalFormatting sqref="B25:B29 D25:G29">
    <cfRule type="expression" dxfId="7090" priority="13142">
      <formula>ISEVEN(ROW())</formula>
    </cfRule>
  </conditionalFormatting>
  <conditionalFormatting sqref="B122 D122:F122">
    <cfRule type="expression" dxfId="7089" priority="13124">
      <formula>ISEVEN(ROW())</formula>
    </cfRule>
  </conditionalFormatting>
  <conditionalFormatting sqref="F121">
    <cfRule type="expression" dxfId="7088" priority="13123">
      <formula>ISEVEN(ROW())</formula>
    </cfRule>
  </conditionalFormatting>
  <conditionalFormatting sqref="B121:E121">
    <cfRule type="expression" dxfId="7087" priority="13122">
      <formula>ISEVEN(ROW())</formula>
    </cfRule>
  </conditionalFormatting>
  <conditionalFormatting sqref="G121">
    <cfRule type="expression" dxfId="7086" priority="13121">
      <formula>ISEVEN(ROW())</formula>
    </cfRule>
  </conditionalFormatting>
  <conditionalFormatting sqref="G121">
    <cfRule type="expression" dxfId="7085" priority="13120">
      <formula>ISEVEN(ROW())</formula>
    </cfRule>
  </conditionalFormatting>
  <conditionalFormatting sqref="B120:G120">
    <cfRule type="expression" dxfId="7084" priority="13119">
      <formula>ISEVEN(ROW())</formula>
    </cfRule>
  </conditionalFormatting>
  <conditionalFormatting sqref="C122">
    <cfRule type="expression" dxfId="7083" priority="13118">
      <formula>ISEVEN(ROW())</formula>
    </cfRule>
  </conditionalFormatting>
  <conditionalFormatting sqref="F124">
    <cfRule type="expression" dxfId="7082" priority="13117">
      <formula>ISEVEN(ROW())</formula>
    </cfRule>
  </conditionalFormatting>
  <conditionalFormatting sqref="B124:E124">
    <cfRule type="expression" dxfId="7081" priority="13116">
      <formula>ISEVEN(ROW())</formula>
    </cfRule>
  </conditionalFormatting>
  <conditionalFormatting sqref="B123:F123">
    <cfRule type="expression" dxfId="7080" priority="13115">
      <formula>ISEVEN(ROW())</formula>
    </cfRule>
  </conditionalFormatting>
  <conditionalFormatting sqref="B121 D121:F121">
    <cfRule type="expression" dxfId="7079" priority="13114">
      <formula>ISEVEN(ROW())</formula>
    </cfRule>
  </conditionalFormatting>
  <conditionalFormatting sqref="F120">
    <cfRule type="expression" dxfId="7078" priority="13113">
      <formula>ISEVEN(ROW())</formula>
    </cfRule>
  </conditionalFormatting>
  <conditionalFormatting sqref="B120:E120">
    <cfRule type="expression" dxfId="7077" priority="13112">
      <formula>ISEVEN(ROW())</formula>
    </cfRule>
  </conditionalFormatting>
  <conditionalFormatting sqref="G120">
    <cfRule type="expression" dxfId="7076" priority="13111">
      <formula>ISEVEN(ROW())</formula>
    </cfRule>
  </conditionalFormatting>
  <conditionalFormatting sqref="G120">
    <cfRule type="expression" dxfId="7075" priority="13110">
      <formula>ISEVEN(ROW())</formula>
    </cfRule>
  </conditionalFormatting>
  <conditionalFormatting sqref="G121">
    <cfRule type="expression" dxfId="7074" priority="13109">
      <formula>ISEVEN(ROW())</formula>
    </cfRule>
  </conditionalFormatting>
  <conditionalFormatting sqref="C121">
    <cfRule type="expression" dxfId="7073" priority="13108">
      <formula>ISEVEN(ROW())</formula>
    </cfRule>
  </conditionalFormatting>
  <conditionalFormatting sqref="B124 D124:F124">
    <cfRule type="expression" dxfId="7072" priority="13107">
      <formula>ISEVEN(ROW())</formula>
    </cfRule>
  </conditionalFormatting>
  <conditionalFormatting sqref="F123">
    <cfRule type="expression" dxfId="7071" priority="13106">
      <formula>ISEVEN(ROW())</formula>
    </cfRule>
  </conditionalFormatting>
  <conditionalFormatting sqref="B123:E123">
    <cfRule type="expression" dxfId="7070" priority="13105">
      <formula>ISEVEN(ROW())</formula>
    </cfRule>
  </conditionalFormatting>
  <conditionalFormatting sqref="B122:F122">
    <cfRule type="expression" dxfId="7069" priority="13104">
      <formula>ISEVEN(ROW())</formula>
    </cfRule>
  </conditionalFormatting>
  <conditionalFormatting sqref="C124">
    <cfRule type="expression" dxfId="7068" priority="13103">
      <formula>ISEVEN(ROW())</formula>
    </cfRule>
  </conditionalFormatting>
  <conditionalFormatting sqref="B120 D120:F120">
    <cfRule type="expression" dxfId="7067" priority="13102">
      <formula>ISEVEN(ROW())</formula>
    </cfRule>
  </conditionalFormatting>
  <conditionalFormatting sqref="G120">
    <cfRule type="expression" dxfId="7066" priority="13101">
      <formula>ISEVEN(ROW())</formula>
    </cfRule>
  </conditionalFormatting>
  <conditionalFormatting sqref="C120">
    <cfRule type="expression" dxfId="7065" priority="13100">
      <formula>ISEVEN(ROW())</formula>
    </cfRule>
  </conditionalFormatting>
  <conditionalFormatting sqref="B123 D123:F123">
    <cfRule type="expression" dxfId="7064" priority="13099">
      <formula>ISEVEN(ROW())</formula>
    </cfRule>
  </conditionalFormatting>
  <conditionalFormatting sqref="F122">
    <cfRule type="expression" dxfId="7063" priority="13098">
      <formula>ISEVEN(ROW())</formula>
    </cfRule>
  </conditionalFormatting>
  <conditionalFormatting sqref="B122:E122">
    <cfRule type="expression" dxfId="7062" priority="13097">
      <formula>ISEVEN(ROW())</formula>
    </cfRule>
  </conditionalFormatting>
  <conditionalFormatting sqref="B121:G121">
    <cfRule type="expression" dxfId="7061" priority="13096">
      <formula>ISEVEN(ROW())</formula>
    </cfRule>
  </conditionalFormatting>
  <conditionalFormatting sqref="C123">
    <cfRule type="expression" dxfId="7060" priority="13095">
      <formula>ISEVEN(ROW())</formula>
    </cfRule>
  </conditionalFormatting>
  <conditionalFormatting sqref="B124:F124">
    <cfRule type="expression" dxfId="7059" priority="13094">
      <formula>ISEVEN(ROW())</formula>
    </cfRule>
  </conditionalFormatting>
  <conditionalFormatting sqref="B122 D122:F122">
    <cfRule type="expression" dxfId="7058" priority="13093">
      <formula>ISEVEN(ROW())</formula>
    </cfRule>
  </conditionalFormatting>
  <conditionalFormatting sqref="F121">
    <cfRule type="expression" dxfId="7057" priority="13092">
      <formula>ISEVEN(ROW())</formula>
    </cfRule>
  </conditionalFormatting>
  <conditionalFormatting sqref="B121:E121">
    <cfRule type="expression" dxfId="7056" priority="13091">
      <formula>ISEVEN(ROW())</formula>
    </cfRule>
  </conditionalFormatting>
  <conditionalFormatting sqref="G121">
    <cfRule type="expression" dxfId="7055" priority="13090">
      <formula>ISEVEN(ROW())</formula>
    </cfRule>
  </conditionalFormatting>
  <conditionalFormatting sqref="G121">
    <cfRule type="expression" dxfId="7054" priority="13089">
      <formula>ISEVEN(ROW())</formula>
    </cfRule>
  </conditionalFormatting>
  <conditionalFormatting sqref="B120:G120">
    <cfRule type="expression" dxfId="7053" priority="13088">
      <formula>ISEVEN(ROW())</formula>
    </cfRule>
  </conditionalFormatting>
  <conditionalFormatting sqref="C122">
    <cfRule type="expression" dxfId="7052" priority="13087">
      <formula>ISEVEN(ROW())</formula>
    </cfRule>
  </conditionalFormatting>
  <conditionalFormatting sqref="F124">
    <cfRule type="expression" dxfId="7051" priority="13086">
      <formula>ISEVEN(ROW())</formula>
    </cfRule>
  </conditionalFormatting>
  <conditionalFormatting sqref="B124:E124">
    <cfRule type="expression" dxfId="7050" priority="13085">
      <formula>ISEVEN(ROW())</formula>
    </cfRule>
  </conditionalFormatting>
  <conditionalFormatting sqref="B123:F123">
    <cfRule type="expression" dxfId="7049" priority="13084">
      <formula>ISEVEN(ROW())</formula>
    </cfRule>
  </conditionalFormatting>
  <conditionalFormatting sqref="B121 D121:F121">
    <cfRule type="expression" dxfId="7048" priority="13083">
      <formula>ISEVEN(ROW())</formula>
    </cfRule>
  </conditionalFormatting>
  <conditionalFormatting sqref="F120">
    <cfRule type="expression" dxfId="7047" priority="13082">
      <formula>ISEVEN(ROW())</formula>
    </cfRule>
  </conditionalFormatting>
  <conditionalFormatting sqref="B120:E120">
    <cfRule type="expression" dxfId="7046" priority="13081">
      <formula>ISEVEN(ROW())</formula>
    </cfRule>
  </conditionalFormatting>
  <conditionalFormatting sqref="G120">
    <cfRule type="expression" dxfId="7045" priority="13080">
      <formula>ISEVEN(ROW())</formula>
    </cfRule>
  </conditionalFormatting>
  <conditionalFormatting sqref="G120">
    <cfRule type="expression" dxfId="7044" priority="13079">
      <formula>ISEVEN(ROW())</formula>
    </cfRule>
  </conditionalFormatting>
  <conditionalFormatting sqref="G121">
    <cfRule type="expression" dxfId="7043" priority="13078">
      <formula>ISEVEN(ROW())</formula>
    </cfRule>
  </conditionalFormatting>
  <conditionalFormatting sqref="C121">
    <cfRule type="expression" dxfId="7042" priority="13077">
      <formula>ISEVEN(ROW())</formula>
    </cfRule>
  </conditionalFormatting>
  <conditionalFormatting sqref="B124 D124:F124">
    <cfRule type="expression" dxfId="7041" priority="13076">
      <formula>ISEVEN(ROW())</formula>
    </cfRule>
  </conditionalFormatting>
  <conditionalFormatting sqref="F123">
    <cfRule type="expression" dxfId="7040" priority="13075">
      <formula>ISEVEN(ROW())</formula>
    </cfRule>
  </conditionalFormatting>
  <conditionalFormatting sqref="B123:E123">
    <cfRule type="expression" dxfId="7039" priority="13074">
      <formula>ISEVEN(ROW())</formula>
    </cfRule>
  </conditionalFormatting>
  <conditionalFormatting sqref="B122:F122">
    <cfRule type="expression" dxfId="7038" priority="13073">
      <formula>ISEVEN(ROW())</formula>
    </cfRule>
  </conditionalFormatting>
  <conditionalFormatting sqref="C124">
    <cfRule type="expression" dxfId="7037" priority="13072">
      <formula>ISEVEN(ROW())</formula>
    </cfRule>
  </conditionalFormatting>
  <conditionalFormatting sqref="B120 D120:F120">
    <cfRule type="expression" dxfId="7036" priority="13071">
      <formula>ISEVEN(ROW())</formula>
    </cfRule>
  </conditionalFormatting>
  <conditionalFormatting sqref="G120">
    <cfRule type="expression" dxfId="7035" priority="13070">
      <formula>ISEVEN(ROW())</formula>
    </cfRule>
  </conditionalFormatting>
  <conditionalFormatting sqref="C120">
    <cfRule type="expression" dxfId="7034" priority="13069">
      <formula>ISEVEN(ROW())</formula>
    </cfRule>
  </conditionalFormatting>
  <conditionalFormatting sqref="B124:F124">
    <cfRule type="expression" dxfId="7033" priority="13068">
      <formula>ISEVEN(ROW())</formula>
    </cfRule>
  </conditionalFormatting>
  <conditionalFormatting sqref="B123 D123:F123">
    <cfRule type="expression" dxfId="7032" priority="13067">
      <formula>ISEVEN(ROW())</formula>
    </cfRule>
  </conditionalFormatting>
  <conditionalFormatting sqref="F122">
    <cfRule type="expression" dxfId="7031" priority="13066">
      <formula>ISEVEN(ROW())</formula>
    </cfRule>
  </conditionalFormatting>
  <conditionalFormatting sqref="B122:E122">
    <cfRule type="expression" dxfId="7030" priority="13065">
      <formula>ISEVEN(ROW())</formula>
    </cfRule>
  </conditionalFormatting>
  <conditionalFormatting sqref="B121:G121">
    <cfRule type="expression" dxfId="7029" priority="13064">
      <formula>ISEVEN(ROW())</formula>
    </cfRule>
  </conditionalFormatting>
  <conditionalFormatting sqref="C123">
    <cfRule type="expression" dxfId="7028" priority="13063">
      <formula>ISEVEN(ROW())</formula>
    </cfRule>
  </conditionalFormatting>
  <conditionalFormatting sqref="B122 D122:F122">
    <cfRule type="expression" dxfId="7027" priority="13062">
      <formula>ISEVEN(ROW())</formula>
    </cfRule>
  </conditionalFormatting>
  <conditionalFormatting sqref="F121">
    <cfRule type="expression" dxfId="7026" priority="13061">
      <formula>ISEVEN(ROW())</formula>
    </cfRule>
  </conditionalFormatting>
  <conditionalFormatting sqref="B121:E121">
    <cfRule type="expression" dxfId="7025" priority="13060">
      <formula>ISEVEN(ROW())</formula>
    </cfRule>
  </conditionalFormatting>
  <conditionalFormatting sqref="G121">
    <cfRule type="expression" dxfId="7024" priority="13059">
      <formula>ISEVEN(ROW())</formula>
    </cfRule>
  </conditionalFormatting>
  <conditionalFormatting sqref="G121">
    <cfRule type="expression" dxfId="7023" priority="13058">
      <formula>ISEVEN(ROW())</formula>
    </cfRule>
  </conditionalFormatting>
  <conditionalFormatting sqref="B120:G120">
    <cfRule type="expression" dxfId="7022" priority="13057">
      <formula>ISEVEN(ROW())</formula>
    </cfRule>
  </conditionalFormatting>
  <conditionalFormatting sqref="C122">
    <cfRule type="expression" dxfId="7021" priority="13056">
      <formula>ISEVEN(ROW())</formula>
    </cfRule>
  </conditionalFormatting>
  <conditionalFormatting sqref="F124">
    <cfRule type="expression" dxfId="7020" priority="13055">
      <formula>ISEVEN(ROW())</formula>
    </cfRule>
  </conditionalFormatting>
  <conditionalFormatting sqref="B124:E124">
    <cfRule type="expression" dxfId="7019" priority="13054">
      <formula>ISEVEN(ROW())</formula>
    </cfRule>
  </conditionalFormatting>
  <conditionalFormatting sqref="B123:F123">
    <cfRule type="expression" dxfId="7018" priority="13053">
      <formula>ISEVEN(ROW())</formula>
    </cfRule>
  </conditionalFormatting>
  <conditionalFormatting sqref="B121 D121:F121">
    <cfRule type="expression" dxfId="7017" priority="13052">
      <formula>ISEVEN(ROW())</formula>
    </cfRule>
  </conditionalFormatting>
  <conditionalFormatting sqref="F120">
    <cfRule type="expression" dxfId="7016" priority="13051">
      <formula>ISEVEN(ROW())</formula>
    </cfRule>
  </conditionalFormatting>
  <conditionalFormatting sqref="B120:E120">
    <cfRule type="expression" dxfId="7015" priority="13050">
      <formula>ISEVEN(ROW())</formula>
    </cfRule>
  </conditionalFormatting>
  <conditionalFormatting sqref="G120">
    <cfRule type="expression" dxfId="7014" priority="13049">
      <formula>ISEVEN(ROW())</formula>
    </cfRule>
  </conditionalFormatting>
  <conditionalFormatting sqref="G120">
    <cfRule type="expression" dxfId="7013" priority="13048">
      <formula>ISEVEN(ROW())</formula>
    </cfRule>
  </conditionalFormatting>
  <conditionalFormatting sqref="G121">
    <cfRule type="expression" dxfId="7012" priority="13047">
      <formula>ISEVEN(ROW())</formula>
    </cfRule>
  </conditionalFormatting>
  <conditionalFormatting sqref="C121">
    <cfRule type="expression" dxfId="7011" priority="13046">
      <formula>ISEVEN(ROW())</formula>
    </cfRule>
  </conditionalFormatting>
  <conditionalFormatting sqref="B124 D124:F124">
    <cfRule type="expression" dxfId="7010" priority="13045">
      <formula>ISEVEN(ROW())</formula>
    </cfRule>
  </conditionalFormatting>
  <conditionalFormatting sqref="F123">
    <cfRule type="expression" dxfId="7009" priority="13044">
      <formula>ISEVEN(ROW())</formula>
    </cfRule>
  </conditionalFormatting>
  <conditionalFormatting sqref="B123:E123">
    <cfRule type="expression" dxfId="7008" priority="13043">
      <formula>ISEVEN(ROW())</formula>
    </cfRule>
  </conditionalFormatting>
  <conditionalFormatting sqref="B122:F122">
    <cfRule type="expression" dxfId="7007" priority="13042">
      <formula>ISEVEN(ROW())</formula>
    </cfRule>
  </conditionalFormatting>
  <conditionalFormatting sqref="C124">
    <cfRule type="expression" dxfId="7006" priority="13041">
      <formula>ISEVEN(ROW())</formula>
    </cfRule>
  </conditionalFormatting>
  <conditionalFormatting sqref="B122 D122:F122">
    <cfRule type="expression" dxfId="7005" priority="13040">
      <formula>ISEVEN(ROW())</formula>
    </cfRule>
  </conditionalFormatting>
  <conditionalFormatting sqref="F121">
    <cfRule type="expression" dxfId="7004" priority="13039">
      <formula>ISEVEN(ROW())</formula>
    </cfRule>
  </conditionalFormatting>
  <conditionalFormatting sqref="B121:E121">
    <cfRule type="expression" dxfId="7003" priority="13038">
      <formula>ISEVEN(ROW())</formula>
    </cfRule>
  </conditionalFormatting>
  <conditionalFormatting sqref="G121">
    <cfRule type="expression" dxfId="7002" priority="13037">
      <formula>ISEVEN(ROW())</formula>
    </cfRule>
  </conditionalFormatting>
  <conditionalFormatting sqref="G121">
    <cfRule type="expression" dxfId="7001" priority="13036">
      <formula>ISEVEN(ROW())</formula>
    </cfRule>
  </conditionalFormatting>
  <conditionalFormatting sqref="B120:G120">
    <cfRule type="expression" dxfId="7000" priority="13035">
      <formula>ISEVEN(ROW())</formula>
    </cfRule>
  </conditionalFormatting>
  <conditionalFormatting sqref="C122">
    <cfRule type="expression" dxfId="6999" priority="13034">
      <formula>ISEVEN(ROW())</formula>
    </cfRule>
  </conditionalFormatting>
  <conditionalFormatting sqref="F124">
    <cfRule type="expression" dxfId="6998" priority="13033">
      <formula>ISEVEN(ROW())</formula>
    </cfRule>
  </conditionalFormatting>
  <conditionalFormatting sqref="B124:E124">
    <cfRule type="expression" dxfId="6997" priority="13032">
      <formula>ISEVEN(ROW())</formula>
    </cfRule>
  </conditionalFormatting>
  <conditionalFormatting sqref="B123:F123">
    <cfRule type="expression" dxfId="6996" priority="13031">
      <formula>ISEVEN(ROW())</formula>
    </cfRule>
  </conditionalFormatting>
  <conditionalFormatting sqref="B121 D121:F121">
    <cfRule type="expression" dxfId="6995" priority="13030">
      <formula>ISEVEN(ROW())</formula>
    </cfRule>
  </conditionalFormatting>
  <conditionalFormatting sqref="F120">
    <cfRule type="expression" dxfId="6994" priority="13029">
      <formula>ISEVEN(ROW())</formula>
    </cfRule>
  </conditionalFormatting>
  <conditionalFormatting sqref="B120:E120">
    <cfRule type="expression" dxfId="6993" priority="13028">
      <formula>ISEVEN(ROW())</formula>
    </cfRule>
  </conditionalFormatting>
  <conditionalFormatting sqref="G120">
    <cfRule type="expression" dxfId="6992" priority="13027">
      <formula>ISEVEN(ROW())</formula>
    </cfRule>
  </conditionalFormatting>
  <conditionalFormatting sqref="G120">
    <cfRule type="expression" dxfId="6991" priority="13026">
      <formula>ISEVEN(ROW())</formula>
    </cfRule>
  </conditionalFormatting>
  <conditionalFormatting sqref="G121">
    <cfRule type="expression" dxfId="6990" priority="13025">
      <formula>ISEVEN(ROW())</formula>
    </cfRule>
  </conditionalFormatting>
  <conditionalFormatting sqref="C121">
    <cfRule type="expression" dxfId="6989" priority="13024">
      <formula>ISEVEN(ROW())</formula>
    </cfRule>
  </conditionalFormatting>
  <conditionalFormatting sqref="B124 D124:F124">
    <cfRule type="expression" dxfId="6988" priority="13023">
      <formula>ISEVEN(ROW())</formula>
    </cfRule>
  </conditionalFormatting>
  <conditionalFormatting sqref="F123">
    <cfRule type="expression" dxfId="6987" priority="13022">
      <formula>ISEVEN(ROW())</formula>
    </cfRule>
  </conditionalFormatting>
  <conditionalFormatting sqref="B123:E123">
    <cfRule type="expression" dxfId="6986" priority="13021">
      <formula>ISEVEN(ROW())</formula>
    </cfRule>
  </conditionalFormatting>
  <conditionalFormatting sqref="B122:F122">
    <cfRule type="expression" dxfId="6985" priority="13020">
      <formula>ISEVEN(ROW())</formula>
    </cfRule>
  </conditionalFormatting>
  <conditionalFormatting sqref="C124">
    <cfRule type="expression" dxfId="6984" priority="13019">
      <formula>ISEVEN(ROW())</formula>
    </cfRule>
  </conditionalFormatting>
  <conditionalFormatting sqref="B120 D120:F120">
    <cfRule type="expression" dxfId="6983" priority="13018">
      <formula>ISEVEN(ROW())</formula>
    </cfRule>
  </conditionalFormatting>
  <conditionalFormatting sqref="G120">
    <cfRule type="expression" dxfId="6982" priority="13017">
      <formula>ISEVEN(ROW())</formula>
    </cfRule>
  </conditionalFormatting>
  <conditionalFormatting sqref="C120">
    <cfRule type="expression" dxfId="6981" priority="13016">
      <formula>ISEVEN(ROW())</formula>
    </cfRule>
  </conditionalFormatting>
  <conditionalFormatting sqref="B123 D123:F123">
    <cfRule type="expression" dxfId="6980" priority="13015">
      <formula>ISEVEN(ROW())</formula>
    </cfRule>
  </conditionalFormatting>
  <conditionalFormatting sqref="F122">
    <cfRule type="expression" dxfId="6979" priority="13014">
      <formula>ISEVEN(ROW())</formula>
    </cfRule>
  </conditionalFormatting>
  <conditionalFormatting sqref="B122:E122">
    <cfRule type="expression" dxfId="6978" priority="13013">
      <formula>ISEVEN(ROW())</formula>
    </cfRule>
  </conditionalFormatting>
  <conditionalFormatting sqref="B121:G121">
    <cfRule type="expression" dxfId="6977" priority="13012">
      <formula>ISEVEN(ROW())</formula>
    </cfRule>
  </conditionalFormatting>
  <conditionalFormatting sqref="C123">
    <cfRule type="expression" dxfId="6976" priority="13011">
      <formula>ISEVEN(ROW())</formula>
    </cfRule>
  </conditionalFormatting>
  <conditionalFormatting sqref="B124:F124">
    <cfRule type="expression" dxfId="6975" priority="13010">
      <formula>ISEVEN(ROW())</formula>
    </cfRule>
  </conditionalFormatting>
  <conditionalFormatting sqref="B122 D122:F122">
    <cfRule type="expression" dxfId="6974" priority="13009">
      <formula>ISEVEN(ROW())</formula>
    </cfRule>
  </conditionalFormatting>
  <conditionalFormatting sqref="F121">
    <cfRule type="expression" dxfId="6973" priority="13008">
      <formula>ISEVEN(ROW())</formula>
    </cfRule>
  </conditionalFormatting>
  <conditionalFormatting sqref="B121:E121">
    <cfRule type="expression" dxfId="6972" priority="13007">
      <formula>ISEVEN(ROW())</formula>
    </cfRule>
  </conditionalFormatting>
  <conditionalFormatting sqref="G121">
    <cfRule type="expression" dxfId="6971" priority="13006">
      <formula>ISEVEN(ROW())</formula>
    </cfRule>
  </conditionalFormatting>
  <conditionalFormatting sqref="G121">
    <cfRule type="expression" dxfId="6970" priority="13005">
      <formula>ISEVEN(ROW())</formula>
    </cfRule>
  </conditionalFormatting>
  <conditionalFormatting sqref="B120:G120">
    <cfRule type="expression" dxfId="6969" priority="13004">
      <formula>ISEVEN(ROW())</formula>
    </cfRule>
  </conditionalFormatting>
  <conditionalFormatting sqref="C122">
    <cfRule type="expression" dxfId="6968" priority="13003">
      <formula>ISEVEN(ROW())</formula>
    </cfRule>
  </conditionalFormatting>
  <conditionalFormatting sqref="F124">
    <cfRule type="expression" dxfId="6967" priority="13002">
      <formula>ISEVEN(ROW())</formula>
    </cfRule>
  </conditionalFormatting>
  <conditionalFormatting sqref="B124:E124">
    <cfRule type="expression" dxfId="6966" priority="13001">
      <formula>ISEVEN(ROW())</formula>
    </cfRule>
  </conditionalFormatting>
  <conditionalFormatting sqref="B123:F123">
    <cfRule type="expression" dxfId="6965" priority="13000">
      <formula>ISEVEN(ROW())</formula>
    </cfRule>
  </conditionalFormatting>
  <conditionalFormatting sqref="B121 D121:F121">
    <cfRule type="expression" dxfId="6964" priority="12999">
      <formula>ISEVEN(ROW())</formula>
    </cfRule>
  </conditionalFormatting>
  <conditionalFormatting sqref="F120">
    <cfRule type="expression" dxfId="6963" priority="12998">
      <formula>ISEVEN(ROW())</formula>
    </cfRule>
  </conditionalFormatting>
  <conditionalFormatting sqref="B120:E120">
    <cfRule type="expression" dxfId="6962" priority="12997">
      <formula>ISEVEN(ROW())</formula>
    </cfRule>
  </conditionalFormatting>
  <conditionalFormatting sqref="G120">
    <cfRule type="expression" dxfId="6961" priority="12996">
      <formula>ISEVEN(ROW())</formula>
    </cfRule>
  </conditionalFormatting>
  <conditionalFormatting sqref="G120">
    <cfRule type="expression" dxfId="6960" priority="12995">
      <formula>ISEVEN(ROW())</formula>
    </cfRule>
  </conditionalFormatting>
  <conditionalFormatting sqref="G121">
    <cfRule type="expression" dxfId="6959" priority="12994">
      <formula>ISEVEN(ROW())</formula>
    </cfRule>
  </conditionalFormatting>
  <conditionalFormatting sqref="C121">
    <cfRule type="expression" dxfId="6958" priority="12993">
      <formula>ISEVEN(ROW())</formula>
    </cfRule>
  </conditionalFormatting>
  <conditionalFormatting sqref="F123">
    <cfRule type="expression" dxfId="6957" priority="12992">
      <formula>ISEVEN(ROW())</formula>
    </cfRule>
  </conditionalFormatting>
  <conditionalFormatting sqref="B123:E123">
    <cfRule type="expression" dxfId="6956" priority="12991">
      <formula>ISEVEN(ROW())</formula>
    </cfRule>
  </conditionalFormatting>
  <conditionalFormatting sqref="B122:F122">
    <cfRule type="expression" dxfId="6955" priority="12990">
      <formula>ISEVEN(ROW())</formula>
    </cfRule>
  </conditionalFormatting>
  <conditionalFormatting sqref="B120 D120:F120">
    <cfRule type="expression" dxfId="6954" priority="12989">
      <formula>ISEVEN(ROW())</formula>
    </cfRule>
  </conditionalFormatting>
  <conditionalFormatting sqref="G120">
    <cfRule type="expression" dxfId="6953" priority="12988">
      <formula>ISEVEN(ROW())</formula>
    </cfRule>
  </conditionalFormatting>
  <conditionalFormatting sqref="C120">
    <cfRule type="expression" dxfId="6952" priority="12987">
      <formula>ISEVEN(ROW())</formula>
    </cfRule>
  </conditionalFormatting>
  <conditionalFormatting sqref="B123 D123:F123">
    <cfRule type="expression" dxfId="6951" priority="12986">
      <formula>ISEVEN(ROW())</formula>
    </cfRule>
  </conditionalFormatting>
  <conditionalFormatting sqref="F122">
    <cfRule type="expression" dxfId="6950" priority="12985">
      <formula>ISEVEN(ROW())</formula>
    </cfRule>
  </conditionalFormatting>
  <conditionalFormatting sqref="B122:E122">
    <cfRule type="expression" dxfId="6949" priority="12984">
      <formula>ISEVEN(ROW())</formula>
    </cfRule>
  </conditionalFormatting>
  <conditionalFormatting sqref="B121:G121">
    <cfRule type="expression" dxfId="6948" priority="12983">
      <formula>ISEVEN(ROW())</formula>
    </cfRule>
  </conditionalFormatting>
  <conditionalFormatting sqref="C123">
    <cfRule type="expression" dxfId="6947" priority="12982">
      <formula>ISEVEN(ROW())</formula>
    </cfRule>
  </conditionalFormatting>
  <conditionalFormatting sqref="B124:F124">
    <cfRule type="expression" dxfId="6946" priority="12981">
      <formula>ISEVEN(ROW())</formula>
    </cfRule>
  </conditionalFormatting>
  <conditionalFormatting sqref="B122 D122:F122">
    <cfRule type="expression" dxfId="6945" priority="12980">
      <formula>ISEVEN(ROW())</formula>
    </cfRule>
  </conditionalFormatting>
  <conditionalFormatting sqref="F121">
    <cfRule type="expression" dxfId="6944" priority="12979">
      <formula>ISEVEN(ROW())</formula>
    </cfRule>
  </conditionalFormatting>
  <conditionalFormatting sqref="B121:E121">
    <cfRule type="expression" dxfId="6943" priority="12978">
      <formula>ISEVEN(ROW())</formula>
    </cfRule>
  </conditionalFormatting>
  <conditionalFormatting sqref="G121">
    <cfRule type="expression" dxfId="6942" priority="12977">
      <formula>ISEVEN(ROW())</formula>
    </cfRule>
  </conditionalFormatting>
  <conditionalFormatting sqref="G121">
    <cfRule type="expression" dxfId="6941" priority="12976">
      <formula>ISEVEN(ROW())</formula>
    </cfRule>
  </conditionalFormatting>
  <conditionalFormatting sqref="B120:G120">
    <cfRule type="expression" dxfId="6940" priority="12975">
      <formula>ISEVEN(ROW())</formula>
    </cfRule>
  </conditionalFormatting>
  <conditionalFormatting sqref="C122">
    <cfRule type="expression" dxfId="6939" priority="12974">
      <formula>ISEVEN(ROW())</formula>
    </cfRule>
  </conditionalFormatting>
  <conditionalFormatting sqref="F124">
    <cfRule type="expression" dxfId="6938" priority="12973">
      <formula>ISEVEN(ROW())</formula>
    </cfRule>
  </conditionalFormatting>
  <conditionalFormatting sqref="B124:E124">
    <cfRule type="expression" dxfId="6937" priority="12972">
      <formula>ISEVEN(ROW())</formula>
    </cfRule>
  </conditionalFormatting>
  <conditionalFormatting sqref="B123:F123">
    <cfRule type="expression" dxfId="6936" priority="12971">
      <formula>ISEVEN(ROW())</formula>
    </cfRule>
  </conditionalFormatting>
  <conditionalFormatting sqref="B121 D121:F121">
    <cfRule type="expression" dxfId="6935" priority="12970">
      <formula>ISEVEN(ROW())</formula>
    </cfRule>
  </conditionalFormatting>
  <conditionalFormatting sqref="F120">
    <cfRule type="expression" dxfId="6934" priority="12969">
      <formula>ISEVEN(ROW())</formula>
    </cfRule>
  </conditionalFormatting>
  <conditionalFormatting sqref="B120:E120">
    <cfRule type="expression" dxfId="6933" priority="12968">
      <formula>ISEVEN(ROW())</formula>
    </cfRule>
  </conditionalFormatting>
  <conditionalFormatting sqref="G120">
    <cfRule type="expression" dxfId="6932" priority="12967">
      <formula>ISEVEN(ROW())</formula>
    </cfRule>
  </conditionalFormatting>
  <conditionalFormatting sqref="G120">
    <cfRule type="expression" dxfId="6931" priority="12966">
      <formula>ISEVEN(ROW())</formula>
    </cfRule>
  </conditionalFormatting>
  <conditionalFormatting sqref="G121">
    <cfRule type="expression" dxfId="6930" priority="12965">
      <formula>ISEVEN(ROW())</formula>
    </cfRule>
  </conditionalFormatting>
  <conditionalFormatting sqref="C121">
    <cfRule type="expression" dxfId="6929" priority="12964">
      <formula>ISEVEN(ROW())</formula>
    </cfRule>
  </conditionalFormatting>
  <conditionalFormatting sqref="B124 D124:F124">
    <cfRule type="expression" dxfId="6928" priority="12963">
      <formula>ISEVEN(ROW())</formula>
    </cfRule>
  </conditionalFormatting>
  <conditionalFormatting sqref="F123">
    <cfRule type="expression" dxfId="6927" priority="12962">
      <formula>ISEVEN(ROW())</formula>
    </cfRule>
  </conditionalFormatting>
  <conditionalFormatting sqref="B123:E123">
    <cfRule type="expression" dxfId="6926" priority="12961">
      <formula>ISEVEN(ROW())</formula>
    </cfRule>
  </conditionalFormatting>
  <conditionalFormatting sqref="B122:F122">
    <cfRule type="expression" dxfId="6925" priority="12960">
      <formula>ISEVEN(ROW())</formula>
    </cfRule>
  </conditionalFormatting>
  <conditionalFormatting sqref="C124">
    <cfRule type="expression" dxfId="6924" priority="12959">
      <formula>ISEVEN(ROW())</formula>
    </cfRule>
  </conditionalFormatting>
  <conditionalFormatting sqref="B119 D119:F119">
    <cfRule type="expression" dxfId="6923" priority="12958">
      <formula>ISEVEN(ROW())</formula>
    </cfRule>
  </conditionalFormatting>
  <conditionalFormatting sqref="G119">
    <cfRule type="expression" dxfId="6922" priority="12957">
      <formula>ISEVEN(ROW())</formula>
    </cfRule>
  </conditionalFormatting>
  <conditionalFormatting sqref="C119">
    <cfRule type="expression" dxfId="6921" priority="12956">
      <formula>ISEVEN(ROW())</formula>
    </cfRule>
  </conditionalFormatting>
  <conditionalFormatting sqref="B119:G119">
    <cfRule type="expression" dxfId="6920" priority="12955">
      <formula>ISEVEN(ROW())</formula>
    </cfRule>
  </conditionalFormatting>
  <conditionalFormatting sqref="F119">
    <cfRule type="expression" dxfId="6919" priority="12954">
      <formula>ISEVEN(ROW())</formula>
    </cfRule>
  </conditionalFormatting>
  <conditionalFormatting sqref="B119:E119">
    <cfRule type="expression" dxfId="6918" priority="12953">
      <formula>ISEVEN(ROW())</formula>
    </cfRule>
  </conditionalFormatting>
  <conditionalFormatting sqref="G119">
    <cfRule type="expression" dxfId="6917" priority="12952">
      <formula>ISEVEN(ROW())</formula>
    </cfRule>
  </conditionalFormatting>
  <conditionalFormatting sqref="G119">
    <cfRule type="expression" dxfId="6916" priority="12951">
      <formula>ISEVEN(ROW())</formula>
    </cfRule>
  </conditionalFormatting>
  <conditionalFormatting sqref="B119 D119:F119">
    <cfRule type="expression" dxfId="6915" priority="12950">
      <formula>ISEVEN(ROW())</formula>
    </cfRule>
  </conditionalFormatting>
  <conditionalFormatting sqref="G119">
    <cfRule type="expression" dxfId="6914" priority="12949">
      <formula>ISEVEN(ROW())</formula>
    </cfRule>
  </conditionalFormatting>
  <conditionalFormatting sqref="C119">
    <cfRule type="expression" dxfId="6913" priority="12948">
      <formula>ISEVEN(ROW())</formula>
    </cfRule>
  </conditionalFormatting>
  <conditionalFormatting sqref="B119:G119">
    <cfRule type="expression" dxfId="6912" priority="12947">
      <formula>ISEVEN(ROW())</formula>
    </cfRule>
  </conditionalFormatting>
  <conditionalFormatting sqref="F119">
    <cfRule type="expression" dxfId="6911" priority="12946">
      <formula>ISEVEN(ROW())</formula>
    </cfRule>
  </conditionalFormatting>
  <conditionalFormatting sqref="B119:E119">
    <cfRule type="expression" dxfId="6910" priority="12945">
      <formula>ISEVEN(ROW())</formula>
    </cfRule>
  </conditionalFormatting>
  <conditionalFormatting sqref="G119">
    <cfRule type="expression" dxfId="6909" priority="12944">
      <formula>ISEVEN(ROW())</formula>
    </cfRule>
  </conditionalFormatting>
  <conditionalFormatting sqref="G119">
    <cfRule type="expression" dxfId="6908" priority="12943">
      <formula>ISEVEN(ROW())</formula>
    </cfRule>
  </conditionalFormatting>
  <conditionalFormatting sqref="B119 D119:F119">
    <cfRule type="expression" dxfId="6907" priority="12942">
      <formula>ISEVEN(ROW())</formula>
    </cfRule>
  </conditionalFormatting>
  <conditionalFormatting sqref="G119">
    <cfRule type="expression" dxfId="6906" priority="12941">
      <formula>ISEVEN(ROW())</formula>
    </cfRule>
  </conditionalFormatting>
  <conditionalFormatting sqref="C119">
    <cfRule type="expression" dxfId="6905" priority="12940">
      <formula>ISEVEN(ROW())</formula>
    </cfRule>
  </conditionalFormatting>
  <conditionalFormatting sqref="B119:G119">
    <cfRule type="expression" dxfId="6904" priority="12939">
      <formula>ISEVEN(ROW())</formula>
    </cfRule>
  </conditionalFormatting>
  <conditionalFormatting sqref="B119 D119:F119">
    <cfRule type="expression" dxfId="6903" priority="12938">
      <formula>ISEVEN(ROW())</formula>
    </cfRule>
  </conditionalFormatting>
  <conditionalFormatting sqref="G119">
    <cfRule type="expression" dxfId="6902" priority="12937">
      <formula>ISEVEN(ROW())</formula>
    </cfRule>
  </conditionalFormatting>
  <conditionalFormatting sqref="C119">
    <cfRule type="expression" dxfId="6901" priority="12936">
      <formula>ISEVEN(ROW())</formula>
    </cfRule>
  </conditionalFormatting>
  <conditionalFormatting sqref="B119:G119">
    <cfRule type="expression" dxfId="6900" priority="12935">
      <formula>ISEVEN(ROW())</formula>
    </cfRule>
  </conditionalFormatting>
  <conditionalFormatting sqref="F119">
    <cfRule type="expression" dxfId="6899" priority="12934">
      <formula>ISEVEN(ROW())</formula>
    </cfRule>
  </conditionalFormatting>
  <conditionalFormatting sqref="B119:E119">
    <cfRule type="expression" dxfId="6898" priority="12933">
      <formula>ISEVEN(ROW())</formula>
    </cfRule>
  </conditionalFormatting>
  <conditionalFormatting sqref="G119">
    <cfRule type="expression" dxfId="6897" priority="12932">
      <formula>ISEVEN(ROW())</formula>
    </cfRule>
  </conditionalFormatting>
  <conditionalFormatting sqref="G119">
    <cfRule type="expression" dxfId="6896" priority="12931">
      <formula>ISEVEN(ROW())</formula>
    </cfRule>
  </conditionalFormatting>
  <conditionalFormatting sqref="B119 D119:F119">
    <cfRule type="expression" dxfId="6895" priority="12930">
      <formula>ISEVEN(ROW())</formula>
    </cfRule>
  </conditionalFormatting>
  <conditionalFormatting sqref="G119">
    <cfRule type="expression" dxfId="6894" priority="12929">
      <formula>ISEVEN(ROW())</formula>
    </cfRule>
  </conditionalFormatting>
  <conditionalFormatting sqref="C119">
    <cfRule type="expression" dxfId="6893" priority="12928">
      <formula>ISEVEN(ROW())</formula>
    </cfRule>
  </conditionalFormatting>
  <conditionalFormatting sqref="B119:G119">
    <cfRule type="expression" dxfId="6892" priority="12927">
      <formula>ISEVEN(ROW())</formula>
    </cfRule>
  </conditionalFormatting>
  <conditionalFormatting sqref="F119">
    <cfRule type="expression" dxfId="6891" priority="12926">
      <formula>ISEVEN(ROW())</formula>
    </cfRule>
  </conditionalFormatting>
  <conditionalFormatting sqref="B119:E119">
    <cfRule type="expression" dxfId="6890" priority="12925">
      <formula>ISEVEN(ROW())</formula>
    </cfRule>
  </conditionalFormatting>
  <conditionalFormatting sqref="G119">
    <cfRule type="expression" dxfId="6889" priority="12924">
      <formula>ISEVEN(ROW())</formula>
    </cfRule>
  </conditionalFormatting>
  <conditionalFormatting sqref="G119">
    <cfRule type="expression" dxfId="6888" priority="12923">
      <formula>ISEVEN(ROW())</formula>
    </cfRule>
  </conditionalFormatting>
  <conditionalFormatting sqref="B119 D119:F119">
    <cfRule type="expression" dxfId="6887" priority="12922">
      <formula>ISEVEN(ROW())</formula>
    </cfRule>
  </conditionalFormatting>
  <conditionalFormatting sqref="G119">
    <cfRule type="expression" dxfId="6886" priority="12921">
      <formula>ISEVEN(ROW())</formula>
    </cfRule>
  </conditionalFormatting>
  <conditionalFormatting sqref="C119">
    <cfRule type="expression" dxfId="6885" priority="12920">
      <formula>ISEVEN(ROW())</formula>
    </cfRule>
  </conditionalFormatting>
  <conditionalFormatting sqref="B119:G119">
    <cfRule type="expression" dxfId="6884" priority="12919">
      <formula>ISEVEN(ROW())</formula>
    </cfRule>
  </conditionalFormatting>
  <conditionalFormatting sqref="B119 D119:F119">
    <cfRule type="expression" dxfId="6883" priority="12918">
      <formula>ISEVEN(ROW())</formula>
    </cfRule>
  </conditionalFormatting>
  <conditionalFormatting sqref="G119">
    <cfRule type="expression" dxfId="6882" priority="12917">
      <formula>ISEVEN(ROW())</formula>
    </cfRule>
  </conditionalFormatting>
  <conditionalFormatting sqref="C119">
    <cfRule type="expression" dxfId="6881" priority="12916">
      <formula>ISEVEN(ROW())</formula>
    </cfRule>
  </conditionalFormatting>
  <conditionalFormatting sqref="B119:G119">
    <cfRule type="expression" dxfId="6880" priority="12915">
      <formula>ISEVEN(ROW())</formula>
    </cfRule>
  </conditionalFormatting>
  <conditionalFormatting sqref="F119">
    <cfRule type="expression" dxfId="6879" priority="12914">
      <formula>ISEVEN(ROW())</formula>
    </cfRule>
  </conditionalFormatting>
  <conditionalFormatting sqref="B119:E119">
    <cfRule type="expression" dxfId="6878" priority="12913">
      <formula>ISEVEN(ROW())</formula>
    </cfRule>
  </conditionalFormatting>
  <conditionalFormatting sqref="G119">
    <cfRule type="expression" dxfId="6877" priority="12912">
      <formula>ISEVEN(ROW())</formula>
    </cfRule>
  </conditionalFormatting>
  <conditionalFormatting sqref="G119">
    <cfRule type="expression" dxfId="6876" priority="12911">
      <formula>ISEVEN(ROW())</formula>
    </cfRule>
  </conditionalFormatting>
  <conditionalFormatting sqref="B119 D119:F119">
    <cfRule type="expression" dxfId="6875" priority="12910">
      <formula>ISEVEN(ROW())</formula>
    </cfRule>
  </conditionalFormatting>
  <conditionalFormatting sqref="G119">
    <cfRule type="expression" dxfId="6874" priority="12909">
      <formula>ISEVEN(ROW())</formula>
    </cfRule>
  </conditionalFormatting>
  <conditionalFormatting sqref="C119">
    <cfRule type="expression" dxfId="6873" priority="12908">
      <formula>ISEVEN(ROW())</formula>
    </cfRule>
  </conditionalFormatting>
  <conditionalFormatting sqref="B119:G119">
    <cfRule type="expression" dxfId="6872" priority="12907">
      <formula>ISEVEN(ROW())</formula>
    </cfRule>
  </conditionalFormatting>
  <conditionalFormatting sqref="F119">
    <cfRule type="expression" dxfId="6871" priority="12906">
      <formula>ISEVEN(ROW())</formula>
    </cfRule>
  </conditionalFormatting>
  <conditionalFormatting sqref="B119:E119">
    <cfRule type="expression" dxfId="6870" priority="12905">
      <formula>ISEVEN(ROW())</formula>
    </cfRule>
  </conditionalFormatting>
  <conditionalFormatting sqref="G119">
    <cfRule type="expression" dxfId="6869" priority="12904">
      <formula>ISEVEN(ROW())</formula>
    </cfRule>
  </conditionalFormatting>
  <conditionalFormatting sqref="G119">
    <cfRule type="expression" dxfId="6868" priority="12903">
      <formula>ISEVEN(ROW())</formula>
    </cfRule>
  </conditionalFormatting>
  <conditionalFormatting sqref="B119 D119:F119">
    <cfRule type="expression" dxfId="6867" priority="12902">
      <formula>ISEVEN(ROW())</formula>
    </cfRule>
  </conditionalFormatting>
  <conditionalFormatting sqref="G119">
    <cfRule type="expression" dxfId="6866" priority="12901">
      <formula>ISEVEN(ROW())</formula>
    </cfRule>
  </conditionalFormatting>
  <conditionalFormatting sqref="C119">
    <cfRule type="expression" dxfId="6865" priority="12900">
      <formula>ISEVEN(ROW())</formula>
    </cfRule>
  </conditionalFormatting>
  <conditionalFormatting sqref="B119:G119">
    <cfRule type="expression" dxfId="6864" priority="12899">
      <formula>ISEVEN(ROW())</formula>
    </cfRule>
  </conditionalFormatting>
  <conditionalFormatting sqref="B119 D119:F119">
    <cfRule type="expression" dxfId="6863" priority="12898">
      <formula>ISEVEN(ROW())</formula>
    </cfRule>
  </conditionalFormatting>
  <conditionalFormatting sqref="G119">
    <cfRule type="expression" dxfId="6862" priority="12897">
      <formula>ISEVEN(ROW())</formula>
    </cfRule>
  </conditionalFormatting>
  <conditionalFormatting sqref="C119">
    <cfRule type="expression" dxfId="6861" priority="12896">
      <formula>ISEVEN(ROW())</formula>
    </cfRule>
  </conditionalFormatting>
  <conditionalFormatting sqref="B119:G119">
    <cfRule type="expression" dxfId="6860" priority="12895">
      <formula>ISEVEN(ROW())</formula>
    </cfRule>
  </conditionalFormatting>
  <conditionalFormatting sqref="F119">
    <cfRule type="expression" dxfId="6859" priority="12894">
      <formula>ISEVEN(ROW())</formula>
    </cfRule>
  </conditionalFormatting>
  <conditionalFormatting sqref="B119:E119">
    <cfRule type="expression" dxfId="6858" priority="12893">
      <formula>ISEVEN(ROW())</formula>
    </cfRule>
  </conditionalFormatting>
  <conditionalFormatting sqref="G119">
    <cfRule type="expression" dxfId="6857" priority="12892">
      <formula>ISEVEN(ROW())</formula>
    </cfRule>
  </conditionalFormatting>
  <conditionalFormatting sqref="G119">
    <cfRule type="expression" dxfId="6856" priority="12891">
      <formula>ISEVEN(ROW())</formula>
    </cfRule>
  </conditionalFormatting>
  <conditionalFormatting sqref="B119 D119:F119">
    <cfRule type="expression" dxfId="6855" priority="12890">
      <formula>ISEVEN(ROW())</formula>
    </cfRule>
  </conditionalFormatting>
  <conditionalFormatting sqref="G119">
    <cfRule type="expression" dxfId="6854" priority="12889">
      <formula>ISEVEN(ROW())</formula>
    </cfRule>
  </conditionalFormatting>
  <conditionalFormatting sqref="C119">
    <cfRule type="expression" dxfId="6853" priority="12888">
      <formula>ISEVEN(ROW())</formula>
    </cfRule>
  </conditionalFormatting>
  <conditionalFormatting sqref="B119:G119">
    <cfRule type="expression" dxfId="6852" priority="12887">
      <formula>ISEVEN(ROW())</formula>
    </cfRule>
  </conditionalFormatting>
  <conditionalFormatting sqref="F119">
    <cfRule type="expression" dxfId="6851" priority="12886">
      <formula>ISEVEN(ROW())</formula>
    </cfRule>
  </conditionalFormatting>
  <conditionalFormatting sqref="B119:E119">
    <cfRule type="expression" dxfId="6850" priority="12885">
      <formula>ISEVEN(ROW())</formula>
    </cfRule>
  </conditionalFormatting>
  <conditionalFormatting sqref="G119">
    <cfRule type="expression" dxfId="6849" priority="12884">
      <formula>ISEVEN(ROW())</formula>
    </cfRule>
  </conditionalFormatting>
  <conditionalFormatting sqref="G119">
    <cfRule type="expression" dxfId="6848" priority="12883">
      <formula>ISEVEN(ROW())</formula>
    </cfRule>
  </conditionalFormatting>
  <conditionalFormatting sqref="B119 D119:F119">
    <cfRule type="expression" dxfId="6847" priority="12882">
      <formula>ISEVEN(ROW())</formula>
    </cfRule>
  </conditionalFormatting>
  <conditionalFormatting sqref="G119">
    <cfRule type="expression" dxfId="6846" priority="12881">
      <formula>ISEVEN(ROW())</formula>
    </cfRule>
  </conditionalFormatting>
  <conditionalFormatting sqref="C119">
    <cfRule type="expression" dxfId="6845" priority="12880">
      <formula>ISEVEN(ROW())</formula>
    </cfRule>
  </conditionalFormatting>
  <conditionalFormatting sqref="B119:G119">
    <cfRule type="expression" dxfId="6844" priority="12879">
      <formula>ISEVEN(ROW())</formula>
    </cfRule>
  </conditionalFormatting>
  <conditionalFormatting sqref="B122 D122:F122">
    <cfRule type="expression" dxfId="6843" priority="12878">
      <formula>ISEVEN(ROW())</formula>
    </cfRule>
  </conditionalFormatting>
  <conditionalFormatting sqref="F121">
    <cfRule type="expression" dxfId="6842" priority="12877">
      <formula>ISEVEN(ROW())</formula>
    </cfRule>
  </conditionalFormatting>
  <conditionalFormatting sqref="B121:E121">
    <cfRule type="expression" dxfId="6841" priority="12876">
      <formula>ISEVEN(ROW())</formula>
    </cfRule>
  </conditionalFormatting>
  <conditionalFormatting sqref="G121">
    <cfRule type="expression" dxfId="6840" priority="12875">
      <formula>ISEVEN(ROW())</formula>
    </cfRule>
  </conditionalFormatting>
  <conditionalFormatting sqref="G121">
    <cfRule type="expression" dxfId="6839" priority="12874">
      <formula>ISEVEN(ROW())</formula>
    </cfRule>
  </conditionalFormatting>
  <conditionalFormatting sqref="B120:G120">
    <cfRule type="expression" dxfId="6838" priority="12873">
      <formula>ISEVEN(ROW())</formula>
    </cfRule>
  </conditionalFormatting>
  <conditionalFormatting sqref="C122">
    <cfRule type="expression" dxfId="6837" priority="12872">
      <formula>ISEVEN(ROW())</formula>
    </cfRule>
  </conditionalFormatting>
  <conditionalFormatting sqref="F123">
    <cfRule type="expression" dxfId="6836" priority="12871">
      <formula>ISEVEN(ROW())</formula>
    </cfRule>
  </conditionalFormatting>
  <conditionalFormatting sqref="B123:E123">
    <cfRule type="expression" dxfId="6835" priority="12870">
      <formula>ISEVEN(ROW())</formula>
    </cfRule>
  </conditionalFormatting>
  <conditionalFormatting sqref="B123:E123">
    <cfRule type="expression" dxfId="6834" priority="12869">
      <formula>ISEVEN(ROW())</formula>
    </cfRule>
  </conditionalFormatting>
  <conditionalFormatting sqref="B124:F124">
    <cfRule type="expression" dxfId="6833" priority="12868">
      <formula>ISEVEN(ROW())</formula>
    </cfRule>
  </conditionalFormatting>
  <conditionalFormatting sqref="F124">
    <cfRule type="expression" dxfId="6832" priority="12867">
      <formula>ISEVEN(ROW())</formula>
    </cfRule>
  </conditionalFormatting>
  <conditionalFormatting sqref="B124:E124">
    <cfRule type="expression" dxfId="6831" priority="12866">
      <formula>ISEVEN(ROW())</formula>
    </cfRule>
  </conditionalFormatting>
  <conditionalFormatting sqref="B123:F123">
    <cfRule type="expression" dxfId="6830" priority="12865">
      <formula>ISEVEN(ROW())</formula>
    </cfRule>
  </conditionalFormatting>
  <conditionalFormatting sqref="F120">
    <cfRule type="expression" dxfId="6829" priority="12864">
      <formula>ISEVEN(ROW())</formula>
    </cfRule>
  </conditionalFormatting>
  <conditionalFormatting sqref="B120:E120">
    <cfRule type="expression" dxfId="6828" priority="12863">
      <formula>ISEVEN(ROW())</formula>
    </cfRule>
  </conditionalFormatting>
  <conditionalFormatting sqref="G120">
    <cfRule type="expression" dxfId="6827" priority="12862">
      <formula>ISEVEN(ROW())</formula>
    </cfRule>
  </conditionalFormatting>
  <conditionalFormatting sqref="G120">
    <cfRule type="expression" dxfId="6826" priority="12861">
      <formula>ISEVEN(ROW())</formula>
    </cfRule>
  </conditionalFormatting>
  <conditionalFormatting sqref="B120 D120:F120">
    <cfRule type="expression" dxfId="6825" priority="12860">
      <formula>ISEVEN(ROW())</formula>
    </cfRule>
  </conditionalFormatting>
  <conditionalFormatting sqref="G120">
    <cfRule type="expression" dxfId="6824" priority="12859">
      <formula>ISEVEN(ROW())</formula>
    </cfRule>
  </conditionalFormatting>
  <conditionalFormatting sqref="C120">
    <cfRule type="expression" dxfId="6823" priority="12858">
      <formula>ISEVEN(ROW())</formula>
    </cfRule>
  </conditionalFormatting>
  <conditionalFormatting sqref="B123 D123:F123">
    <cfRule type="expression" dxfId="6822" priority="12857">
      <formula>ISEVEN(ROW())</formula>
    </cfRule>
  </conditionalFormatting>
  <conditionalFormatting sqref="F122">
    <cfRule type="expression" dxfId="6821" priority="12856">
      <formula>ISEVEN(ROW())</formula>
    </cfRule>
  </conditionalFormatting>
  <conditionalFormatting sqref="B122:E122">
    <cfRule type="expression" dxfId="6820" priority="12855">
      <formula>ISEVEN(ROW())</formula>
    </cfRule>
  </conditionalFormatting>
  <conditionalFormatting sqref="B121:G121">
    <cfRule type="expression" dxfId="6819" priority="12854">
      <formula>ISEVEN(ROW())</formula>
    </cfRule>
  </conditionalFormatting>
  <conditionalFormatting sqref="C123">
    <cfRule type="expression" dxfId="6818" priority="12853">
      <formula>ISEVEN(ROW())</formula>
    </cfRule>
  </conditionalFormatting>
  <conditionalFormatting sqref="F124">
    <cfRule type="expression" dxfId="6817" priority="12852">
      <formula>ISEVEN(ROW())</formula>
    </cfRule>
  </conditionalFormatting>
  <conditionalFormatting sqref="B124:E124">
    <cfRule type="expression" dxfId="6816" priority="12851">
      <formula>ISEVEN(ROW())</formula>
    </cfRule>
  </conditionalFormatting>
  <conditionalFormatting sqref="B124:E124">
    <cfRule type="expression" dxfId="6815" priority="12850">
      <formula>ISEVEN(ROW())</formula>
    </cfRule>
  </conditionalFormatting>
  <conditionalFormatting sqref="B124:F124">
    <cfRule type="expression" dxfId="6814" priority="12849">
      <formula>ISEVEN(ROW())</formula>
    </cfRule>
  </conditionalFormatting>
  <conditionalFormatting sqref="B121 D121:F121">
    <cfRule type="expression" dxfId="6813" priority="12848">
      <formula>ISEVEN(ROW())</formula>
    </cfRule>
  </conditionalFormatting>
  <conditionalFormatting sqref="F120">
    <cfRule type="expression" dxfId="6812" priority="12847">
      <formula>ISEVEN(ROW())</formula>
    </cfRule>
  </conditionalFormatting>
  <conditionalFormatting sqref="B120:E120">
    <cfRule type="expression" dxfId="6811" priority="12846">
      <formula>ISEVEN(ROW())</formula>
    </cfRule>
  </conditionalFormatting>
  <conditionalFormatting sqref="G120">
    <cfRule type="expression" dxfId="6810" priority="12845">
      <formula>ISEVEN(ROW())</formula>
    </cfRule>
  </conditionalFormatting>
  <conditionalFormatting sqref="G120">
    <cfRule type="expression" dxfId="6809" priority="12844">
      <formula>ISEVEN(ROW())</formula>
    </cfRule>
  </conditionalFormatting>
  <conditionalFormatting sqref="G121">
    <cfRule type="expression" dxfId="6808" priority="12843">
      <formula>ISEVEN(ROW())</formula>
    </cfRule>
  </conditionalFormatting>
  <conditionalFormatting sqref="C121">
    <cfRule type="expression" dxfId="6807" priority="12842">
      <formula>ISEVEN(ROW())</formula>
    </cfRule>
  </conditionalFormatting>
  <conditionalFormatting sqref="F122">
    <cfRule type="expression" dxfId="6806" priority="12841">
      <formula>ISEVEN(ROW())</formula>
    </cfRule>
  </conditionalFormatting>
  <conditionalFormatting sqref="B122:E122">
    <cfRule type="expression" dxfId="6805" priority="12840">
      <formula>ISEVEN(ROW())</formula>
    </cfRule>
  </conditionalFormatting>
  <conditionalFormatting sqref="B122:E122">
    <cfRule type="expression" dxfId="6804" priority="12839">
      <formula>ISEVEN(ROW())</formula>
    </cfRule>
  </conditionalFormatting>
  <conditionalFormatting sqref="F124">
    <cfRule type="expression" dxfId="6803" priority="12838">
      <formula>ISEVEN(ROW())</formula>
    </cfRule>
  </conditionalFormatting>
  <conditionalFormatting sqref="B124:E124">
    <cfRule type="expression" dxfId="6802" priority="12837">
      <formula>ISEVEN(ROW())</formula>
    </cfRule>
  </conditionalFormatting>
  <conditionalFormatting sqref="B123:F123">
    <cfRule type="expression" dxfId="6801" priority="12836">
      <formula>ISEVEN(ROW())</formula>
    </cfRule>
  </conditionalFormatting>
  <conditionalFormatting sqref="B124 D124:F124">
    <cfRule type="expression" dxfId="6800" priority="12835">
      <formula>ISEVEN(ROW())</formula>
    </cfRule>
  </conditionalFormatting>
  <conditionalFormatting sqref="F123">
    <cfRule type="expression" dxfId="6799" priority="12834">
      <formula>ISEVEN(ROW())</formula>
    </cfRule>
  </conditionalFormatting>
  <conditionalFormatting sqref="B123:E123">
    <cfRule type="expression" dxfId="6798" priority="12833">
      <formula>ISEVEN(ROW())</formula>
    </cfRule>
  </conditionalFormatting>
  <conditionalFormatting sqref="B122:F122">
    <cfRule type="expression" dxfId="6797" priority="12832">
      <formula>ISEVEN(ROW())</formula>
    </cfRule>
  </conditionalFormatting>
  <conditionalFormatting sqref="C124">
    <cfRule type="expression" dxfId="6796" priority="12831">
      <formula>ISEVEN(ROW())</formula>
    </cfRule>
  </conditionalFormatting>
  <conditionalFormatting sqref="B122 D122:F122">
    <cfRule type="expression" dxfId="6795" priority="12830">
      <formula>ISEVEN(ROW())</formula>
    </cfRule>
  </conditionalFormatting>
  <conditionalFormatting sqref="F121">
    <cfRule type="expression" dxfId="6794" priority="12829">
      <formula>ISEVEN(ROW())</formula>
    </cfRule>
  </conditionalFormatting>
  <conditionalFormatting sqref="B121:E121">
    <cfRule type="expression" dxfId="6793" priority="12828">
      <formula>ISEVEN(ROW())</formula>
    </cfRule>
  </conditionalFormatting>
  <conditionalFormatting sqref="G121">
    <cfRule type="expression" dxfId="6792" priority="12827">
      <formula>ISEVEN(ROW())</formula>
    </cfRule>
  </conditionalFormatting>
  <conditionalFormatting sqref="G121">
    <cfRule type="expression" dxfId="6791" priority="12826">
      <formula>ISEVEN(ROW())</formula>
    </cfRule>
  </conditionalFormatting>
  <conditionalFormatting sqref="B120:G120">
    <cfRule type="expression" dxfId="6790" priority="12825">
      <formula>ISEVEN(ROW())</formula>
    </cfRule>
  </conditionalFormatting>
  <conditionalFormatting sqref="C122">
    <cfRule type="expression" dxfId="6789" priority="12824">
      <formula>ISEVEN(ROW())</formula>
    </cfRule>
  </conditionalFormatting>
  <conditionalFormatting sqref="F123">
    <cfRule type="expression" dxfId="6788" priority="12823">
      <formula>ISEVEN(ROW())</formula>
    </cfRule>
  </conditionalFormatting>
  <conditionalFormatting sqref="B123:E123">
    <cfRule type="expression" dxfId="6787" priority="12822">
      <formula>ISEVEN(ROW())</formula>
    </cfRule>
  </conditionalFormatting>
  <conditionalFormatting sqref="B123:E123">
    <cfRule type="expression" dxfId="6786" priority="12821">
      <formula>ISEVEN(ROW())</formula>
    </cfRule>
  </conditionalFormatting>
  <conditionalFormatting sqref="B124:F124">
    <cfRule type="expression" dxfId="6785" priority="12820">
      <formula>ISEVEN(ROW())</formula>
    </cfRule>
  </conditionalFormatting>
  <conditionalFormatting sqref="F124">
    <cfRule type="expression" dxfId="6784" priority="12819">
      <formula>ISEVEN(ROW())</formula>
    </cfRule>
  </conditionalFormatting>
  <conditionalFormatting sqref="B124:E124">
    <cfRule type="expression" dxfId="6783" priority="12818">
      <formula>ISEVEN(ROW())</formula>
    </cfRule>
  </conditionalFormatting>
  <conditionalFormatting sqref="B123:F123">
    <cfRule type="expression" dxfId="6782" priority="12817">
      <formula>ISEVEN(ROW())</formula>
    </cfRule>
  </conditionalFormatting>
  <conditionalFormatting sqref="B121 D121:F121">
    <cfRule type="expression" dxfId="6781" priority="12816">
      <formula>ISEVEN(ROW())</formula>
    </cfRule>
  </conditionalFormatting>
  <conditionalFormatting sqref="F120">
    <cfRule type="expression" dxfId="6780" priority="12815">
      <formula>ISEVEN(ROW())</formula>
    </cfRule>
  </conditionalFormatting>
  <conditionalFormatting sqref="B120:E120">
    <cfRule type="expression" dxfId="6779" priority="12814">
      <formula>ISEVEN(ROW())</formula>
    </cfRule>
  </conditionalFormatting>
  <conditionalFormatting sqref="G120">
    <cfRule type="expression" dxfId="6778" priority="12813">
      <formula>ISEVEN(ROW())</formula>
    </cfRule>
  </conditionalFormatting>
  <conditionalFormatting sqref="G120">
    <cfRule type="expression" dxfId="6777" priority="12812">
      <formula>ISEVEN(ROW())</formula>
    </cfRule>
  </conditionalFormatting>
  <conditionalFormatting sqref="B119:G119">
    <cfRule type="expression" dxfId="6776" priority="12811">
      <formula>ISEVEN(ROW())</formula>
    </cfRule>
  </conditionalFormatting>
  <conditionalFormatting sqref="G121">
    <cfRule type="expression" dxfId="6775" priority="12810">
      <formula>ISEVEN(ROW())</formula>
    </cfRule>
  </conditionalFormatting>
  <conditionalFormatting sqref="C121">
    <cfRule type="expression" dxfId="6774" priority="12809">
      <formula>ISEVEN(ROW())</formula>
    </cfRule>
  </conditionalFormatting>
  <conditionalFormatting sqref="F123">
    <cfRule type="expression" dxfId="6773" priority="12808">
      <formula>ISEVEN(ROW())</formula>
    </cfRule>
  </conditionalFormatting>
  <conditionalFormatting sqref="B123:E123">
    <cfRule type="expression" dxfId="6772" priority="12807">
      <formula>ISEVEN(ROW())</formula>
    </cfRule>
  </conditionalFormatting>
  <conditionalFormatting sqref="B122:F122">
    <cfRule type="expression" dxfId="6771" priority="12806">
      <formula>ISEVEN(ROW())</formula>
    </cfRule>
  </conditionalFormatting>
  <conditionalFormatting sqref="B120 D120:F120">
    <cfRule type="expression" dxfId="6770" priority="12805">
      <formula>ISEVEN(ROW())</formula>
    </cfRule>
  </conditionalFormatting>
  <conditionalFormatting sqref="F119">
    <cfRule type="expression" dxfId="6769" priority="12804">
      <formula>ISEVEN(ROW())</formula>
    </cfRule>
  </conditionalFormatting>
  <conditionalFormatting sqref="B119:E119">
    <cfRule type="expression" dxfId="6768" priority="12803">
      <formula>ISEVEN(ROW())</formula>
    </cfRule>
  </conditionalFormatting>
  <conditionalFormatting sqref="G119">
    <cfRule type="expression" dxfId="6767" priority="12802">
      <formula>ISEVEN(ROW())</formula>
    </cfRule>
  </conditionalFormatting>
  <conditionalFormatting sqref="G119">
    <cfRule type="expression" dxfId="6766" priority="12801">
      <formula>ISEVEN(ROW())</formula>
    </cfRule>
  </conditionalFormatting>
  <conditionalFormatting sqref="G120">
    <cfRule type="expression" dxfId="6765" priority="12800">
      <formula>ISEVEN(ROW())</formula>
    </cfRule>
  </conditionalFormatting>
  <conditionalFormatting sqref="C120">
    <cfRule type="expression" dxfId="6764" priority="12799">
      <formula>ISEVEN(ROW())</formula>
    </cfRule>
  </conditionalFormatting>
  <conditionalFormatting sqref="B123 D123:F123">
    <cfRule type="expression" dxfId="6763" priority="12798">
      <formula>ISEVEN(ROW())</formula>
    </cfRule>
  </conditionalFormatting>
  <conditionalFormatting sqref="F122">
    <cfRule type="expression" dxfId="6762" priority="12797">
      <formula>ISEVEN(ROW())</formula>
    </cfRule>
  </conditionalFormatting>
  <conditionalFormatting sqref="B122:E122">
    <cfRule type="expression" dxfId="6761" priority="12796">
      <formula>ISEVEN(ROW())</formula>
    </cfRule>
  </conditionalFormatting>
  <conditionalFormatting sqref="B121:G121">
    <cfRule type="expression" dxfId="6760" priority="12795">
      <formula>ISEVEN(ROW())</formula>
    </cfRule>
  </conditionalFormatting>
  <conditionalFormatting sqref="C123">
    <cfRule type="expression" dxfId="6759" priority="12794">
      <formula>ISEVEN(ROW())</formula>
    </cfRule>
  </conditionalFormatting>
  <conditionalFormatting sqref="B119 D119:F119">
    <cfRule type="expression" dxfId="6758" priority="12793">
      <formula>ISEVEN(ROW())</formula>
    </cfRule>
  </conditionalFormatting>
  <conditionalFormatting sqref="G119">
    <cfRule type="expression" dxfId="6757" priority="12792">
      <formula>ISEVEN(ROW())</formula>
    </cfRule>
  </conditionalFormatting>
  <conditionalFormatting sqref="C119">
    <cfRule type="expression" dxfId="6756" priority="12791">
      <formula>ISEVEN(ROW())</formula>
    </cfRule>
  </conditionalFormatting>
  <conditionalFormatting sqref="B122 D122:F122">
    <cfRule type="expression" dxfId="6755" priority="12790">
      <formula>ISEVEN(ROW())</formula>
    </cfRule>
  </conditionalFormatting>
  <conditionalFormatting sqref="F121">
    <cfRule type="expression" dxfId="6754" priority="12789">
      <formula>ISEVEN(ROW())</formula>
    </cfRule>
  </conditionalFormatting>
  <conditionalFormatting sqref="B121:E121">
    <cfRule type="expression" dxfId="6753" priority="12788">
      <formula>ISEVEN(ROW())</formula>
    </cfRule>
  </conditionalFormatting>
  <conditionalFormatting sqref="G121">
    <cfRule type="expression" dxfId="6752" priority="12787">
      <formula>ISEVEN(ROW())</formula>
    </cfRule>
  </conditionalFormatting>
  <conditionalFormatting sqref="G121">
    <cfRule type="expression" dxfId="6751" priority="12786">
      <formula>ISEVEN(ROW())</formula>
    </cfRule>
  </conditionalFormatting>
  <conditionalFormatting sqref="B120:G120">
    <cfRule type="expression" dxfId="6750" priority="12785">
      <formula>ISEVEN(ROW())</formula>
    </cfRule>
  </conditionalFormatting>
  <conditionalFormatting sqref="C122">
    <cfRule type="expression" dxfId="6749" priority="12784">
      <formula>ISEVEN(ROW())</formula>
    </cfRule>
  </conditionalFormatting>
  <conditionalFormatting sqref="B123:F123">
    <cfRule type="expression" dxfId="6748" priority="12783">
      <formula>ISEVEN(ROW())</formula>
    </cfRule>
  </conditionalFormatting>
  <conditionalFormatting sqref="B121 D121:F121">
    <cfRule type="expression" dxfId="6747" priority="12782">
      <formula>ISEVEN(ROW())</formula>
    </cfRule>
  </conditionalFormatting>
  <conditionalFormatting sqref="F120">
    <cfRule type="expression" dxfId="6746" priority="12781">
      <formula>ISEVEN(ROW())</formula>
    </cfRule>
  </conditionalFormatting>
  <conditionalFormatting sqref="B120:E120">
    <cfRule type="expression" dxfId="6745" priority="12780">
      <formula>ISEVEN(ROW())</formula>
    </cfRule>
  </conditionalFormatting>
  <conditionalFormatting sqref="G120">
    <cfRule type="expression" dxfId="6744" priority="12779">
      <formula>ISEVEN(ROW())</formula>
    </cfRule>
  </conditionalFormatting>
  <conditionalFormatting sqref="G120">
    <cfRule type="expression" dxfId="6743" priority="12778">
      <formula>ISEVEN(ROW())</formula>
    </cfRule>
  </conditionalFormatting>
  <conditionalFormatting sqref="B119:G119">
    <cfRule type="expression" dxfId="6742" priority="12777">
      <formula>ISEVEN(ROW())</formula>
    </cfRule>
  </conditionalFormatting>
  <conditionalFormatting sqref="G121">
    <cfRule type="expression" dxfId="6741" priority="12776">
      <formula>ISEVEN(ROW())</formula>
    </cfRule>
  </conditionalFormatting>
  <conditionalFormatting sqref="C121">
    <cfRule type="expression" dxfId="6740" priority="12775">
      <formula>ISEVEN(ROW())</formula>
    </cfRule>
  </conditionalFormatting>
  <conditionalFormatting sqref="F123">
    <cfRule type="expression" dxfId="6739" priority="12774">
      <formula>ISEVEN(ROW())</formula>
    </cfRule>
  </conditionalFormatting>
  <conditionalFormatting sqref="B123:E123">
    <cfRule type="expression" dxfId="6738" priority="12773">
      <formula>ISEVEN(ROW())</formula>
    </cfRule>
  </conditionalFormatting>
  <conditionalFormatting sqref="B122:F122">
    <cfRule type="expression" dxfId="6737" priority="12772">
      <formula>ISEVEN(ROW())</formula>
    </cfRule>
  </conditionalFormatting>
  <conditionalFormatting sqref="B120 D120:F120">
    <cfRule type="expression" dxfId="6736" priority="12771">
      <formula>ISEVEN(ROW())</formula>
    </cfRule>
  </conditionalFormatting>
  <conditionalFormatting sqref="F119">
    <cfRule type="expression" dxfId="6735" priority="12770">
      <formula>ISEVEN(ROW())</formula>
    </cfRule>
  </conditionalFormatting>
  <conditionalFormatting sqref="B119:E119">
    <cfRule type="expression" dxfId="6734" priority="12769">
      <formula>ISEVEN(ROW())</formula>
    </cfRule>
  </conditionalFormatting>
  <conditionalFormatting sqref="G119">
    <cfRule type="expression" dxfId="6733" priority="12768">
      <formula>ISEVEN(ROW())</formula>
    </cfRule>
  </conditionalFormatting>
  <conditionalFormatting sqref="G119">
    <cfRule type="expression" dxfId="6732" priority="12767">
      <formula>ISEVEN(ROW())</formula>
    </cfRule>
  </conditionalFormatting>
  <conditionalFormatting sqref="G120">
    <cfRule type="expression" dxfId="6731" priority="12766">
      <formula>ISEVEN(ROW())</formula>
    </cfRule>
  </conditionalFormatting>
  <conditionalFormatting sqref="C120">
    <cfRule type="expression" dxfId="6730" priority="12765">
      <formula>ISEVEN(ROW())</formula>
    </cfRule>
  </conditionalFormatting>
  <conditionalFormatting sqref="B123 D123:F123">
    <cfRule type="expression" dxfId="6729" priority="12764">
      <formula>ISEVEN(ROW())</formula>
    </cfRule>
  </conditionalFormatting>
  <conditionalFormatting sqref="F122">
    <cfRule type="expression" dxfId="6728" priority="12763">
      <formula>ISEVEN(ROW())</formula>
    </cfRule>
  </conditionalFormatting>
  <conditionalFormatting sqref="B122:E122">
    <cfRule type="expression" dxfId="6727" priority="12762">
      <formula>ISEVEN(ROW())</formula>
    </cfRule>
  </conditionalFormatting>
  <conditionalFormatting sqref="B121:G121">
    <cfRule type="expression" dxfId="6726" priority="12761">
      <formula>ISEVEN(ROW())</formula>
    </cfRule>
  </conditionalFormatting>
  <conditionalFormatting sqref="C123">
    <cfRule type="expression" dxfId="6725" priority="12760">
      <formula>ISEVEN(ROW())</formula>
    </cfRule>
  </conditionalFormatting>
  <conditionalFormatting sqref="B119 D119:F119">
    <cfRule type="expression" dxfId="6724" priority="12759">
      <formula>ISEVEN(ROW())</formula>
    </cfRule>
  </conditionalFormatting>
  <conditionalFormatting sqref="G119">
    <cfRule type="expression" dxfId="6723" priority="12758">
      <formula>ISEVEN(ROW())</formula>
    </cfRule>
  </conditionalFormatting>
  <conditionalFormatting sqref="C119">
    <cfRule type="expression" dxfId="6722" priority="12757">
      <formula>ISEVEN(ROW())</formula>
    </cfRule>
  </conditionalFormatting>
  <conditionalFormatting sqref="B123:F123">
    <cfRule type="expression" dxfId="6721" priority="12756">
      <formula>ISEVEN(ROW())</formula>
    </cfRule>
  </conditionalFormatting>
  <conditionalFormatting sqref="B122 D122:F122">
    <cfRule type="expression" dxfId="6720" priority="12755">
      <formula>ISEVEN(ROW())</formula>
    </cfRule>
  </conditionalFormatting>
  <conditionalFormatting sqref="F121">
    <cfRule type="expression" dxfId="6719" priority="12754">
      <formula>ISEVEN(ROW())</formula>
    </cfRule>
  </conditionalFormatting>
  <conditionalFormatting sqref="B121:E121">
    <cfRule type="expression" dxfId="6718" priority="12753">
      <formula>ISEVEN(ROW())</formula>
    </cfRule>
  </conditionalFormatting>
  <conditionalFormatting sqref="G121">
    <cfRule type="expression" dxfId="6717" priority="12752">
      <formula>ISEVEN(ROW())</formula>
    </cfRule>
  </conditionalFormatting>
  <conditionalFormatting sqref="G121">
    <cfRule type="expression" dxfId="6716" priority="12751">
      <formula>ISEVEN(ROW())</formula>
    </cfRule>
  </conditionalFormatting>
  <conditionalFormatting sqref="B120:G120">
    <cfRule type="expression" dxfId="6715" priority="12750">
      <formula>ISEVEN(ROW())</formula>
    </cfRule>
  </conditionalFormatting>
  <conditionalFormatting sqref="C122">
    <cfRule type="expression" dxfId="6714" priority="12749">
      <formula>ISEVEN(ROW())</formula>
    </cfRule>
  </conditionalFormatting>
  <conditionalFormatting sqref="B121 D121:F121">
    <cfRule type="expression" dxfId="6713" priority="12748">
      <formula>ISEVEN(ROW())</formula>
    </cfRule>
  </conditionalFormatting>
  <conditionalFormatting sqref="F120">
    <cfRule type="expression" dxfId="6712" priority="12747">
      <formula>ISEVEN(ROW())</formula>
    </cfRule>
  </conditionalFormatting>
  <conditionalFormatting sqref="B120:E120">
    <cfRule type="expression" dxfId="6711" priority="12746">
      <formula>ISEVEN(ROW())</formula>
    </cfRule>
  </conditionalFormatting>
  <conditionalFormatting sqref="G120">
    <cfRule type="expression" dxfId="6710" priority="12745">
      <formula>ISEVEN(ROW())</formula>
    </cfRule>
  </conditionalFormatting>
  <conditionalFormatting sqref="G120">
    <cfRule type="expression" dxfId="6709" priority="12744">
      <formula>ISEVEN(ROW())</formula>
    </cfRule>
  </conditionalFormatting>
  <conditionalFormatting sqref="B119:G119">
    <cfRule type="expression" dxfId="6708" priority="12743">
      <formula>ISEVEN(ROW())</formula>
    </cfRule>
  </conditionalFormatting>
  <conditionalFormatting sqref="G121">
    <cfRule type="expression" dxfId="6707" priority="12742">
      <formula>ISEVEN(ROW())</formula>
    </cfRule>
  </conditionalFormatting>
  <conditionalFormatting sqref="C121">
    <cfRule type="expression" dxfId="6706" priority="12741">
      <formula>ISEVEN(ROW())</formula>
    </cfRule>
  </conditionalFormatting>
  <conditionalFormatting sqref="F123">
    <cfRule type="expression" dxfId="6705" priority="12740">
      <formula>ISEVEN(ROW())</formula>
    </cfRule>
  </conditionalFormatting>
  <conditionalFormatting sqref="B123:E123">
    <cfRule type="expression" dxfId="6704" priority="12739">
      <formula>ISEVEN(ROW())</formula>
    </cfRule>
  </conditionalFormatting>
  <conditionalFormatting sqref="B122:F122">
    <cfRule type="expression" dxfId="6703" priority="12738">
      <formula>ISEVEN(ROW())</formula>
    </cfRule>
  </conditionalFormatting>
  <conditionalFormatting sqref="B120 D120:F120">
    <cfRule type="expression" dxfId="6702" priority="12737">
      <formula>ISEVEN(ROW())</formula>
    </cfRule>
  </conditionalFormatting>
  <conditionalFormatting sqref="F119">
    <cfRule type="expression" dxfId="6701" priority="12736">
      <formula>ISEVEN(ROW())</formula>
    </cfRule>
  </conditionalFormatting>
  <conditionalFormatting sqref="B119:E119">
    <cfRule type="expression" dxfId="6700" priority="12735">
      <formula>ISEVEN(ROW())</formula>
    </cfRule>
  </conditionalFormatting>
  <conditionalFormatting sqref="G119">
    <cfRule type="expression" dxfId="6699" priority="12734">
      <formula>ISEVEN(ROW())</formula>
    </cfRule>
  </conditionalFormatting>
  <conditionalFormatting sqref="G119">
    <cfRule type="expression" dxfId="6698" priority="12733">
      <formula>ISEVEN(ROW())</formula>
    </cfRule>
  </conditionalFormatting>
  <conditionalFormatting sqref="G120">
    <cfRule type="expression" dxfId="6697" priority="12732">
      <formula>ISEVEN(ROW())</formula>
    </cfRule>
  </conditionalFormatting>
  <conditionalFormatting sqref="C120">
    <cfRule type="expression" dxfId="6696" priority="12731">
      <formula>ISEVEN(ROW())</formula>
    </cfRule>
  </conditionalFormatting>
  <conditionalFormatting sqref="B123 D123:F123">
    <cfRule type="expression" dxfId="6695" priority="12730">
      <formula>ISEVEN(ROW())</formula>
    </cfRule>
  </conditionalFormatting>
  <conditionalFormatting sqref="F122">
    <cfRule type="expression" dxfId="6694" priority="12729">
      <formula>ISEVEN(ROW())</formula>
    </cfRule>
  </conditionalFormatting>
  <conditionalFormatting sqref="B122:E122">
    <cfRule type="expression" dxfId="6693" priority="12728">
      <formula>ISEVEN(ROW())</formula>
    </cfRule>
  </conditionalFormatting>
  <conditionalFormatting sqref="B121:G121">
    <cfRule type="expression" dxfId="6692" priority="12727">
      <formula>ISEVEN(ROW())</formula>
    </cfRule>
  </conditionalFormatting>
  <conditionalFormatting sqref="C123">
    <cfRule type="expression" dxfId="6691" priority="12726">
      <formula>ISEVEN(ROW())</formula>
    </cfRule>
  </conditionalFormatting>
  <conditionalFormatting sqref="B121 D121:F121">
    <cfRule type="expression" dxfId="6690" priority="12725">
      <formula>ISEVEN(ROW())</formula>
    </cfRule>
  </conditionalFormatting>
  <conditionalFormatting sqref="F120">
    <cfRule type="expression" dxfId="6689" priority="12724">
      <formula>ISEVEN(ROW())</formula>
    </cfRule>
  </conditionalFormatting>
  <conditionalFormatting sqref="B120:E120">
    <cfRule type="expression" dxfId="6688" priority="12723">
      <formula>ISEVEN(ROW())</formula>
    </cfRule>
  </conditionalFormatting>
  <conditionalFormatting sqref="G120">
    <cfRule type="expression" dxfId="6687" priority="12722">
      <formula>ISEVEN(ROW())</formula>
    </cfRule>
  </conditionalFormatting>
  <conditionalFormatting sqref="G120">
    <cfRule type="expression" dxfId="6686" priority="12721">
      <formula>ISEVEN(ROW())</formula>
    </cfRule>
  </conditionalFormatting>
  <conditionalFormatting sqref="B119:G119">
    <cfRule type="expression" dxfId="6685" priority="12720">
      <formula>ISEVEN(ROW())</formula>
    </cfRule>
  </conditionalFormatting>
  <conditionalFormatting sqref="G121">
    <cfRule type="expression" dxfId="6684" priority="12719">
      <formula>ISEVEN(ROW())</formula>
    </cfRule>
  </conditionalFormatting>
  <conditionalFormatting sqref="C121">
    <cfRule type="expression" dxfId="6683" priority="12718">
      <formula>ISEVEN(ROW())</formula>
    </cfRule>
  </conditionalFormatting>
  <conditionalFormatting sqref="F123">
    <cfRule type="expression" dxfId="6682" priority="12717">
      <formula>ISEVEN(ROW())</formula>
    </cfRule>
  </conditionalFormatting>
  <conditionalFormatting sqref="B123:E123">
    <cfRule type="expression" dxfId="6681" priority="12716">
      <formula>ISEVEN(ROW())</formula>
    </cfRule>
  </conditionalFormatting>
  <conditionalFormatting sqref="B122:F122">
    <cfRule type="expression" dxfId="6680" priority="12715">
      <formula>ISEVEN(ROW())</formula>
    </cfRule>
  </conditionalFormatting>
  <conditionalFormatting sqref="B120 D120:F120">
    <cfRule type="expression" dxfId="6679" priority="12714">
      <formula>ISEVEN(ROW())</formula>
    </cfRule>
  </conditionalFormatting>
  <conditionalFormatting sqref="F119">
    <cfRule type="expression" dxfId="6678" priority="12713">
      <formula>ISEVEN(ROW())</formula>
    </cfRule>
  </conditionalFormatting>
  <conditionalFormatting sqref="B119:E119">
    <cfRule type="expression" dxfId="6677" priority="12712">
      <formula>ISEVEN(ROW())</formula>
    </cfRule>
  </conditionalFormatting>
  <conditionalFormatting sqref="G119">
    <cfRule type="expression" dxfId="6676" priority="12711">
      <formula>ISEVEN(ROW())</formula>
    </cfRule>
  </conditionalFormatting>
  <conditionalFormatting sqref="G119">
    <cfRule type="expression" dxfId="6675" priority="12710">
      <formula>ISEVEN(ROW())</formula>
    </cfRule>
  </conditionalFormatting>
  <conditionalFormatting sqref="G120">
    <cfRule type="expression" dxfId="6674" priority="12709">
      <formula>ISEVEN(ROW())</formula>
    </cfRule>
  </conditionalFormatting>
  <conditionalFormatting sqref="C120">
    <cfRule type="expression" dxfId="6673" priority="12708">
      <formula>ISEVEN(ROW())</formula>
    </cfRule>
  </conditionalFormatting>
  <conditionalFormatting sqref="B123 D123:F123">
    <cfRule type="expression" dxfId="6672" priority="12707">
      <formula>ISEVEN(ROW())</formula>
    </cfRule>
  </conditionalFormatting>
  <conditionalFormatting sqref="F122">
    <cfRule type="expression" dxfId="6671" priority="12706">
      <formula>ISEVEN(ROW())</formula>
    </cfRule>
  </conditionalFormatting>
  <conditionalFormatting sqref="B122:E122">
    <cfRule type="expression" dxfId="6670" priority="12705">
      <formula>ISEVEN(ROW())</formula>
    </cfRule>
  </conditionalFormatting>
  <conditionalFormatting sqref="B121:G121">
    <cfRule type="expression" dxfId="6669" priority="12704">
      <formula>ISEVEN(ROW())</formula>
    </cfRule>
  </conditionalFormatting>
  <conditionalFormatting sqref="C123">
    <cfRule type="expression" dxfId="6668" priority="12703">
      <formula>ISEVEN(ROW())</formula>
    </cfRule>
  </conditionalFormatting>
  <conditionalFormatting sqref="B119 D119:F119">
    <cfRule type="expression" dxfId="6667" priority="12702">
      <formula>ISEVEN(ROW())</formula>
    </cfRule>
  </conditionalFormatting>
  <conditionalFormatting sqref="G119">
    <cfRule type="expression" dxfId="6666" priority="12701">
      <formula>ISEVEN(ROW())</formula>
    </cfRule>
  </conditionalFormatting>
  <conditionalFormatting sqref="C119">
    <cfRule type="expression" dxfId="6665" priority="12700">
      <formula>ISEVEN(ROW())</formula>
    </cfRule>
  </conditionalFormatting>
  <conditionalFormatting sqref="B122 D122:F122">
    <cfRule type="expression" dxfId="6664" priority="12699">
      <formula>ISEVEN(ROW())</formula>
    </cfRule>
  </conditionalFormatting>
  <conditionalFormatting sqref="F121">
    <cfRule type="expression" dxfId="6663" priority="12698">
      <formula>ISEVEN(ROW())</formula>
    </cfRule>
  </conditionalFormatting>
  <conditionalFormatting sqref="B121:E121">
    <cfRule type="expression" dxfId="6662" priority="12697">
      <formula>ISEVEN(ROW())</formula>
    </cfRule>
  </conditionalFormatting>
  <conditionalFormatting sqref="G121">
    <cfRule type="expression" dxfId="6661" priority="12696">
      <formula>ISEVEN(ROW())</formula>
    </cfRule>
  </conditionalFormatting>
  <conditionalFormatting sqref="G121">
    <cfRule type="expression" dxfId="6660" priority="12695">
      <formula>ISEVEN(ROW())</formula>
    </cfRule>
  </conditionalFormatting>
  <conditionalFormatting sqref="B120:G120">
    <cfRule type="expression" dxfId="6659" priority="12694">
      <formula>ISEVEN(ROW())</formula>
    </cfRule>
  </conditionalFormatting>
  <conditionalFormatting sqref="C122">
    <cfRule type="expression" dxfId="6658" priority="12693">
      <formula>ISEVEN(ROW())</formula>
    </cfRule>
  </conditionalFormatting>
  <conditionalFormatting sqref="B123:F123">
    <cfRule type="expression" dxfId="6657" priority="12692">
      <formula>ISEVEN(ROW())</formula>
    </cfRule>
  </conditionalFormatting>
  <conditionalFormatting sqref="B121 D121:F121">
    <cfRule type="expression" dxfId="6656" priority="12691">
      <formula>ISEVEN(ROW())</formula>
    </cfRule>
  </conditionalFormatting>
  <conditionalFormatting sqref="F120">
    <cfRule type="expression" dxfId="6655" priority="12690">
      <formula>ISEVEN(ROW())</formula>
    </cfRule>
  </conditionalFormatting>
  <conditionalFormatting sqref="B120:E120">
    <cfRule type="expression" dxfId="6654" priority="12689">
      <formula>ISEVEN(ROW())</formula>
    </cfRule>
  </conditionalFormatting>
  <conditionalFormatting sqref="G120">
    <cfRule type="expression" dxfId="6653" priority="12688">
      <formula>ISEVEN(ROW())</formula>
    </cfRule>
  </conditionalFormatting>
  <conditionalFormatting sqref="G120">
    <cfRule type="expression" dxfId="6652" priority="12687">
      <formula>ISEVEN(ROW())</formula>
    </cfRule>
  </conditionalFormatting>
  <conditionalFormatting sqref="B119:G119">
    <cfRule type="expression" dxfId="6651" priority="12686">
      <formula>ISEVEN(ROW())</formula>
    </cfRule>
  </conditionalFormatting>
  <conditionalFormatting sqref="G121">
    <cfRule type="expression" dxfId="6650" priority="12685">
      <formula>ISEVEN(ROW())</formula>
    </cfRule>
  </conditionalFormatting>
  <conditionalFormatting sqref="C121">
    <cfRule type="expression" dxfId="6649" priority="12684">
      <formula>ISEVEN(ROW())</formula>
    </cfRule>
  </conditionalFormatting>
  <conditionalFormatting sqref="F123">
    <cfRule type="expression" dxfId="6648" priority="12683">
      <formula>ISEVEN(ROW())</formula>
    </cfRule>
  </conditionalFormatting>
  <conditionalFormatting sqref="B123:E123">
    <cfRule type="expression" dxfId="6647" priority="12682">
      <formula>ISEVEN(ROW())</formula>
    </cfRule>
  </conditionalFormatting>
  <conditionalFormatting sqref="B122:F122">
    <cfRule type="expression" dxfId="6646" priority="12681">
      <formula>ISEVEN(ROW())</formula>
    </cfRule>
  </conditionalFormatting>
  <conditionalFormatting sqref="B120 D120:F120">
    <cfRule type="expression" dxfId="6645" priority="12680">
      <formula>ISEVEN(ROW())</formula>
    </cfRule>
  </conditionalFormatting>
  <conditionalFormatting sqref="F119">
    <cfRule type="expression" dxfId="6644" priority="12679">
      <formula>ISEVEN(ROW())</formula>
    </cfRule>
  </conditionalFormatting>
  <conditionalFormatting sqref="B119:E119">
    <cfRule type="expression" dxfId="6643" priority="12678">
      <formula>ISEVEN(ROW())</formula>
    </cfRule>
  </conditionalFormatting>
  <conditionalFormatting sqref="G119">
    <cfRule type="expression" dxfId="6642" priority="12677">
      <formula>ISEVEN(ROW())</formula>
    </cfRule>
  </conditionalFormatting>
  <conditionalFormatting sqref="G119">
    <cfRule type="expression" dxfId="6641" priority="12676">
      <formula>ISEVEN(ROW())</formula>
    </cfRule>
  </conditionalFormatting>
  <conditionalFormatting sqref="G120">
    <cfRule type="expression" dxfId="6640" priority="12675">
      <formula>ISEVEN(ROW())</formula>
    </cfRule>
  </conditionalFormatting>
  <conditionalFormatting sqref="C120">
    <cfRule type="expression" dxfId="6639" priority="12674">
      <formula>ISEVEN(ROW())</formula>
    </cfRule>
  </conditionalFormatting>
  <conditionalFormatting sqref="F122">
    <cfRule type="expression" dxfId="6638" priority="12673">
      <formula>ISEVEN(ROW())</formula>
    </cfRule>
  </conditionalFormatting>
  <conditionalFormatting sqref="B122:E122">
    <cfRule type="expression" dxfId="6637" priority="12672">
      <formula>ISEVEN(ROW())</formula>
    </cfRule>
  </conditionalFormatting>
  <conditionalFormatting sqref="B121:G121">
    <cfRule type="expression" dxfId="6636" priority="12671">
      <formula>ISEVEN(ROW())</formula>
    </cfRule>
  </conditionalFormatting>
  <conditionalFormatting sqref="B119 D119:F119">
    <cfRule type="expression" dxfId="6635" priority="12670">
      <formula>ISEVEN(ROW())</formula>
    </cfRule>
  </conditionalFormatting>
  <conditionalFormatting sqref="G119">
    <cfRule type="expression" dxfId="6634" priority="12669">
      <formula>ISEVEN(ROW())</formula>
    </cfRule>
  </conditionalFormatting>
  <conditionalFormatting sqref="C119">
    <cfRule type="expression" dxfId="6633" priority="12668">
      <formula>ISEVEN(ROW())</formula>
    </cfRule>
  </conditionalFormatting>
  <conditionalFormatting sqref="B122 D122:F122">
    <cfRule type="expression" dxfId="6632" priority="12667">
      <formula>ISEVEN(ROW())</formula>
    </cfRule>
  </conditionalFormatting>
  <conditionalFormatting sqref="F121">
    <cfRule type="expression" dxfId="6631" priority="12666">
      <formula>ISEVEN(ROW())</formula>
    </cfRule>
  </conditionalFormatting>
  <conditionalFormatting sqref="B121:E121">
    <cfRule type="expression" dxfId="6630" priority="12665">
      <formula>ISEVEN(ROW())</formula>
    </cfRule>
  </conditionalFormatting>
  <conditionalFormatting sqref="G121">
    <cfRule type="expression" dxfId="6629" priority="12664">
      <formula>ISEVEN(ROW())</formula>
    </cfRule>
  </conditionalFormatting>
  <conditionalFormatting sqref="G121">
    <cfRule type="expression" dxfId="6628" priority="12663">
      <formula>ISEVEN(ROW())</formula>
    </cfRule>
  </conditionalFormatting>
  <conditionalFormatting sqref="B120:G120">
    <cfRule type="expression" dxfId="6627" priority="12662">
      <formula>ISEVEN(ROW())</formula>
    </cfRule>
  </conditionalFormatting>
  <conditionalFormatting sqref="C122">
    <cfRule type="expression" dxfId="6626" priority="12661">
      <formula>ISEVEN(ROW())</formula>
    </cfRule>
  </conditionalFormatting>
  <conditionalFormatting sqref="B123:F123">
    <cfRule type="expression" dxfId="6625" priority="12660">
      <formula>ISEVEN(ROW())</formula>
    </cfRule>
  </conditionalFormatting>
  <conditionalFormatting sqref="B121 D121:F121">
    <cfRule type="expression" dxfId="6624" priority="12659">
      <formula>ISEVEN(ROW())</formula>
    </cfRule>
  </conditionalFormatting>
  <conditionalFormatting sqref="F120">
    <cfRule type="expression" dxfId="6623" priority="12658">
      <formula>ISEVEN(ROW())</formula>
    </cfRule>
  </conditionalFormatting>
  <conditionalFormatting sqref="B120:E120">
    <cfRule type="expression" dxfId="6622" priority="12657">
      <formula>ISEVEN(ROW())</formula>
    </cfRule>
  </conditionalFormatting>
  <conditionalFormatting sqref="G120">
    <cfRule type="expression" dxfId="6621" priority="12656">
      <formula>ISEVEN(ROW())</formula>
    </cfRule>
  </conditionalFormatting>
  <conditionalFormatting sqref="G120">
    <cfRule type="expression" dxfId="6620" priority="12655">
      <formula>ISEVEN(ROW())</formula>
    </cfRule>
  </conditionalFormatting>
  <conditionalFormatting sqref="B119:G119">
    <cfRule type="expression" dxfId="6619" priority="12654">
      <formula>ISEVEN(ROW())</formula>
    </cfRule>
  </conditionalFormatting>
  <conditionalFormatting sqref="G121">
    <cfRule type="expression" dxfId="6618" priority="12653">
      <formula>ISEVEN(ROW())</formula>
    </cfRule>
  </conditionalFormatting>
  <conditionalFormatting sqref="C121">
    <cfRule type="expression" dxfId="6617" priority="12652">
      <formula>ISEVEN(ROW())</formula>
    </cfRule>
  </conditionalFormatting>
  <conditionalFormatting sqref="F123">
    <cfRule type="expression" dxfId="6616" priority="12651">
      <formula>ISEVEN(ROW())</formula>
    </cfRule>
  </conditionalFormatting>
  <conditionalFormatting sqref="B123:E123">
    <cfRule type="expression" dxfId="6615" priority="12650">
      <formula>ISEVEN(ROW())</formula>
    </cfRule>
  </conditionalFormatting>
  <conditionalFormatting sqref="B122:F122">
    <cfRule type="expression" dxfId="6614" priority="12649">
      <formula>ISEVEN(ROW())</formula>
    </cfRule>
  </conditionalFormatting>
  <conditionalFormatting sqref="B120 D120:F120">
    <cfRule type="expression" dxfId="6613" priority="12648">
      <formula>ISEVEN(ROW())</formula>
    </cfRule>
  </conditionalFormatting>
  <conditionalFormatting sqref="F119">
    <cfRule type="expression" dxfId="6612" priority="12647">
      <formula>ISEVEN(ROW())</formula>
    </cfRule>
  </conditionalFormatting>
  <conditionalFormatting sqref="B119:E119">
    <cfRule type="expression" dxfId="6611" priority="12646">
      <formula>ISEVEN(ROW())</formula>
    </cfRule>
  </conditionalFormatting>
  <conditionalFormatting sqref="G119">
    <cfRule type="expression" dxfId="6610" priority="12645">
      <formula>ISEVEN(ROW())</formula>
    </cfRule>
  </conditionalFormatting>
  <conditionalFormatting sqref="G119">
    <cfRule type="expression" dxfId="6609" priority="12644">
      <formula>ISEVEN(ROW())</formula>
    </cfRule>
  </conditionalFormatting>
  <conditionalFormatting sqref="G120">
    <cfRule type="expression" dxfId="6608" priority="12643">
      <formula>ISEVEN(ROW())</formula>
    </cfRule>
  </conditionalFormatting>
  <conditionalFormatting sqref="C120">
    <cfRule type="expression" dxfId="6607" priority="12642">
      <formula>ISEVEN(ROW())</formula>
    </cfRule>
  </conditionalFormatting>
  <conditionalFormatting sqref="B123 D123:F123">
    <cfRule type="expression" dxfId="6606" priority="12641">
      <formula>ISEVEN(ROW())</formula>
    </cfRule>
  </conditionalFormatting>
  <conditionalFormatting sqref="F122">
    <cfRule type="expression" dxfId="6605" priority="12640">
      <formula>ISEVEN(ROW())</formula>
    </cfRule>
  </conditionalFormatting>
  <conditionalFormatting sqref="B122:E122">
    <cfRule type="expression" dxfId="6604" priority="12639">
      <formula>ISEVEN(ROW())</formula>
    </cfRule>
  </conditionalFormatting>
  <conditionalFormatting sqref="B121:G121">
    <cfRule type="expression" dxfId="6603" priority="12638">
      <formula>ISEVEN(ROW())</formula>
    </cfRule>
  </conditionalFormatting>
  <conditionalFormatting sqref="C123">
    <cfRule type="expression" dxfId="6602" priority="12637">
      <formula>ISEVEN(ROW())</formula>
    </cfRule>
  </conditionalFormatting>
  <conditionalFormatting sqref="B124 D124:F124">
    <cfRule type="expression" dxfId="6601" priority="12636">
      <formula>ISEVEN(ROW())</formula>
    </cfRule>
  </conditionalFormatting>
  <conditionalFormatting sqref="C124">
    <cfRule type="expression" dxfId="6600" priority="12635">
      <formula>ISEVEN(ROW())</formula>
    </cfRule>
  </conditionalFormatting>
  <conditionalFormatting sqref="B124:F124">
    <cfRule type="expression" dxfId="6599" priority="12634">
      <formula>ISEVEN(ROW())</formula>
    </cfRule>
  </conditionalFormatting>
  <conditionalFormatting sqref="F124">
    <cfRule type="expression" dxfId="6598" priority="12633">
      <formula>ISEVEN(ROW())</formula>
    </cfRule>
  </conditionalFormatting>
  <conditionalFormatting sqref="B124:E124">
    <cfRule type="expression" dxfId="6597" priority="12632">
      <formula>ISEVEN(ROW())</formula>
    </cfRule>
  </conditionalFormatting>
  <conditionalFormatting sqref="B124 D124:F124">
    <cfRule type="expression" dxfId="6596" priority="12631">
      <formula>ISEVEN(ROW())</formula>
    </cfRule>
  </conditionalFormatting>
  <conditionalFormatting sqref="C124">
    <cfRule type="expression" dxfId="6595" priority="12630">
      <formula>ISEVEN(ROW())</formula>
    </cfRule>
  </conditionalFormatting>
  <conditionalFormatting sqref="B124:F124">
    <cfRule type="expression" dxfId="6594" priority="12629">
      <formula>ISEVEN(ROW())</formula>
    </cfRule>
  </conditionalFormatting>
  <conditionalFormatting sqref="F124">
    <cfRule type="expression" dxfId="6593" priority="12628">
      <formula>ISEVEN(ROW())</formula>
    </cfRule>
  </conditionalFormatting>
  <conditionalFormatting sqref="B124:E124">
    <cfRule type="expression" dxfId="6592" priority="12627">
      <formula>ISEVEN(ROW())</formula>
    </cfRule>
  </conditionalFormatting>
  <conditionalFormatting sqref="B124 D124:F124">
    <cfRule type="expression" dxfId="6591" priority="12626">
      <formula>ISEVEN(ROW())</formula>
    </cfRule>
  </conditionalFormatting>
  <conditionalFormatting sqref="C124">
    <cfRule type="expression" dxfId="6590" priority="12625">
      <formula>ISEVEN(ROW())</formula>
    </cfRule>
  </conditionalFormatting>
  <conditionalFormatting sqref="B124:F124">
    <cfRule type="expression" dxfId="6589" priority="12624">
      <formula>ISEVEN(ROW())</formula>
    </cfRule>
  </conditionalFormatting>
  <conditionalFormatting sqref="B124 D124:F124">
    <cfRule type="expression" dxfId="6588" priority="12623">
      <formula>ISEVEN(ROW())</formula>
    </cfRule>
  </conditionalFormatting>
  <conditionalFormatting sqref="C124">
    <cfRule type="expression" dxfId="6587" priority="12622">
      <formula>ISEVEN(ROW())</formula>
    </cfRule>
  </conditionalFormatting>
  <conditionalFormatting sqref="B124:F124">
    <cfRule type="expression" dxfId="6586" priority="12621">
      <formula>ISEVEN(ROW())</formula>
    </cfRule>
  </conditionalFormatting>
  <conditionalFormatting sqref="F124">
    <cfRule type="expression" dxfId="6585" priority="12620">
      <formula>ISEVEN(ROW())</formula>
    </cfRule>
  </conditionalFormatting>
  <conditionalFormatting sqref="B124:E124">
    <cfRule type="expression" dxfId="6584" priority="12619">
      <formula>ISEVEN(ROW())</formula>
    </cfRule>
  </conditionalFormatting>
  <conditionalFormatting sqref="B124 D124:F124">
    <cfRule type="expression" dxfId="6583" priority="12618">
      <formula>ISEVEN(ROW())</formula>
    </cfRule>
  </conditionalFormatting>
  <conditionalFormatting sqref="C124">
    <cfRule type="expression" dxfId="6582" priority="12617">
      <formula>ISEVEN(ROW())</formula>
    </cfRule>
  </conditionalFormatting>
  <conditionalFormatting sqref="B124:F124">
    <cfRule type="expression" dxfId="6581" priority="12616">
      <formula>ISEVEN(ROW())</formula>
    </cfRule>
  </conditionalFormatting>
  <conditionalFormatting sqref="F124">
    <cfRule type="expression" dxfId="6580" priority="12615">
      <formula>ISEVEN(ROW())</formula>
    </cfRule>
  </conditionalFormatting>
  <conditionalFormatting sqref="B124:E124">
    <cfRule type="expression" dxfId="6579" priority="12614">
      <formula>ISEVEN(ROW())</formula>
    </cfRule>
  </conditionalFormatting>
  <conditionalFormatting sqref="B124 D124:F124">
    <cfRule type="expression" dxfId="6578" priority="12613">
      <formula>ISEVEN(ROW())</formula>
    </cfRule>
  </conditionalFormatting>
  <conditionalFormatting sqref="C124">
    <cfRule type="expression" dxfId="6577" priority="12612">
      <formula>ISEVEN(ROW())</formula>
    </cfRule>
  </conditionalFormatting>
  <conditionalFormatting sqref="B124:F124">
    <cfRule type="expression" dxfId="6576" priority="12611">
      <formula>ISEVEN(ROW())</formula>
    </cfRule>
  </conditionalFormatting>
  <conditionalFormatting sqref="B121 D121:F121">
    <cfRule type="expression" dxfId="6575" priority="12610">
      <formula>ISEVEN(ROW())</formula>
    </cfRule>
  </conditionalFormatting>
  <conditionalFormatting sqref="F120">
    <cfRule type="expression" dxfId="6574" priority="12609">
      <formula>ISEVEN(ROW())</formula>
    </cfRule>
  </conditionalFormatting>
  <conditionalFormatting sqref="B120:E120">
    <cfRule type="expression" dxfId="6573" priority="12608">
      <formula>ISEVEN(ROW())</formula>
    </cfRule>
  </conditionalFormatting>
  <conditionalFormatting sqref="G120">
    <cfRule type="expression" dxfId="6572" priority="12607">
      <formula>ISEVEN(ROW())</formula>
    </cfRule>
  </conditionalFormatting>
  <conditionalFormatting sqref="G120">
    <cfRule type="expression" dxfId="6571" priority="12606">
      <formula>ISEVEN(ROW())</formula>
    </cfRule>
  </conditionalFormatting>
  <conditionalFormatting sqref="B119:G119">
    <cfRule type="expression" dxfId="6570" priority="12605">
      <formula>ISEVEN(ROW())</formula>
    </cfRule>
  </conditionalFormatting>
  <conditionalFormatting sqref="G121">
    <cfRule type="expression" dxfId="6569" priority="12604">
      <formula>ISEVEN(ROW())</formula>
    </cfRule>
  </conditionalFormatting>
  <conditionalFormatting sqref="C121">
    <cfRule type="expression" dxfId="6568" priority="12603">
      <formula>ISEVEN(ROW())</formula>
    </cfRule>
  </conditionalFormatting>
  <conditionalFormatting sqref="F122">
    <cfRule type="expression" dxfId="6567" priority="12602">
      <formula>ISEVEN(ROW())</formula>
    </cfRule>
  </conditionalFormatting>
  <conditionalFormatting sqref="B122:E122">
    <cfRule type="expression" dxfId="6566" priority="12601">
      <formula>ISEVEN(ROW())</formula>
    </cfRule>
  </conditionalFormatting>
  <conditionalFormatting sqref="B122:E122">
    <cfRule type="expression" dxfId="6565" priority="12600">
      <formula>ISEVEN(ROW())</formula>
    </cfRule>
  </conditionalFormatting>
  <conditionalFormatting sqref="F124">
    <cfRule type="expression" dxfId="6564" priority="12599">
      <formula>ISEVEN(ROW())</formula>
    </cfRule>
  </conditionalFormatting>
  <conditionalFormatting sqref="B124:E124">
    <cfRule type="expression" dxfId="6563" priority="12598">
      <formula>ISEVEN(ROW())</formula>
    </cfRule>
  </conditionalFormatting>
  <conditionalFormatting sqref="B123:F123">
    <cfRule type="expression" dxfId="6562" priority="12597">
      <formula>ISEVEN(ROW())</formula>
    </cfRule>
  </conditionalFormatting>
  <conditionalFormatting sqref="B124 D124:F124">
    <cfRule type="expression" dxfId="6561" priority="12596">
      <formula>ISEVEN(ROW())</formula>
    </cfRule>
  </conditionalFormatting>
  <conditionalFormatting sqref="F123">
    <cfRule type="expression" dxfId="6560" priority="12595">
      <formula>ISEVEN(ROW())</formula>
    </cfRule>
  </conditionalFormatting>
  <conditionalFormatting sqref="B123:E123">
    <cfRule type="expression" dxfId="6559" priority="12594">
      <formula>ISEVEN(ROW())</formula>
    </cfRule>
  </conditionalFormatting>
  <conditionalFormatting sqref="B122:F122">
    <cfRule type="expression" dxfId="6558" priority="12593">
      <formula>ISEVEN(ROW())</formula>
    </cfRule>
  </conditionalFormatting>
  <conditionalFormatting sqref="C124">
    <cfRule type="expression" dxfId="6557" priority="12592">
      <formula>ISEVEN(ROW())</formula>
    </cfRule>
  </conditionalFormatting>
  <conditionalFormatting sqref="F119">
    <cfRule type="expression" dxfId="6556" priority="12591">
      <formula>ISEVEN(ROW())</formula>
    </cfRule>
  </conditionalFormatting>
  <conditionalFormatting sqref="B119:E119">
    <cfRule type="expression" dxfId="6555" priority="12590">
      <formula>ISEVEN(ROW())</formula>
    </cfRule>
  </conditionalFormatting>
  <conditionalFormatting sqref="G119">
    <cfRule type="expression" dxfId="6554" priority="12589">
      <formula>ISEVEN(ROW())</formula>
    </cfRule>
  </conditionalFormatting>
  <conditionalFormatting sqref="G119">
    <cfRule type="expression" dxfId="6553" priority="12588">
      <formula>ISEVEN(ROW())</formula>
    </cfRule>
  </conditionalFormatting>
  <conditionalFormatting sqref="B119 D119:F119">
    <cfRule type="expression" dxfId="6552" priority="12587">
      <formula>ISEVEN(ROW())</formula>
    </cfRule>
  </conditionalFormatting>
  <conditionalFormatting sqref="G119">
    <cfRule type="expression" dxfId="6551" priority="12586">
      <formula>ISEVEN(ROW())</formula>
    </cfRule>
  </conditionalFormatting>
  <conditionalFormatting sqref="C119">
    <cfRule type="expression" dxfId="6550" priority="12585">
      <formula>ISEVEN(ROW())</formula>
    </cfRule>
  </conditionalFormatting>
  <conditionalFormatting sqref="B122 D122:F122">
    <cfRule type="expression" dxfId="6549" priority="12584">
      <formula>ISEVEN(ROW())</formula>
    </cfRule>
  </conditionalFormatting>
  <conditionalFormatting sqref="F121">
    <cfRule type="expression" dxfId="6548" priority="12583">
      <formula>ISEVEN(ROW())</formula>
    </cfRule>
  </conditionalFormatting>
  <conditionalFormatting sqref="B121:E121">
    <cfRule type="expression" dxfId="6547" priority="12582">
      <formula>ISEVEN(ROW())</formula>
    </cfRule>
  </conditionalFormatting>
  <conditionalFormatting sqref="G121">
    <cfRule type="expression" dxfId="6546" priority="12581">
      <formula>ISEVEN(ROW())</formula>
    </cfRule>
  </conditionalFormatting>
  <conditionalFormatting sqref="G121">
    <cfRule type="expression" dxfId="6545" priority="12580">
      <formula>ISEVEN(ROW())</formula>
    </cfRule>
  </conditionalFormatting>
  <conditionalFormatting sqref="B120:G120">
    <cfRule type="expression" dxfId="6544" priority="12579">
      <formula>ISEVEN(ROW())</formula>
    </cfRule>
  </conditionalFormatting>
  <conditionalFormatting sqref="C122">
    <cfRule type="expression" dxfId="6543" priority="12578">
      <formula>ISEVEN(ROW())</formula>
    </cfRule>
  </conditionalFormatting>
  <conditionalFormatting sqref="F123">
    <cfRule type="expression" dxfId="6542" priority="12577">
      <formula>ISEVEN(ROW())</formula>
    </cfRule>
  </conditionalFormatting>
  <conditionalFormatting sqref="B123:E123">
    <cfRule type="expression" dxfId="6541" priority="12576">
      <formula>ISEVEN(ROW())</formula>
    </cfRule>
  </conditionalFormatting>
  <conditionalFormatting sqref="B123:E123">
    <cfRule type="expression" dxfId="6540" priority="12575">
      <formula>ISEVEN(ROW())</formula>
    </cfRule>
  </conditionalFormatting>
  <conditionalFormatting sqref="B124:F124">
    <cfRule type="expression" dxfId="6539" priority="12574">
      <formula>ISEVEN(ROW())</formula>
    </cfRule>
  </conditionalFormatting>
  <conditionalFormatting sqref="F124">
    <cfRule type="expression" dxfId="6538" priority="12573">
      <formula>ISEVEN(ROW())</formula>
    </cfRule>
  </conditionalFormatting>
  <conditionalFormatting sqref="B124:E124">
    <cfRule type="expression" dxfId="6537" priority="12572">
      <formula>ISEVEN(ROW())</formula>
    </cfRule>
  </conditionalFormatting>
  <conditionalFormatting sqref="B123:F123">
    <cfRule type="expression" dxfId="6536" priority="12571">
      <formula>ISEVEN(ROW())</formula>
    </cfRule>
  </conditionalFormatting>
  <conditionalFormatting sqref="B120 D120:F120">
    <cfRule type="expression" dxfId="6535" priority="12570">
      <formula>ISEVEN(ROW())</formula>
    </cfRule>
  </conditionalFormatting>
  <conditionalFormatting sqref="F119">
    <cfRule type="expression" dxfId="6534" priority="12569">
      <formula>ISEVEN(ROW())</formula>
    </cfRule>
  </conditionalFormatting>
  <conditionalFormatting sqref="B119:E119">
    <cfRule type="expression" dxfId="6533" priority="12568">
      <formula>ISEVEN(ROW())</formula>
    </cfRule>
  </conditionalFormatting>
  <conditionalFormatting sqref="G119">
    <cfRule type="expression" dxfId="6532" priority="12567">
      <formula>ISEVEN(ROW())</formula>
    </cfRule>
  </conditionalFormatting>
  <conditionalFormatting sqref="G119">
    <cfRule type="expression" dxfId="6531" priority="12566">
      <formula>ISEVEN(ROW())</formula>
    </cfRule>
  </conditionalFormatting>
  <conditionalFormatting sqref="G120">
    <cfRule type="expression" dxfId="6530" priority="12565">
      <formula>ISEVEN(ROW())</formula>
    </cfRule>
  </conditionalFormatting>
  <conditionalFormatting sqref="C120">
    <cfRule type="expression" dxfId="6529" priority="12564">
      <formula>ISEVEN(ROW())</formula>
    </cfRule>
  </conditionalFormatting>
  <conditionalFormatting sqref="F121">
    <cfRule type="expression" dxfId="6528" priority="12563">
      <formula>ISEVEN(ROW())</formula>
    </cfRule>
  </conditionalFormatting>
  <conditionalFormatting sqref="B121:E121">
    <cfRule type="expression" dxfId="6527" priority="12562">
      <formula>ISEVEN(ROW())</formula>
    </cfRule>
  </conditionalFormatting>
  <conditionalFormatting sqref="G121">
    <cfRule type="expression" dxfId="6526" priority="12561">
      <formula>ISEVEN(ROW())</formula>
    </cfRule>
  </conditionalFormatting>
  <conditionalFormatting sqref="G121 B121:E121">
    <cfRule type="expression" dxfId="6525" priority="12560">
      <formula>ISEVEN(ROW())</formula>
    </cfRule>
  </conditionalFormatting>
  <conditionalFormatting sqref="B124 D124:F124">
    <cfRule type="expression" dxfId="6524" priority="12559">
      <formula>ISEVEN(ROW())</formula>
    </cfRule>
  </conditionalFormatting>
  <conditionalFormatting sqref="F123">
    <cfRule type="expression" dxfId="6523" priority="12558">
      <formula>ISEVEN(ROW())</formula>
    </cfRule>
  </conditionalFormatting>
  <conditionalFormatting sqref="B123:E123">
    <cfRule type="expression" dxfId="6522" priority="12557">
      <formula>ISEVEN(ROW())</formula>
    </cfRule>
  </conditionalFormatting>
  <conditionalFormatting sqref="B122:F122">
    <cfRule type="expression" dxfId="6521" priority="12556">
      <formula>ISEVEN(ROW())</formula>
    </cfRule>
  </conditionalFormatting>
  <conditionalFormatting sqref="C124">
    <cfRule type="expression" dxfId="6520" priority="12555">
      <formula>ISEVEN(ROW())</formula>
    </cfRule>
  </conditionalFormatting>
  <conditionalFormatting sqref="B123 D123:F123">
    <cfRule type="expression" dxfId="6519" priority="12554">
      <formula>ISEVEN(ROW())</formula>
    </cfRule>
  </conditionalFormatting>
  <conditionalFormatting sqref="F122">
    <cfRule type="expression" dxfId="6518" priority="12553">
      <formula>ISEVEN(ROW())</formula>
    </cfRule>
  </conditionalFormatting>
  <conditionalFormatting sqref="B122:E122">
    <cfRule type="expression" dxfId="6517" priority="12552">
      <formula>ISEVEN(ROW())</formula>
    </cfRule>
  </conditionalFormatting>
  <conditionalFormatting sqref="B121:G121">
    <cfRule type="expression" dxfId="6516" priority="12551">
      <formula>ISEVEN(ROW())</formula>
    </cfRule>
  </conditionalFormatting>
  <conditionalFormatting sqref="C123">
    <cfRule type="expression" dxfId="6515" priority="12550">
      <formula>ISEVEN(ROW())</formula>
    </cfRule>
  </conditionalFormatting>
  <conditionalFormatting sqref="B124:F124">
    <cfRule type="expression" dxfId="6514" priority="12549">
      <formula>ISEVEN(ROW())</formula>
    </cfRule>
  </conditionalFormatting>
  <conditionalFormatting sqref="B121 D121:F121">
    <cfRule type="expression" dxfId="6513" priority="12548">
      <formula>ISEVEN(ROW())</formula>
    </cfRule>
  </conditionalFormatting>
  <conditionalFormatting sqref="F120">
    <cfRule type="expression" dxfId="6512" priority="12547">
      <formula>ISEVEN(ROW())</formula>
    </cfRule>
  </conditionalFormatting>
  <conditionalFormatting sqref="B120:E120">
    <cfRule type="expression" dxfId="6511" priority="12546">
      <formula>ISEVEN(ROW())</formula>
    </cfRule>
  </conditionalFormatting>
  <conditionalFormatting sqref="G120">
    <cfRule type="expression" dxfId="6510" priority="12545">
      <formula>ISEVEN(ROW())</formula>
    </cfRule>
  </conditionalFormatting>
  <conditionalFormatting sqref="G120">
    <cfRule type="expression" dxfId="6509" priority="12544">
      <formula>ISEVEN(ROW())</formula>
    </cfRule>
  </conditionalFormatting>
  <conditionalFormatting sqref="B119:G119">
    <cfRule type="expression" dxfId="6508" priority="12543">
      <formula>ISEVEN(ROW())</formula>
    </cfRule>
  </conditionalFormatting>
  <conditionalFormatting sqref="G121">
    <cfRule type="expression" dxfId="6507" priority="12542">
      <formula>ISEVEN(ROW())</formula>
    </cfRule>
  </conditionalFormatting>
  <conditionalFormatting sqref="C121">
    <cfRule type="expression" dxfId="6506" priority="12541">
      <formula>ISEVEN(ROW())</formula>
    </cfRule>
  </conditionalFormatting>
  <conditionalFormatting sqref="F122">
    <cfRule type="expression" dxfId="6505" priority="12540">
      <formula>ISEVEN(ROW())</formula>
    </cfRule>
  </conditionalFormatting>
  <conditionalFormatting sqref="B122:E122">
    <cfRule type="expression" dxfId="6504" priority="12539">
      <formula>ISEVEN(ROW())</formula>
    </cfRule>
  </conditionalFormatting>
  <conditionalFormatting sqref="B122:E122">
    <cfRule type="expression" dxfId="6503" priority="12538">
      <formula>ISEVEN(ROW())</formula>
    </cfRule>
  </conditionalFormatting>
  <conditionalFormatting sqref="F124">
    <cfRule type="expression" dxfId="6502" priority="12537">
      <formula>ISEVEN(ROW())</formula>
    </cfRule>
  </conditionalFormatting>
  <conditionalFormatting sqref="B124:E124">
    <cfRule type="expression" dxfId="6501" priority="12536">
      <formula>ISEVEN(ROW())</formula>
    </cfRule>
  </conditionalFormatting>
  <conditionalFormatting sqref="B123:F123">
    <cfRule type="expression" dxfId="6500" priority="12535">
      <formula>ISEVEN(ROW())</formula>
    </cfRule>
  </conditionalFormatting>
  <conditionalFormatting sqref="B124 D124:F124">
    <cfRule type="expression" dxfId="6499" priority="12534">
      <formula>ISEVEN(ROW())</formula>
    </cfRule>
  </conditionalFormatting>
  <conditionalFormatting sqref="F123">
    <cfRule type="expression" dxfId="6498" priority="12533">
      <formula>ISEVEN(ROW())</formula>
    </cfRule>
  </conditionalFormatting>
  <conditionalFormatting sqref="B123:E123">
    <cfRule type="expression" dxfId="6497" priority="12532">
      <formula>ISEVEN(ROW())</formula>
    </cfRule>
  </conditionalFormatting>
  <conditionalFormatting sqref="B122:F122">
    <cfRule type="expression" dxfId="6496" priority="12531">
      <formula>ISEVEN(ROW())</formula>
    </cfRule>
  </conditionalFormatting>
  <conditionalFormatting sqref="C124">
    <cfRule type="expression" dxfId="6495" priority="12530">
      <formula>ISEVEN(ROW())</formula>
    </cfRule>
  </conditionalFormatting>
  <conditionalFormatting sqref="G124">
    <cfRule type="expression" dxfId="6494" priority="12529">
      <formula>ISEVEN(ROW())</formula>
    </cfRule>
  </conditionalFormatting>
  <conditionalFormatting sqref="G124">
    <cfRule type="expression" dxfId="6493" priority="12528">
      <formula>ISEVEN(ROW())</formula>
    </cfRule>
  </conditionalFormatting>
  <conditionalFormatting sqref="G123">
    <cfRule type="expression" dxfId="6492" priority="12527">
      <formula>ISEVEN(ROW())</formula>
    </cfRule>
  </conditionalFormatting>
  <conditionalFormatting sqref="G123">
    <cfRule type="expression" dxfId="6491" priority="12526">
      <formula>ISEVEN(ROW())</formula>
    </cfRule>
  </conditionalFormatting>
  <conditionalFormatting sqref="G123">
    <cfRule type="expression" dxfId="6490" priority="12525">
      <formula>ISEVEN(ROW())</formula>
    </cfRule>
  </conditionalFormatting>
  <conditionalFormatting sqref="G124">
    <cfRule type="expression" dxfId="6489" priority="12524">
      <formula>ISEVEN(ROW())</formula>
    </cfRule>
  </conditionalFormatting>
  <conditionalFormatting sqref="G123">
    <cfRule type="expression" dxfId="6488" priority="12523">
      <formula>ISEVEN(ROW())</formula>
    </cfRule>
  </conditionalFormatting>
  <conditionalFormatting sqref="G124">
    <cfRule type="expression" dxfId="6487" priority="12522">
      <formula>ISEVEN(ROW())</formula>
    </cfRule>
  </conditionalFormatting>
  <conditionalFormatting sqref="G124">
    <cfRule type="expression" dxfId="6486" priority="12521">
      <formula>ISEVEN(ROW())</formula>
    </cfRule>
  </conditionalFormatting>
  <conditionalFormatting sqref="G124">
    <cfRule type="expression" dxfId="6485" priority="12520">
      <formula>ISEVEN(ROW())</formula>
    </cfRule>
  </conditionalFormatting>
  <conditionalFormatting sqref="G123">
    <cfRule type="expression" dxfId="6484" priority="12519">
      <formula>ISEVEN(ROW())</formula>
    </cfRule>
  </conditionalFormatting>
  <conditionalFormatting sqref="G123">
    <cfRule type="expression" dxfId="6483" priority="12518">
      <formula>ISEVEN(ROW())</formula>
    </cfRule>
  </conditionalFormatting>
  <conditionalFormatting sqref="G123">
    <cfRule type="expression" dxfId="6482" priority="12517">
      <formula>ISEVEN(ROW())</formula>
    </cfRule>
  </conditionalFormatting>
  <conditionalFormatting sqref="G124">
    <cfRule type="expression" dxfId="6481" priority="12516">
      <formula>ISEVEN(ROW())</formula>
    </cfRule>
  </conditionalFormatting>
  <conditionalFormatting sqref="G123">
    <cfRule type="expression" dxfId="6480" priority="12515">
      <formula>ISEVEN(ROW())</formula>
    </cfRule>
  </conditionalFormatting>
  <conditionalFormatting sqref="G124">
    <cfRule type="expression" dxfId="6479" priority="12514">
      <formula>ISEVEN(ROW())</formula>
    </cfRule>
  </conditionalFormatting>
  <conditionalFormatting sqref="G124">
    <cfRule type="expression" dxfId="6478" priority="12513">
      <formula>ISEVEN(ROW())</formula>
    </cfRule>
  </conditionalFormatting>
  <conditionalFormatting sqref="G124">
    <cfRule type="expression" dxfId="6477" priority="12512">
      <formula>ISEVEN(ROW())</formula>
    </cfRule>
  </conditionalFormatting>
  <conditionalFormatting sqref="G123">
    <cfRule type="expression" dxfId="6476" priority="12511">
      <formula>ISEVEN(ROW())</formula>
    </cfRule>
  </conditionalFormatting>
  <conditionalFormatting sqref="G123">
    <cfRule type="expression" dxfId="6475" priority="12510">
      <formula>ISEVEN(ROW())</formula>
    </cfRule>
  </conditionalFormatting>
  <conditionalFormatting sqref="G123">
    <cfRule type="expression" dxfId="6474" priority="12509">
      <formula>ISEVEN(ROW())</formula>
    </cfRule>
  </conditionalFormatting>
  <conditionalFormatting sqref="G124">
    <cfRule type="expression" dxfId="6473" priority="12508">
      <formula>ISEVEN(ROW())</formula>
    </cfRule>
  </conditionalFormatting>
  <conditionalFormatting sqref="G124">
    <cfRule type="expression" dxfId="6472" priority="12507">
      <formula>ISEVEN(ROW())</formula>
    </cfRule>
  </conditionalFormatting>
  <conditionalFormatting sqref="G124">
    <cfRule type="expression" dxfId="6471" priority="12506">
      <formula>ISEVEN(ROW())</formula>
    </cfRule>
  </conditionalFormatting>
  <conditionalFormatting sqref="G123">
    <cfRule type="expression" dxfId="6470" priority="12505">
      <formula>ISEVEN(ROW())</formula>
    </cfRule>
  </conditionalFormatting>
  <conditionalFormatting sqref="G123">
    <cfRule type="expression" dxfId="6469" priority="12504">
      <formula>ISEVEN(ROW())</formula>
    </cfRule>
  </conditionalFormatting>
  <conditionalFormatting sqref="G123">
    <cfRule type="expression" dxfId="6468" priority="12503">
      <formula>ISEVEN(ROW())</formula>
    </cfRule>
  </conditionalFormatting>
  <conditionalFormatting sqref="G124">
    <cfRule type="expression" dxfId="6467" priority="12502">
      <formula>ISEVEN(ROW())</formula>
    </cfRule>
  </conditionalFormatting>
  <conditionalFormatting sqref="G123">
    <cfRule type="expression" dxfId="6466" priority="12501">
      <formula>ISEVEN(ROW())</formula>
    </cfRule>
  </conditionalFormatting>
  <conditionalFormatting sqref="G124">
    <cfRule type="expression" dxfId="6465" priority="12500">
      <formula>ISEVEN(ROW())</formula>
    </cfRule>
  </conditionalFormatting>
  <conditionalFormatting sqref="G124">
    <cfRule type="expression" dxfId="6464" priority="12499">
      <formula>ISEVEN(ROW())</formula>
    </cfRule>
  </conditionalFormatting>
  <conditionalFormatting sqref="G124">
    <cfRule type="expression" dxfId="6463" priority="12498">
      <formula>ISEVEN(ROW())</formula>
    </cfRule>
  </conditionalFormatting>
  <conditionalFormatting sqref="G123">
    <cfRule type="expression" dxfId="6462" priority="12497">
      <formula>ISEVEN(ROW())</formula>
    </cfRule>
  </conditionalFormatting>
  <conditionalFormatting sqref="G123">
    <cfRule type="expression" dxfId="6461" priority="12496">
      <formula>ISEVEN(ROW())</formula>
    </cfRule>
  </conditionalFormatting>
  <conditionalFormatting sqref="G123">
    <cfRule type="expression" dxfId="6460" priority="12495">
      <formula>ISEVEN(ROW())</formula>
    </cfRule>
  </conditionalFormatting>
  <conditionalFormatting sqref="G124">
    <cfRule type="expression" dxfId="6459" priority="12494">
      <formula>ISEVEN(ROW())</formula>
    </cfRule>
  </conditionalFormatting>
  <conditionalFormatting sqref="G123">
    <cfRule type="expression" dxfId="6458" priority="12493">
      <formula>ISEVEN(ROW())</formula>
    </cfRule>
  </conditionalFormatting>
  <conditionalFormatting sqref="G124">
    <cfRule type="expression" dxfId="6457" priority="12492">
      <formula>ISEVEN(ROW())</formula>
    </cfRule>
  </conditionalFormatting>
  <conditionalFormatting sqref="G124">
    <cfRule type="expression" dxfId="6456" priority="12491">
      <formula>ISEVEN(ROW())</formula>
    </cfRule>
  </conditionalFormatting>
  <conditionalFormatting sqref="G124">
    <cfRule type="expression" dxfId="6455" priority="12490">
      <formula>ISEVEN(ROW())</formula>
    </cfRule>
  </conditionalFormatting>
  <conditionalFormatting sqref="G123">
    <cfRule type="expression" dxfId="6454" priority="12489">
      <formula>ISEVEN(ROW())</formula>
    </cfRule>
  </conditionalFormatting>
  <conditionalFormatting sqref="G123">
    <cfRule type="expression" dxfId="6453" priority="12488">
      <formula>ISEVEN(ROW())</formula>
    </cfRule>
  </conditionalFormatting>
  <conditionalFormatting sqref="G123">
    <cfRule type="expression" dxfId="6452" priority="12487">
      <formula>ISEVEN(ROW())</formula>
    </cfRule>
  </conditionalFormatting>
  <conditionalFormatting sqref="G124">
    <cfRule type="expression" dxfId="6451" priority="12486">
      <formula>ISEVEN(ROW())</formula>
    </cfRule>
  </conditionalFormatting>
  <conditionalFormatting sqref="G122">
    <cfRule type="expression" dxfId="6450" priority="12485">
      <formula>ISEVEN(ROW())</formula>
    </cfRule>
  </conditionalFormatting>
  <conditionalFormatting sqref="G122">
    <cfRule type="expression" dxfId="6449" priority="12484">
      <formula>ISEVEN(ROW())</formula>
    </cfRule>
  </conditionalFormatting>
  <conditionalFormatting sqref="G122">
    <cfRule type="expression" dxfId="6448" priority="12483">
      <formula>ISEVEN(ROW())</formula>
    </cfRule>
  </conditionalFormatting>
  <conditionalFormatting sqref="G122">
    <cfRule type="expression" dxfId="6447" priority="12482">
      <formula>ISEVEN(ROW())</formula>
    </cfRule>
  </conditionalFormatting>
  <conditionalFormatting sqref="G122">
    <cfRule type="expression" dxfId="6446" priority="12481">
      <formula>ISEVEN(ROW())</formula>
    </cfRule>
  </conditionalFormatting>
  <conditionalFormatting sqref="G122">
    <cfRule type="expression" dxfId="6445" priority="12480">
      <formula>ISEVEN(ROW())</formula>
    </cfRule>
  </conditionalFormatting>
  <conditionalFormatting sqref="G122">
    <cfRule type="expression" dxfId="6444" priority="12479">
      <formula>ISEVEN(ROW())</formula>
    </cfRule>
  </conditionalFormatting>
  <conditionalFormatting sqref="G122">
    <cfRule type="expression" dxfId="6443" priority="12478">
      <formula>ISEVEN(ROW())</formula>
    </cfRule>
  </conditionalFormatting>
  <conditionalFormatting sqref="G122">
    <cfRule type="expression" dxfId="6442" priority="12477">
      <formula>ISEVEN(ROW())</formula>
    </cfRule>
  </conditionalFormatting>
  <conditionalFormatting sqref="G122">
    <cfRule type="expression" dxfId="6441" priority="12476">
      <formula>ISEVEN(ROW())</formula>
    </cfRule>
  </conditionalFormatting>
  <conditionalFormatting sqref="G122">
    <cfRule type="expression" dxfId="6440" priority="12475">
      <formula>ISEVEN(ROW())</formula>
    </cfRule>
  </conditionalFormatting>
  <conditionalFormatting sqref="G122">
    <cfRule type="expression" dxfId="6439" priority="12474">
      <formula>ISEVEN(ROW())</formula>
    </cfRule>
  </conditionalFormatting>
  <conditionalFormatting sqref="G122">
    <cfRule type="expression" dxfId="6438" priority="12473">
      <formula>ISEVEN(ROW())</formula>
    </cfRule>
  </conditionalFormatting>
  <conditionalFormatting sqref="G122">
    <cfRule type="expression" dxfId="6437" priority="12472">
      <formula>ISEVEN(ROW())</formula>
    </cfRule>
  </conditionalFormatting>
  <conditionalFormatting sqref="G122">
    <cfRule type="expression" dxfId="6436" priority="12471">
      <formula>ISEVEN(ROW())</formula>
    </cfRule>
  </conditionalFormatting>
  <conditionalFormatting sqref="G122">
    <cfRule type="expression" dxfId="6435" priority="12470">
      <formula>ISEVEN(ROW())</formula>
    </cfRule>
  </conditionalFormatting>
  <conditionalFormatting sqref="G122">
    <cfRule type="expression" dxfId="6434" priority="12469">
      <formula>ISEVEN(ROW())</formula>
    </cfRule>
  </conditionalFormatting>
  <conditionalFormatting sqref="G122">
    <cfRule type="expression" dxfId="6433" priority="12468">
      <formula>ISEVEN(ROW())</formula>
    </cfRule>
  </conditionalFormatting>
  <conditionalFormatting sqref="G122">
    <cfRule type="expression" dxfId="6432" priority="12467">
      <formula>ISEVEN(ROW())</formula>
    </cfRule>
  </conditionalFormatting>
  <conditionalFormatting sqref="G122">
    <cfRule type="expression" dxfId="6431" priority="12466">
      <formula>ISEVEN(ROW())</formula>
    </cfRule>
  </conditionalFormatting>
  <conditionalFormatting sqref="G122">
    <cfRule type="expression" dxfId="6430" priority="12465">
      <formula>ISEVEN(ROW())</formula>
    </cfRule>
  </conditionalFormatting>
  <conditionalFormatting sqref="G122">
    <cfRule type="expression" dxfId="6429" priority="12464">
      <formula>ISEVEN(ROW())</formula>
    </cfRule>
  </conditionalFormatting>
  <conditionalFormatting sqref="G122">
    <cfRule type="expression" dxfId="6428" priority="12463">
      <formula>ISEVEN(ROW())</formula>
    </cfRule>
  </conditionalFormatting>
  <conditionalFormatting sqref="G122">
    <cfRule type="expression" dxfId="6427" priority="12462">
      <formula>ISEVEN(ROW())</formula>
    </cfRule>
  </conditionalFormatting>
  <conditionalFormatting sqref="G122">
    <cfRule type="expression" dxfId="6426" priority="12461">
      <formula>ISEVEN(ROW())</formula>
    </cfRule>
  </conditionalFormatting>
  <conditionalFormatting sqref="G122">
    <cfRule type="expression" dxfId="6425" priority="12460">
      <formula>ISEVEN(ROW())</formula>
    </cfRule>
  </conditionalFormatting>
  <conditionalFormatting sqref="G122">
    <cfRule type="expression" dxfId="6424" priority="12459">
      <formula>ISEVEN(ROW())</formula>
    </cfRule>
  </conditionalFormatting>
  <conditionalFormatting sqref="G122">
    <cfRule type="expression" dxfId="6423" priority="12458">
      <formula>ISEVEN(ROW())</formula>
    </cfRule>
  </conditionalFormatting>
  <conditionalFormatting sqref="G122">
    <cfRule type="expression" dxfId="6422" priority="12457">
      <formula>ISEVEN(ROW())</formula>
    </cfRule>
  </conditionalFormatting>
  <conditionalFormatting sqref="G122">
    <cfRule type="expression" dxfId="6421" priority="12456">
      <formula>ISEVEN(ROW())</formula>
    </cfRule>
  </conditionalFormatting>
  <conditionalFormatting sqref="G122">
    <cfRule type="expression" dxfId="6420" priority="12455">
      <formula>ISEVEN(ROW())</formula>
    </cfRule>
  </conditionalFormatting>
  <conditionalFormatting sqref="G122">
    <cfRule type="expression" dxfId="6419" priority="12454">
      <formula>ISEVEN(ROW())</formula>
    </cfRule>
  </conditionalFormatting>
  <conditionalFormatting sqref="G122">
    <cfRule type="expression" dxfId="6418" priority="12453">
      <formula>ISEVEN(ROW())</formula>
    </cfRule>
  </conditionalFormatting>
  <conditionalFormatting sqref="G122">
    <cfRule type="expression" dxfId="6417" priority="12452">
      <formula>ISEVEN(ROW())</formula>
    </cfRule>
  </conditionalFormatting>
  <conditionalFormatting sqref="G122">
    <cfRule type="expression" dxfId="6416" priority="12451">
      <formula>ISEVEN(ROW())</formula>
    </cfRule>
  </conditionalFormatting>
  <conditionalFormatting sqref="G122">
    <cfRule type="expression" dxfId="6415" priority="12450">
      <formula>ISEVEN(ROW())</formula>
    </cfRule>
  </conditionalFormatting>
  <conditionalFormatting sqref="G122">
    <cfRule type="expression" dxfId="6414" priority="12449">
      <formula>ISEVEN(ROW())</formula>
    </cfRule>
  </conditionalFormatting>
  <conditionalFormatting sqref="G122">
    <cfRule type="expression" dxfId="6413" priority="12448">
      <formula>ISEVEN(ROW())</formula>
    </cfRule>
  </conditionalFormatting>
  <conditionalFormatting sqref="G122">
    <cfRule type="expression" dxfId="6412" priority="12447">
      <formula>ISEVEN(ROW())</formula>
    </cfRule>
  </conditionalFormatting>
  <conditionalFormatting sqref="G122">
    <cfRule type="expression" dxfId="6411" priority="12446">
      <formula>ISEVEN(ROW())</formula>
    </cfRule>
  </conditionalFormatting>
  <conditionalFormatting sqref="G124">
    <cfRule type="expression" dxfId="6410" priority="12445">
      <formula>ISEVEN(ROW())</formula>
    </cfRule>
  </conditionalFormatting>
  <conditionalFormatting sqref="G124">
    <cfRule type="expression" dxfId="6409" priority="12444">
      <formula>ISEVEN(ROW())</formula>
    </cfRule>
  </conditionalFormatting>
  <conditionalFormatting sqref="G123">
    <cfRule type="expression" dxfId="6408" priority="12443">
      <formula>ISEVEN(ROW())</formula>
    </cfRule>
  </conditionalFormatting>
  <conditionalFormatting sqref="G123">
    <cfRule type="expression" dxfId="6407" priority="12442">
      <formula>ISEVEN(ROW())</formula>
    </cfRule>
  </conditionalFormatting>
  <conditionalFormatting sqref="G123">
    <cfRule type="expression" dxfId="6406" priority="12441">
      <formula>ISEVEN(ROW())</formula>
    </cfRule>
  </conditionalFormatting>
  <conditionalFormatting sqref="G123">
    <cfRule type="expression" dxfId="6405" priority="12440">
      <formula>ISEVEN(ROW())</formula>
    </cfRule>
  </conditionalFormatting>
  <conditionalFormatting sqref="G124">
    <cfRule type="expression" dxfId="6404" priority="12439">
      <formula>ISEVEN(ROW())</formula>
    </cfRule>
  </conditionalFormatting>
  <conditionalFormatting sqref="G123">
    <cfRule type="expression" dxfId="6403" priority="12438">
      <formula>ISEVEN(ROW())</formula>
    </cfRule>
  </conditionalFormatting>
  <conditionalFormatting sqref="G123">
    <cfRule type="expression" dxfId="6402" priority="12437">
      <formula>ISEVEN(ROW())</formula>
    </cfRule>
  </conditionalFormatting>
  <conditionalFormatting sqref="G124">
    <cfRule type="expression" dxfId="6401" priority="12436">
      <formula>ISEVEN(ROW())</formula>
    </cfRule>
  </conditionalFormatting>
  <conditionalFormatting sqref="G124">
    <cfRule type="expression" dxfId="6400" priority="12435">
      <formula>ISEVEN(ROW())</formula>
    </cfRule>
  </conditionalFormatting>
  <conditionalFormatting sqref="G124">
    <cfRule type="expression" dxfId="6399" priority="12434">
      <formula>ISEVEN(ROW())</formula>
    </cfRule>
  </conditionalFormatting>
  <conditionalFormatting sqref="G123">
    <cfRule type="expression" dxfId="6398" priority="12433">
      <formula>ISEVEN(ROW())</formula>
    </cfRule>
  </conditionalFormatting>
  <conditionalFormatting sqref="G123">
    <cfRule type="expression" dxfId="6397" priority="12432">
      <formula>ISEVEN(ROW())</formula>
    </cfRule>
  </conditionalFormatting>
  <conditionalFormatting sqref="G123">
    <cfRule type="expression" dxfId="6396" priority="12431">
      <formula>ISEVEN(ROW())</formula>
    </cfRule>
  </conditionalFormatting>
  <conditionalFormatting sqref="G122">
    <cfRule type="expression" dxfId="6395" priority="12430">
      <formula>ISEVEN(ROW())</formula>
    </cfRule>
  </conditionalFormatting>
  <conditionalFormatting sqref="G124">
    <cfRule type="expression" dxfId="6394" priority="12429">
      <formula>ISEVEN(ROW())</formula>
    </cfRule>
  </conditionalFormatting>
  <conditionalFormatting sqref="G122">
    <cfRule type="expression" dxfId="6393" priority="12428">
      <formula>ISEVEN(ROW())</formula>
    </cfRule>
  </conditionalFormatting>
  <conditionalFormatting sqref="G122">
    <cfRule type="expression" dxfId="6392" priority="12427">
      <formula>ISEVEN(ROW())</formula>
    </cfRule>
  </conditionalFormatting>
  <conditionalFormatting sqref="G123">
    <cfRule type="expression" dxfId="6391" priority="12426">
      <formula>ISEVEN(ROW())</formula>
    </cfRule>
  </conditionalFormatting>
  <conditionalFormatting sqref="G124">
    <cfRule type="expression" dxfId="6390" priority="12425">
      <formula>ISEVEN(ROW())</formula>
    </cfRule>
  </conditionalFormatting>
  <conditionalFormatting sqref="G122">
    <cfRule type="expression" dxfId="6389" priority="12424">
      <formula>ISEVEN(ROW())</formula>
    </cfRule>
  </conditionalFormatting>
  <conditionalFormatting sqref="G124">
    <cfRule type="expression" dxfId="6388" priority="12423">
      <formula>ISEVEN(ROW())</formula>
    </cfRule>
  </conditionalFormatting>
  <conditionalFormatting sqref="G124">
    <cfRule type="expression" dxfId="6387" priority="12422">
      <formula>ISEVEN(ROW())</formula>
    </cfRule>
  </conditionalFormatting>
  <conditionalFormatting sqref="G123">
    <cfRule type="expression" dxfId="6386" priority="12421">
      <formula>ISEVEN(ROW())</formula>
    </cfRule>
  </conditionalFormatting>
  <conditionalFormatting sqref="G123">
    <cfRule type="expression" dxfId="6385" priority="12420">
      <formula>ISEVEN(ROW())</formula>
    </cfRule>
  </conditionalFormatting>
  <conditionalFormatting sqref="G123">
    <cfRule type="expression" dxfId="6384" priority="12419">
      <formula>ISEVEN(ROW())</formula>
    </cfRule>
  </conditionalFormatting>
  <conditionalFormatting sqref="G122">
    <cfRule type="expression" dxfId="6383" priority="12418">
      <formula>ISEVEN(ROW())</formula>
    </cfRule>
  </conditionalFormatting>
  <conditionalFormatting sqref="G124">
    <cfRule type="expression" dxfId="6382" priority="12417">
      <formula>ISEVEN(ROW())</formula>
    </cfRule>
  </conditionalFormatting>
  <conditionalFormatting sqref="G122">
    <cfRule type="expression" dxfId="6381" priority="12416">
      <formula>ISEVEN(ROW())</formula>
    </cfRule>
  </conditionalFormatting>
  <conditionalFormatting sqref="G122">
    <cfRule type="expression" dxfId="6380" priority="12415">
      <formula>ISEVEN(ROW())</formula>
    </cfRule>
  </conditionalFormatting>
  <conditionalFormatting sqref="G123">
    <cfRule type="expression" dxfId="6379" priority="12414">
      <formula>ISEVEN(ROW())</formula>
    </cfRule>
  </conditionalFormatting>
  <conditionalFormatting sqref="G124">
    <cfRule type="expression" dxfId="6378" priority="12413">
      <formula>ISEVEN(ROW())</formula>
    </cfRule>
  </conditionalFormatting>
  <conditionalFormatting sqref="G122">
    <cfRule type="expression" dxfId="6377" priority="12412">
      <formula>ISEVEN(ROW())</formula>
    </cfRule>
  </conditionalFormatting>
  <conditionalFormatting sqref="G124">
    <cfRule type="expression" dxfId="6376" priority="12411">
      <formula>ISEVEN(ROW())</formula>
    </cfRule>
  </conditionalFormatting>
  <conditionalFormatting sqref="G124">
    <cfRule type="expression" dxfId="6375" priority="12410">
      <formula>ISEVEN(ROW())</formula>
    </cfRule>
  </conditionalFormatting>
  <conditionalFormatting sqref="G123">
    <cfRule type="expression" dxfId="6374" priority="12409">
      <formula>ISEVEN(ROW())</formula>
    </cfRule>
  </conditionalFormatting>
  <conditionalFormatting sqref="G123">
    <cfRule type="expression" dxfId="6373" priority="12408">
      <formula>ISEVEN(ROW())</formula>
    </cfRule>
  </conditionalFormatting>
  <conditionalFormatting sqref="G123">
    <cfRule type="expression" dxfId="6372" priority="12407">
      <formula>ISEVEN(ROW())</formula>
    </cfRule>
  </conditionalFormatting>
  <conditionalFormatting sqref="G122">
    <cfRule type="expression" dxfId="6371" priority="12406">
      <formula>ISEVEN(ROW())</formula>
    </cfRule>
  </conditionalFormatting>
  <conditionalFormatting sqref="G124">
    <cfRule type="expression" dxfId="6370" priority="12405">
      <formula>ISEVEN(ROW())</formula>
    </cfRule>
  </conditionalFormatting>
  <conditionalFormatting sqref="G122">
    <cfRule type="expression" dxfId="6369" priority="12404">
      <formula>ISEVEN(ROW())</formula>
    </cfRule>
  </conditionalFormatting>
  <conditionalFormatting sqref="G122">
    <cfRule type="expression" dxfId="6368" priority="12403">
      <formula>ISEVEN(ROW())</formula>
    </cfRule>
  </conditionalFormatting>
  <conditionalFormatting sqref="G123">
    <cfRule type="expression" dxfId="6367" priority="12402">
      <formula>ISEVEN(ROW())</formula>
    </cfRule>
  </conditionalFormatting>
  <conditionalFormatting sqref="G124">
    <cfRule type="expression" dxfId="6366" priority="12401">
      <formula>ISEVEN(ROW())</formula>
    </cfRule>
  </conditionalFormatting>
  <conditionalFormatting sqref="G123">
    <cfRule type="expression" dxfId="6365" priority="12400">
      <formula>ISEVEN(ROW())</formula>
    </cfRule>
  </conditionalFormatting>
  <conditionalFormatting sqref="G123">
    <cfRule type="expression" dxfId="6364" priority="12399">
      <formula>ISEVEN(ROW())</formula>
    </cfRule>
  </conditionalFormatting>
  <conditionalFormatting sqref="G122">
    <cfRule type="expression" dxfId="6363" priority="12398">
      <formula>ISEVEN(ROW())</formula>
    </cfRule>
  </conditionalFormatting>
  <conditionalFormatting sqref="G124">
    <cfRule type="expression" dxfId="6362" priority="12397">
      <formula>ISEVEN(ROW())</formula>
    </cfRule>
  </conditionalFormatting>
  <conditionalFormatting sqref="G122">
    <cfRule type="expression" dxfId="6361" priority="12396">
      <formula>ISEVEN(ROW())</formula>
    </cfRule>
  </conditionalFormatting>
  <conditionalFormatting sqref="G122">
    <cfRule type="expression" dxfId="6360" priority="12395">
      <formula>ISEVEN(ROW())</formula>
    </cfRule>
  </conditionalFormatting>
  <conditionalFormatting sqref="G123">
    <cfRule type="expression" dxfId="6359" priority="12394">
      <formula>ISEVEN(ROW())</formula>
    </cfRule>
  </conditionalFormatting>
  <conditionalFormatting sqref="G124">
    <cfRule type="expression" dxfId="6358" priority="12393">
      <formula>ISEVEN(ROW())</formula>
    </cfRule>
  </conditionalFormatting>
  <conditionalFormatting sqref="G122">
    <cfRule type="expression" dxfId="6357" priority="12392">
      <formula>ISEVEN(ROW())</formula>
    </cfRule>
  </conditionalFormatting>
  <conditionalFormatting sqref="G124">
    <cfRule type="expression" dxfId="6356" priority="12391">
      <formula>ISEVEN(ROW())</formula>
    </cfRule>
  </conditionalFormatting>
  <conditionalFormatting sqref="G124">
    <cfRule type="expression" dxfId="6355" priority="12390">
      <formula>ISEVEN(ROW())</formula>
    </cfRule>
  </conditionalFormatting>
  <conditionalFormatting sqref="G123">
    <cfRule type="expression" dxfId="6354" priority="12389">
      <formula>ISEVEN(ROW())</formula>
    </cfRule>
  </conditionalFormatting>
  <conditionalFormatting sqref="G123">
    <cfRule type="expression" dxfId="6353" priority="12388">
      <formula>ISEVEN(ROW())</formula>
    </cfRule>
  </conditionalFormatting>
  <conditionalFormatting sqref="G123">
    <cfRule type="expression" dxfId="6352" priority="12387">
      <formula>ISEVEN(ROW())</formula>
    </cfRule>
  </conditionalFormatting>
  <conditionalFormatting sqref="G122">
    <cfRule type="expression" dxfId="6351" priority="12386">
      <formula>ISEVEN(ROW())</formula>
    </cfRule>
  </conditionalFormatting>
  <conditionalFormatting sqref="G124">
    <cfRule type="expression" dxfId="6350" priority="12385">
      <formula>ISEVEN(ROW())</formula>
    </cfRule>
  </conditionalFormatting>
  <conditionalFormatting sqref="G122">
    <cfRule type="expression" dxfId="6349" priority="12384">
      <formula>ISEVEN(ROW())</formula>
    </cfRule>
  </conditionalFormatting>
  <conditionalFormatting sqref="G122">
    <cfRule type="expression" dxfId="6348" priority="12383">
      <formula>ISEVEN(ROW())</formula>
    </cfRule>
  </conditionalFormatting>
  <conditionalFormatting sqref="G123">
    <cfRule type="expression" dxfId="6347" priority="12382">
      <formula>ISEVEN(ROW())</formula>
    </cfRule>
  </conditionalFormatting>
  <conditionalFormatting sqref="G124">
    <cfRule type="expression" dxfId="6346" priority="12381">
      <formula>ISEVEN(ROW())</formula>
    </cfRule>
  </conditionalFormatting>
  <conditionalFormatting sqref="G122">
    <cfRule type="expression" dxfId="6345" priority="12380">
      <formula>ISEVEN(ROW())</formula>
    </cfRule>
  </conditionalFormatting>
  <conditionalFormatting sqref="G124">
    <cfRule type="expression" dxfId="6344" priority="12379">
      <formula>ISEVEN(ROW())</formula>
    </cfRule>
  </conditionalFormatting>
  <conditionalFormatting sqref="G124">
    <cfRule type="expression" dxfId="6343" priority="12378">
      <formula>ISEVEN(ROW())</formula>
    </cfRule>
  </conditionalFormatting>
  <conditionalFormatting sqref="G123">
    <cfRule type="expression" dxfId="6342" priority="12377">
      <formula>ISEVEN(ROW())</formula>
    </cfRule>
  </conditionalFormatting>
  <conditionalFormatting sqref="G123">
    <cfRule type="expression" dxfId="6341" priority="12376">
      <formula>ISEVEN(ROW())</formula>
    </cfRule>
  </conditionalFormatting>
  <conditionalFormatting sqref="G123">
    <cfRule type="expression" dxfId="6340" priority="12375">
      <formula>ISEVEN(ROW())</formula>
    </cfRule>
  </conditionalFormatting>
  <conditionalFormatting sqref="G122">
    <cfRule type="expression" dxfId="6339" priority="12374">
      <formula>ISEVEN(ROW())</formula>
    </cfRule>
  </conditionalFormatting>
  <conditionalFormatting sqref="G124">
    <cfRule type="expression" dxfId="6338" priority="12373">
      <formula>ISEVEN(ROW())</formula>
    </cfRule>
  </conditionalFormatting>
  <conditionalFormatting sqref="G122">
    <cfRule type="expression" dxfId="6337" priority="12372">
      <formula>ISEVEN(ROW())</formula>
    </cfRule>
  </conditionalFormatting>
  <conditionalFormatting sqref="G122">
    <cfRule type="expression" dxfId="6336" priority="12371">
      <formula>ISEVEN(ROW())</formula>
    </cfRule>
  </conditionalFormatting>
  <conditionalFormatting sqref="G123">
    <cfRule type="expression" dxfId="6335" priority="12370">
      <formula>ISEVEN(ROW())</formula>
    </cfRule>
  </conditionalFormatting>
  <conditionalFormatting sqref="G124">
    <cfRule type="expression" dxfId="6334" priority="12369">
      <formula>ISEVEN(ROW())</formula>
    </cfRule>
  </conditionalFormatting>
  <conditionalFormatting sqref="G123">
    <cfRule type="expression" dxfId="6333" priority="12368">
      <formula>ISEVEN(ROW())</formula>
    </cfRule>
  </conditionalFormatting>
  <conditionalFormatting sqref="G123">
    <cfRule type="expression" dxfId="6332" priority="12367">
      <formula>ISEVEN(ROW())</formula>
    </cfRule>
  </conditionalFormatting>
  <conditionalFormatting sqref="G122">
    <cfRule type="expression" dxfId="6331" priority="12366">
      <formula>ISEVEN(ROW())</formula>
    </cfRule>
  </conditionalFormatting>
  <conditionalFormatting sqref="G124">
    <cfRule type="expression" dxfId="6330" priority="12365">
      <formula>ISEVEN(ROW())</formula>
    </cfRule>
  </conditionalFormatting>
  <conditionalFormatting sqref="G122">
    <cfRule type="expression" dxfId="6329" priority="12364">
      <formula>ISEVEN(ROW())</formula>
    </cfRule>
  </conditionalFormatting>
  <conditionalFormatting sqref="G122">
    <cfRule type="expression" dxfId="6328" priority="12363">
      <formula>ISEVEN(ROW())</formula>
    </cfRule>
  </conditionalFormatting>
  <conditionalFormatting sqref="G122">
    <cfRule type="expression" dxfId="6327" priority="12362">
      <formula>ISEVEN(ROW())</formula>
    </cfRule>
  </conditionalFormatting>
  <conditionalFormatting sqref="G124">
    <cfRule type="expression" dxfId="6326" priority="12361">
      <formula>ISEVEN(ROW())</formula>
    </cfRule>
  </conditionalFormatting>
  <conditionalFormatting sqref="G124">
    <cfRule type="expression" dxfId="6325" priority="12360">
      <formula>ISEVEN(ROW())</formula>
    </cfRule>
  </conditionalFormatting>
  <conditionalFormatting sqref="G123">
    <cfRule type="expression" dxfId="6324" priority="12359">
      <formula>ISEVEN(ROW())</formula>
    </cfRule>
  </conditionalFormatting>
  <conditionalFormatting sqref="G122">
    <cfRule type="expression" dxfId="6323" priority="12358">
      <formula>ISEVEN(ROW())</formula>
    </cfRule>
  </conditionalFormatting>
  <conditionalFormatting sqref="G122">
    <cfRule type="expression" dxfId="6322" priority="12357">
      <formula>ISEVEN(ROW())</formula>
    </cfRule>
  </conditionalFormatting>
  <conditionalFormatting sqref="G123">
    <cfRule type="expression" dxfId="6321" priority="12356">
      <formula>ISEVEN(ROW())</formula>
    </cfRule>
  </conditionalFormatting>
  <conditionalFormatting sqref="G124">
    <cfRule type="expression" dxfId="6320" priority="12355">
      <formula>ISEVEN(ROW())</formula>
    </cfRule>
  </conditionalFormatting>
  <conditionalFormatting sqref="G124">
    <cfRule type="expression" dxfId="6319" priority="12354">
      <formula>ISEVEN(ROW())</formula>
    </cfRule>
  </conditionalFormatting>
  <conditionalFormatting sqref="G124">
    <cfRule type="expression" dxfId="6318" priority="12353">
      <formula>ISEVEN(ROW())</formula>
    </cfRule>
  </conditionalFormatting>
  <conditionalFormatting sqref="G123">
    <cfRule type="expression" dxfId="6317" priority="12352">
      <formula>ISEVEN(ROW())</formula>
    </cfRule>
  </conditionalFormatting>
  <conditionalFormatting sqref="G123">
    <cfRule type="expression" dxfId="6316" priority="12351">
      <formula>ISEVEN(ROW())</formula>
    </cfRule>
  </conditionalFormatting>
  <conditionalFormatting sqref="G122">
    <cfRule type="expression" dxfId="6315" priority="12350">
      <formula>ISEVEN(ROW())</formula>
    </cfRule>
  </conditionalFormatting>
  <conditionalFormatting sqref="G124">
    <cfRule type="expression" dxfId="6314" priority="12349">
      <formula>ISEVEN(ROW())</formula>
    </cfRule>
  </conditionalFormatting>
  <conditionalFormatting sqref="F125">
    <cfRule type="expression" dxfId="6313" priority="12348">
      <formula>ISEVEN(ROW())</formula>
    </cfRule>
  </conditionalFormatting>
  <conditionalFormatting sqref="B125:E125">
    <cfRule type="expression" dxfId="6312" priority="12347">
      <formula>ISEVEN(ROW())</formula>
    </cfRule>
  </conditionalFormatting>
  <conditionalFormatting sqref="G125">
    <cfRule type="expression" dxfId="6311" priority="12346">
      <formula>ISEVEN(ROW())</formula>
    </cfRule>
  </conditionalFormatting>
  <conditionalFormatting sqref="G125">
    <cfRule type="expression" dxfId="6310" priority="12345">
      <formula>ISEVEN(ROW())</formula>
    </cfRule>
  </conditionalFormatting>
  <conditionalFormatting sqref="B125 D125:F125">
    <cfRule type="expression" dxfId="6309" priority="12344">
      <formula>ISEVEN(ROW())</formula>
    </cfRule>
  </conditionalFormatting>
  <conditionalFormatting sqref="G125">
    <cfRule type="expression" dxfId="6308" priority="12343">
      <formula>ISEVEN(ROW())</formula>
    </cfRule>
  </conditionalFormatting>
  <conditionalFormatting sqref="C125">
    <cfRule type="expression" dxfId="6307" priority="12342">
      <formula>ISEVEN(ROW())</formula>
    </cfRule>
  </conditionalFormatting>
  <conditionalFormatting sqref="F125">
    <cfRule type="expression" dxfId="6306" priority="12341">
      <formula>ISEVEN(ROW())</formula>
    </cfRule>
  </conditionalFormatting>
  <conditionalFormatting sqref="B125:E125">
    <cfRule type="expression" dxfId="6305" priority="12340">
      <formula>ISEVEN(ROW())</formula>
    </cfRule>
  </conditionalFormatting>
  <conditionalFormatting sqref="G125">
    <cfRule type="expression" dxfId="6304" priority="12339">
      <formula>ISEVEN(ROW())</formula>
    </cfRule>
  </conditionalFormatting>
  <conditionalFormatting sqref="G125">
    <cfRule type="expression" dxfId="6303" priority="12338">
      <formula>ISEVEN(ROW())</formula>
    </cfRule>
  </conditionalFormatting>
  <conditionalFormatting sqref="B125 D125:F125">
    <cfRule type="expression" dxfId="6302" priority="12337">
      <formula>ISEVEN(ROW())</formula>
    </cfRule>
  </conditionalFormatting>
  <conditionalFormatting sqref="G125">
    <cfRule type="expression" dxfId="6301" priority="12336">
      <formula>ISEVEN(ROW())</formula>
    </cfRule>
  </conditionalFormatting>
  <conditionalFormatting sqref="C125">
    <cfRule type="expression" dxfId="6300" priority="12335">
      <formula>ISEVEN(ROW())</formula>
    </cfRule>
  </conditionalFormatting>
  <conditionalFormatting sqref="F125">
    <cfRule type="expression" dxfId="6299" priority="12334">
      <formula>ISEVEN(ROW())</formula>
    </cfRule>
  </conditionalFormatting>
  <conditionalFormatting sqref="D125:E125 G125">
    <cfRule type="expression" dxfId="6298" priority="12333">
      <formula>ISEVEN(ROW())</formula>
    </cfRule>
  </conditionalFormatting>
  <conditionalFormatting sqref="B125:C125">
    <cfRule type="expression" dxfId="6297" priority="12332">
      <formula>ISEVEN(ROW())</formula>
    </cfRule>
  </conditionalFormatting>
  <conditionalFormatting sqref="B125:G125">
    <cfRule type="expression" dxfId="6296" priority="12331">
      <formula>ISEVEN(ROW())</formula>
    </cfRule>
  </conditionalFormatting>
  <conditionalFormatting sqref="F125">
    <cfRule type="expression" dxfId="6295" priority="12330">
      <formula>ISEVEN(ROW())</formula>
    </cfRule>
  </conditionalFormatting>
  <conditionalFormatting sqref="B125:E125">
    <cfRule type="expression" dxfId="6294" priority="12329">
      <formula>ISEVEN(ROW())</formula>
    </cfRule>
  </conditionalFormatting>
  <conditionalFormatting sqref="G125">
    <cfRule type="expression" dxfId="6293" priority="12328">
      <formula>ISEVEN(ROW())</formula>
    </cfRule>
  </conditionalFormatting>
  <conditionalFormatting sqref="G125">
    <cfRule type="expression" dxfId="6292" priority="12327">
      <formula>ISEVEN(ROW())</formula>
    </cfRule>
  </conditionalFormatting>
  <conditionalFormatting sqref="B125:G125">
    <cfRule type="expression" dxfId="6291" priority="12326">
      <formula>ISEVEN(ROW())</formula>
    </cfRule>
  </conditionalFormatting>
  <conditionalFormatting sqref="F125">
    <cfRule type="expression" dxfId="6290" priority="12325">
      <formula>ISEVEN(ROW())</formula>
    </cfRule>
  </conditionalFormatting>
  <conditionalFormatting sqref="B125:E125">
    <cfRule type="expression" dxfId="6289" priority="12324">
      <formula>ISEVEN(ROW())</formula>
    </cfRule>
  </conditionalFormatting>
  <conditionalFormatting sqref="G125">
    <cfRule type="expression" dxfId="6288" priority="12323">
      <formula>ISEVEN(ROW())</formula>
    </cfRule>
  </conditionalFormatting>
  <conditionalFormatting sqref="G125">
    <cfRule type="expression" dxfId="6287" priority="12322">
      <formula>ISEVEN(ROW())</formula>
    </cfRule>
  </conditionalFormatting>
  <conditionalFormatting sqref="F125">
    <cfRule type="expression" dxfId="6286" priority="12321">
      <formula>ISEVEN(ROW())</formula>
    </cfRule>
  </conditionalFormatting>
  <conditionalFormatting sqref="B125:E125">
    <cfRule type="expression" dxfId="6285" priority="12320">
      <formula>ISEVEN(ROW())</formula>
    </cfRule>
  </conditionalFormatting>
  <conditionalFormatting sqref="G125">
    <cfRule type="expression" dxfId="6284" priority="12319">
      <formula>ISEVEN(ROW())</formula>
    </cfRule>
  </conditionalFormatting>
  <conditionalFormatting sqref="G125">
    <cfRule type="expression" dxfId="6283" priority="12318">
      <formula>ISEVEN(ROW())</formula>
    </cfRule>
  </conditionalFormatting>
  <conditionalFormatting sqref="B125 D125:F125">
    <cfRule type="expression" dxfId="6282" priority="12317">
      <formula>ISEVEN(ROW())</formula>
    </cfRule>
  </conditionalFormatting>
  <conditionalFormatting sqref="G125">
    <cfRule type="expression" dxfId="6281" priority="12316">
      <formula>ISEVEN(ROW())</formula>
    </cfRule>
  </conditionalFormatting>
  <conditionalFormatting sqref="C125">
    <cfRule type="expression" dxfId="6280" priority="12315">
      <formula>ISEVEN(ROW())</formula>
    </cfRule>
  </conditionalFormatting>
  <conditionalFormatting sqref="F125">
    <cfRule type="expression" dxfId="6279" priority="12314">
      <formula>ISEVEN(ROW())</formula>
    </cfRule>
  </conditionalFormatting>
  <conditionalFormatting sqref="B125:E125">
    <cfRule type="expression" dxfId="6278" priority="12313">
      <formula>ISEVEN(ROW())</formula>
    </cfRule>
  </conditionalFormatting>
  <conditionalFormatting sqref="G125">
    <cfRule type="expression" dxfId="6277" priority="12312">
      <formula>ISEVEN(ROW())</formula>
    </cfRule>
  </conditionalFormatting>
  <conditionalFormatting sqref="G125">
    <cfRule type="expression" dxfId="6276" priority="12311">
      <formula>ISEVEN(ROW())</formula>
    </cfRule>
  </conditionalFormatting>
  <conditionalFormatting sqref="B125 D125:F125">
    <cfRule type="expression" dxfId="6275" priority="12310">
      <formula>ISEVEN(ROW())</formula>
    </cfRule>
  </conditionalFormatting>
  <conditionalFormatting sqref="G125">
    <cfRule type="expression" dxfId="6274" priority="12309">
      <formula>ISEVEN(ROW())</formula>
    </cfRule>
  </conditionalFormatting>
  <conditionalFormatting sqref="C125">
    <cfRule type="expression" dxfId="6273" priority="12308">
      <formula>ISEVEN(ROW())</formula>
    </cfRule>
  </conditionalFormatting>
  <conditionalFormatting sqref="G125">
    <cfRule type="expression" dxfId="6272" priority="12307">
      <formula>ISEVEN(ROW())</formula>
    </cfRule>
  </conditionalFormatting>
  <conditionalFormatting sqref="F125">
    <cfRule type="expression" dxfId="6271" priority="12306">
      <formula>ISEVEN(ROW())</formula>
    </cfRule>
  </conditionalFormatting>
  <conditionalFormatting sqref="G125">
    <cfRule type="expression" dxfId="6270" priority="12305">
      <formula>ISEVEN(ROW())</formula>
    </cfRule>
  </conditionalFormatting>
  <conditionalFormatting sqref="D125:E125">
    <cfRule type="expression" dxfId="6269" priority="12304">
      <formula>ISEVEN(ROW())</formula>
    </cfRule>
  </conditionalFormatting>
  <conditionalFormatting sqref="D125:E125">
    <cfRule type="expression" dxfId="6268" priority="12303">
      <formula>ISEVEN(ROW())</formula>
    </cfRule>
  </conditionalFormatting>
  <conditionalFormatting sqref="B125">
    <cfRule type="expression" dxfId="6267" priority="12302">
      <formula>ISEVEN(ROW())</formula>
    </cfRule>
  </conditionalFormatting>
  <conditionalFormatting sqref="C125">
    <cfRule type="expression" dxfId="6266" priority="12301">
      <formula>ISEVEN(ROW())</formula>
    </cfRule>
  </conditionalFormatting>
  <conditionalFormatting sqref="D125:E125">
    <cfRule type="expression" dxfId="6265" priority="12300">
      <formula>ISEVEN(ROW())</formula>
    </cfRule>
  </conditionalFormatting>
  <conditionalFormatting sqref="B125">
    <cfRule type="expression" dxfId="6264" priority="12299">
      <formula>ISEVEN(ROW())</formula>
    </cfRule>
  </conditionalFormatting>
  <conditionalFormatting sqref="C125">
    <cfRule type="expression" dxfId="6263" priority="12298">
      <formula>ISEVEN(ROW())</formula>
    </cfRule>
  </conditionalFormatting>
  <conditionalFormatting sqref="D125:E125">
    <cfRule type="expression" dxfId="6262" priority="12297">
      <formula>ISEVEN(ROW())</formula>
    </cfRule>
  </conditionalFormatting>
  <conditionalFormatting sqref="B125:D125 F125:G125">
    <cfRule type="expression" dxfId="6261" priority="12296">
      <formula>ISEVEN(ROW())</formula>
    </cfRule>
  </conditionalFormatting>
  <conditionalFormatting sqref="E125">
    <cfRule type="expression" dxfId="6260" priority="12295">
      <formula>ISEVEN(ROW())</formula>
    </cfRule>
  </conditionalFormatting>
  <conditionalFormatting sqref="F125">
    <cfRule type="expression" dxfId="6259" priority="12294">
      <formula>ISEVEN(ROW())</formula>
    </cfRule>
  </conditionalFormatting>
  <conditionalFormatting sqref="B125:E125 G125">
    <cfRule type="expression" dxfId="6258" priority="12293">
      <formula>ISEVEN(ROW())</formula>
    </cfRule>
  </conditionalFormatting>
  <conditionalFormatting sqref="B125:G125">
    <cfRule type="expression" dxfId="6257" priority="12292">
      <formula>ISEVEN(ROW())</formula>
    </cfRule>
  </conditionalFormatting>
  <conditionalFormatting sqref="F125">
    <cfRule type="expression" dxfId="6256" priority="12291">
      <formula>ISEVEN(ROW())</formula>
    </cfRule>
  </conditionalFormatting>
  <conditionalFormatting sqref="B125:E125">
    <cfRule type="expression" dxfId="6255" priority="12290">
      <formula>ISEVEN(ROW())</formula>
    </cfRule>
  </conditionalFormatting>
  <conditionalFormatting sqref="G125">
    <cfRule type="expression" dxfId="6254" priority="12289">
      <formula>ISEVEN(ROW())</formula>
    </cfRule>
  </conditionalFormatting>
  <conditionalFormatting sqref="G125 B125:E125">
    <cfRule type="expression" dxfId="6253" priority="12288">
      <formula>ISEVEN(ROW())</formula>
    </cfRule>
  </conditionalFormatting>
  <conditionalFormatting sqref="B63 D63:F63">
    <cfRule type="expression" dxfId="6252" priority="12287">
      <formula>ISEVEN(ROW())</formula>
    </cfRule>
  </conditionalFormatting>
  <conditionalFormatting sqref="F63">
    <cfRule type="expression" dxfId="6251" priority="12286">
      <formula>ISEVEN(ROW())</formula>
    </cfRule>
  </conditionalFormatting>
  <conditionalFormatting sqref="B63 D63:E63">
    <cfRule type="expression" dxfId="6250" priority="12285">
      <formula>ISEVEN(ROW())</formula>
    </cfRule>
  </conditionalFormatting>
  <conditionalFormatting sqref="F63">
    <cfRule type="expression" dxfId="6249" priority="12284">
      <formula>ISEVEN(ROW())</formula>
    </cfRule>
  </conditionalFormatting>
  <conditionalFormatting sqref="B63 D63:E63">
    <cfRule type="expression" dxfId="6248" priority="12283">
      <formula>ISEVEN(ROW())</formula>
    </cfRule>
  </conditionalFormatting>
  <conditionalFormatting sqref="B63 D63:E63">
    <cfRule type="expression" dxfId="6247" priority="12282">
      <formula>ISEVEN(ROW())</formula>
    </cfRule>
  </conditionalFormatting>
  <conditionalFormatting sqref="B63 D63:F63">
    <cfRule type="expression" dxfId="6246" priority="12281">
      <formula>ISEVEN(ROW())</formula>
    </cfRule>
  </conditionalFormatting>
  <conditionalFormatting sqref="F63">
    <cfRule type="expression" dxfId="6245" priority="12280">
      <formula>ISEVEN(ROW())</formula>
    </cfRule>
  </conditionalFormatting>
  <conditionalFormatting sqref="B63 D63:E63">
    <cfRule type="expression" dxfId="6244" priority="12279">
      <formula>ISEVEN(ROW())</formula>
    </cfRule>
  </conditionalFormatting>
  <conditionalFormatting sqref="B63 D63:F63">
    <cfRule type="expression" dxfId="6243" priority="12278">
      <formula>ISEVEN(ROW())</formula>
    </cfRule>
  </conditionalFormatting>
  <conditionalFormatting sqref="B63 D63:F63">
    <cfRule type="expression" dxfId="6242" priority="12277">
      <formula>ISEVEN(ROW())</formula>
    </cfRule>
  </conditionalFormatting>
  <conditionalFormatting sqref="F63">
    <cfRule type="expression" dxfId="6241" priority="12276">
      <formula>ISEVEN(ROW())</formula>
    </cfRule>
  </conditionalFormatting>
  <conditionalFormatting sqref="B63 D63:E63">
    <cfRule type="expression" dxfId="6240" priority="12275">
      <formula>ISEVEN(ROW())</formula>
    </cfRule>
  </conditionalFormatting>
  <conditionalFormatting sqref="B63 D63:F63">
    <cfRule type="expression" dxfId="6239" priority="12274">
      <formula>ISEVEN(ROW())</formula>
    </cfRule>
  </conditionalFormatting>
  <conditionalFormatting sqref="F63">
    <cfRule type="expression" dxfId="6238" priority="12273">
      <formula>ISEVEN(ROW())</formula>
    </cfRule>
  </conditionalFormatting>
  <conditionalFormatting sqref="B63 D63:E63">
    <cfRule type="expression" dxfId="6237" priority="12272">
      <formula>ISEVEN(ROW())</formula>
    </cfRule>
  </conditionalFormatting>
  <conditionalFormatting sqref="B63 D63:F63">
    <cfRule type="expression" dxfId="6236" priority="12271">
      <formula>ISEVEN(ROW())</formula>
    </cfRule>
  </conditionalFormatting>
  <conditionalFormatting sqref="B63 D63:F63">
    <cfRule type="expression" dxfId="6235" priority="12270">
      <formula>ISEVEN(ROW())</formula>
    </cfRule>
  </conditionalFormatting>
  <conditionalFormatting sqref="F63">
    <cfRule type="expression" dxfId="6234" priority="12269">
      <formula>ISEVEN(ROW())</formula>
    </cfRule>
  </conditionalFormatting>
  <conditionalFormatting sqref="B63 D63:E63">
    <cfRule type="expression" dxfId="6233" priority="12268">
      <formula>ISEVEN(ROW())</formula>
    </cfRule>
  </conditionalFormatting>
  <conditionalFormatting sqref="B63 D63:F63">
    <cfRule type="expression" dxfId="6232" priority="12267">
      <formula>ISEVEN(ROW())</formula>
    </cfRule>
  </conditionalFormatting>
  <conditionalFormatting sqref="B63 D63:F63">
    <cfRule type="expression" dxfId="6231" priority="12266">
      <formula>ISEVEN(ROW())</formula>
    </cfRule>
  </conditionalFormatting>
  <conditionalFormatting sqref="F63">
    <cfRule type="expression" dxfId="6230" priority="12265">
      <formula>ISEVEN(ROW())</formula>
    </cfRule>
  </conditionalFormatting>
  <conditionalFormatting sqref="B63 D63:E63">
    <cfRule type="expression" dxfId="6229" priority="12264">
      <formula>ISEVEN(ROW())</formula>
    </cfRule>
  </conditionalFormatting>
  <conditionalFormatting sqref="F55">
    <cfRule type="expression" dxfId="6228" priority="12243">
      <formula>ISEVEN(ROW())</formula>
    </cfRule>
  </conditionalFormatting>
  <conditionalFormatting sqref="B55:E55">
    <cfRule type="expression" dxfId="6227" priority="12242">
      <formula>ISEVEN(ROW())</formula>
    </cfRule>
  </conditionalFormatting>
  <conditionalFormatting sqref="G55">
    <cfRule type="expression" dxfId="6226" priority="12241">
      <formula>ISEVEN(ROW())</formula>
    </cfRule>
  </conditionalFormatting>
  <conditionalFormatting sqref="G55">
    <cfRule type="expression" dxfId="6225" priority="12240">
      <formula>ISEVEN(ROW())</formula>
    </cfRule>
  </conditionalFormatting>
  <conditionalFormatting sqref="B54:G54">
    <cfRule type="expression" dxfId="6224" priority="12239">
      <formula>ISEVEN(ROW())</formula>
    </cfRule>
  </conditionalFormatting>
  <conditionalFormatting sqref="B55 D55:F55">
    <cfRule type="expression" dxfId="6223" priority="12230">
      <formula>ISEVEN(ROW())</formula>
    </cfRule>
  </conditionalFormatting>
  <conditionalFormatting sqref="F54">
    <cfRule type="expression" dxfId="6222" priority="12229">
      <formula>ISEVEN(ROW())</formula>
    </cfRule>
  </conditionalFormatting>
  <conditionalFormatting sqref="B54:E54">
    <cfRule type="expression" dxfId="6221" priority="12228">
      <formula>ISEVEN(ROW())</formula>
    </cfRule>
  </conditionalFormatting>
  <conditionalFormatting sqref="G54">
    <cfRule type="expression" dxfId="6220" priority="12227">
      <formula>ISEVEN(ROW())</formula>
    </cfRule>
  </conditionalFormatting>
  <conditionalFormatting sqref="G54">
    <cfRule type="expression" dxfId="6219" priority="12226">
      <formula>ISEVEN(ROW())</formula>
    </cfRule>
  </conditionalFormatting>
  <conditionalFormatting sqref="G55">
    <cfRule type="expression" dxfId="6218" priority="12224">
      <formula>ISEVEN(ROW())</formula>
    </cfRule>
  </conditionalFormatting>
  <conditionalFormatting sqref="C55">
    <cfRule type="expression" dxfId="6217" priority="12223">
      <formula>ISEVEN(ROW())</formula>
    </cfRule>
  </conditionalFormatting>
  <conditionalFormatting sqref="B54 D54:F54">
    <cfRule type="expression" dxfId="6216" priority="12206">
      <formula>ISEVEN(ROW())</formula>
    </cfRule>
  </conditionalFormatting>
  <conditionalFormatting sqref="G54">
    <cfRule type="expression" dxfId="6215" priority="12200">
      <formula>ISEVEN(ROW())</formula>
    </cfRule>
  </conditionalFormatting>
  <conditionalFormatting sqref="C54">
    <cfRule type="expression" dxfId="6214" priority="12199">
      <formula>ISEVEN(ROW())</formula>
    </cfRule>
  </conditionalFormatting>
  <conditionalFormatting sqref="B55:G55">
    <cfRule type="expression" dxfId="6213" priority="12198">
      <formula>ISEVEN(ROW())</formula>
    </cfRule>
  </conditionalFormatting>
  <conditionalFormatting sqref="F55">
    <cfRule type="expression" dxfId="6212" priority="12189">
      <formula>ISEVEN(ROW())</formula>
    </cfRule>
  </conditionalFormatting>
  <conditionalFormatting sqref="B55:E55">
    <cfRule type="expression" dxfId="6211" priority="12188">
      <formula>ISEVEN(ROW())</formula>
    </cfRule>
  </conditionalFormatting>
  <conditionalFormatting sqref="G55">
    <cfRule type="expression" dxfId="6210" priority="12187">
      <formula>ISEVEN(ROW())</formula>
    </cfRule>
  </conditionalFormatting>
  <conditionalFormatting sqref="G55">
    <cfRule type="expression" dxfId="6209" priority="12186">
      <formula>ISEVEN(ROW())</formula>
    </cfRule>
  </conditionalFormatting>
  <conditionalFormatting sqref="B54:G54">
    <cfRule type="expression" dxfId="6208" priority="12185">
      <formula>ISEVEN(ROW())</formula>
    </cfRule>
  </conditionalFormatting>
  <conditionalFormatting sqref="B55 D55:F55">
    <cfRule type="expression" dxfId="6207" priority="12165">
      <formula>ISEVEN(ROW())</formula>
    </cfRule>
  </conditionalFormatting>
  <conditionalFormatting sqref="F54">
    <cfRule type="expression" dxfId="6206" priority="12164">
      <formula>ISEVEN(ROW())</formula>
    </cfRule>
  </conditionalFormatting>
  <conditionalFormatting sqref="B54:E54">
    <cfRule type="expression" dxfId="6205" priority="12163">
      <formula>ISEVEN(ROW())</formula>
    </cfRule>
  </conditionalFormatting>
  <conditionalFormatting sqref="G54">
    <cfRule type="expression" dxfId="6204" priority="12162">
      <formula>ISEVEN(ROW())</formula>
    </cfRule>
  </conditionalFormatting>
  <conditionalFormatting sqref="G54">
    <cfRule type="expression" dxfId="6203" priority="12161">
      <formula>ISEVEN(ROW())</formula>
    </cfRule>
  </conditionalFormatting>
  <conditionalFormatting sqref="G55">
    <cfRule type="expression" dxfId="6202" priority="12159">
      <formula>ISEVEN(ROW())</formula>
    </cfRule>
  </conditionalFormatting>
  <conditionalFormatting sqref="C55">
    <cfRule type="expression" dxfId="6201" priority="12158">
      <formula>ISEVEN(ROW())</formula>
    </cfRule>
  </conditionalFormatting>
  <conditionalFormatting sqref="B54 D54:F54">
    <cfRule type="expression" dxfId="6200" priority="12149">
      <formula>ISEVEN(ROW())</formula>
    </cfRule>
  </conditionalFormatting>
  <conditionalFormatting sqref="G54">
    <cfRule type="expression" dxfId="6199" priority="12143">
      <formula>ISEVEN(ROW())</formula>
    </cfRule>
  </conditionalFormatting>
  <conditionalFormatting sqref="C54">
    <cfRule type="expression" dxfId="6198" priority="12142">
      <formula>ISEVEN(ROW())</formula>
    </cfRule>
  </conditionalFormatting>
  <conditionalFormatting sqref="B55:G55">
    <cfRule type="expression" dxfId="6197" priority="12141">
      <formula>ISEVEN(ROW())</formula>
    </cfRule>
  </conditionalFormatting>
  <conditionalFormatting sqref="F55">
    <cfRule type="expression" dxfId="6196" priority="12120">
      <formula>ISEVEN(ROW())</formula>
    </cfRule>
  </conditionalFormatting>
  <conditionalFormatting sqref="B55:E55">
    <cfRule type="expression" dxfId="6195" priority="12119">
      <formula>ISEVEN(ROW())</formula>
    </cfRule>
  </conditionalFormatting>
  <conditionalFormatting sqref="G55">
    <cfRule type="expression" dxfId="6194" priority="12118">
      <formula>ISEVEN(ROW())</formula>
    </cfRule>
  </conditionalFormatting>
  <conditionalFormatting sqref="G55">
    <cfRule type="expression" dxfId="6193" priority="12117">
      <formula>ISEVEN(ROW())</formula>
    </cfRule>
  </conditionalFormatting>
  <conditionalFormatting sqref="B54:G54">
    <cfRule type="expression" dxfId="6192" priority="12116">
      <formula>ISEVEN(ROW())</formula>
    </cfRule>
  </conditionalFormatting>
  <conditionalFormatting sqref="B55 D55:F55">
    <cfRule type="expression" dxfId="6191" priority="12107">
      <formula>ISEVEN(ROW())</formula>
    </cfRule>
  </conditionalFormatting>
  <conditionalFormatting sqref="F54">
    <cfRule type="expression" dxfId="6190" priority="12106">
      <formula>ISEVEN(ROW())</formula>
    </cfRule>
  </conditionalFormatting>
  <conditionalFormatting sqref="B54:E54">
    <cfRule type="expression" dxfId="6189" priority="12105">
      <formula>ISEVEN(ROW())</formula>
    </cfRule>
  </conditionalFormatting>
  <conditionalFormatting sqref="G54">
    <cfRule type="expression" dxfId="6188" priority="12104">
      <formula>ISEVEN(ROW())</formula>
    </cfRule>
  </conditionalFormatting>
  <conditionalFormatting sqref="G54">
    <cfRule type="expression" dxfId="6187" priority="12103">
      <formula>ISEVEN(ROW())</formula>
    </cfRule>
  </conditionalFormatting>
  <conditionalFormatting sqref="G55">
    <cfRule type="expression" dxfId="6186" priority="12101">
      <formula>ISEVEN(ROW())</formula>
    </cfRule>
  </conditionalFormatting>
  <conditionalFormatting sqref="C55">
    <cfRule type="expression" dxfId="6185" priority="12100">
      <formula>ISEVEN(ROW())</formula>
    </cfRule>
  </conditionalFormatting>
  <conditionalFormatting sqref="F55">
    <cfRule type="expression" dxfId="6184" priority="12080">
      <formula>ISEVEN(ROW())</formula>
    </cfRule>
  </conditionalFormatting>
  <conditionalFormatting sqref="B55:E55">
    <cfRule type="expression" dxfId="6183" priority="12079">
      <formula>ISEVEN(ROW())</formula>
    </cfRule>
  </conditionalFormatting>
  <conditionalFormatting sqref="G55">
    <cfRule type="expression" dxfId="6182" priority="12078">
      <formula>ISEVEN(ROW())</formula>
    </cfRule>
  </conditionalFormatting>
  <conditionalFormatting sqref="G55">
    <cfRule type="expression" dxfId="6181" priority="12077">
      <formula>ISEVEN(ROW())</formula>
    </cfRule>
  </conditionalFormatting>
  <conditionalFormatting sqref="B54:G54">
    <cfRule type="expression" dxfId="6180" priority="12076">
      <formula>ISEVEN(ROW())</formula>
    </cfRule>
  </conditionalFormatting>
  <conditionalFormatting sqref="B55 D55:F55">
    <cfRule type="expression" dxfId="6179" priority="12059">
      <formula>ISEVEN(ROW())</formula>
    </cfRule>
  </conditionalFormatting>
  <conditionalFormatting sqref="F54">
    <cfRule type="expression" dxfId="6178" priority="12058">
      <formula>ISEVEN(ROW())</formula>
    </cfRule>
  </conditionalFormatting>
  <conditionalFormatting sqref="B54:E54">
    <cfRule type="expression" dxfId="6177" priority="12057">
      <formula>ISEVEN(ROW())</formula>
    </cfRule>
  </conditionalFormatting>
  <conditionalFormatting sqref="G54">
    <cfRule type="expression" dxfId="6176" priority="12056">
      <formula>ISEVEN(ROW())</formula>
    </cfRule>
  </conditionalFormatting>
  <conditionalFormatting sqref="G54">
    <cfRule type="expression" dxfId="6175" priority="12055">
      <formula>ISEVEN(ROW())</formula>
    </cfRule>
  </conditionalFormatting>
  <conditionalFormatting sqref="G55">
    <cfRule type="expression" dxfId="6174" priority="12053">
      <formula>ISEVEN(ROW())</formula>
    </cfRule>
  </conditionalFormatting>
  <conditionalFormatting sqref="C55">
    <cfRule type="expression" dxfId="6173" priority="12052">
      <formula>ISEVEN(ROW())</formula>
    </cfRule>
  </conditionalFormatting>
  <conditionalFormatting sqref="B54 D54:F54">
    <cfRule type="expression" dxfId="6172" priority="12036">
      <formula>ISEVEN(ROW())</formula>
    </cfRule>
  </conditionalFormatting>
  <conditionalFormatting sqref="G54">
    <cfRule type="expression" dxfId="6171" priority="12030">
      <formula>ISEVEN(ROW())</formula>
    </cfRule>
  </conditionalFormatting>
  <conditionalFormatting sqref="C54">
    <cfRule type="expression" dxfId="6170" priority="12029">
      <formula>ISEVEN(ROW())</formula>
    </cfRule>
  </conditionalFormatting>
  <conditionalFormatting sqref="B55:G55">
    <cfRule type="expression" dxfId="6169" priority="12028">
      <formula>ISEVEN(ROW())</formula>
    </cfRule>
  </conditionalFormatting>
  <conditionalFormatting sqref="F55">
    <cfRule type="expression" dxfId="6168" priority="12008">
      <formula>ISEVEN(ROW())</formula>
    </cfRule>
  </conditionalFormatting>
  <conditionalFormatting sqref="B55:E55">
    <cfRule type="expression" dxfId="6167" priority="12007">
      <formula>ISEVEN(ROW())</formula>
    </cfRule>
  </conditionalFormatting>
  <conditionalFormatting sqref="G55">
    <cfRule type="expression" dxfId="6166" priority="12006">
      <formula>ISEVEN(ROW())</formula>
    </cfRule>
  </conditionalFormatting>
  <conditionalFormatting sqref="G55">
    <cfRule type="expression" dxfId="6165" priority="12005">
      <formula>ISEVEN(ROW())</formula>
    </cfRule>
  </conditionalFormatting>
  <conditionalFormatting sqref="B54:G54">
    <cfRule type="expression" dxfId="6164" priority="12004">
      <formula>ISEVEN(ROW())</formula>
    </cfRule>
  </conditionalFormatting>
  <conditionalFormatting sqref="B55 D55:F55">
    <cfRule type="expression" dxfId="6163" priority="11987">
      <formula>ISEVEN(ROW())</formula>
    </cfRule>
  </conditionalFormatting>
  <conditionalFormatting sqref="F54">
    <cfRule type="expression" dxfId="6162" priority="11986">
      <formula>ISEVEN(ROW())</formula>
    </cfRule>
  </conditionalFormatting>
  <conditionalFormatting sqref="B54:E54">
    <cfRule type="expression" dxfId="6161" priority="11985">
      <formula>ISEVEN(ROW())</formula>
    </cfRule>
  </conditionalFormatting>
  <conditionalFormatting sqref="G54">
    <cfRule type="expression" dxfId="6160" priority="11984">
      <formula>ISEVEN(ROW())</formula>
    </cfRule>
  </conditionalFormatting>
  <conditionalFormatting sqref="G54">
    <cfRule type="expression" dxfId="6159" priority="11983">
      <formula>ISEVEN(ROW())</formula>
    </cfRule>
  </conditionalFormatting>
  <conditionalFormatting sqref="G55">
    <cfRule type="expression" dxfId="6158" priority="11981">
      <formula>ISEVEN(ROW())</formula>
    </cfRule>
  </conditionalFormatting>
  <conditionalFormatting sqref="C55">
    <cfRule type="expression" dxfId="6157" priority="11980">
      <formula>ISEVEN(ROW())</formula>
    </cfRule>
  </conditionalFormatting>
  <conditionalFormatting sqref="B55:G55">
    <cfRule type="expression" dxfId="6156" priority="11964">
      <formula>ISEVEN(ROW())</formula>
    </cfRule>
  </conditionalFormatting>
  <conditionalFormatting sqref="B54 D54:F54">
    <cfRule type="expression" dxfId="6155" priority="11963">
      <formula>ISEVEN(ROW())</formula>
    </cfRule>
  </conditionalFormatting>
  <conditionalFormatting sqref="G54">
    <cfRule type="expression" dxfId="6154" priority="11957">
      <formula>ISEVEN(ROW())</formula>
    </cfRule>
  </conditionalFormatting>
  <conditionalFormatting sqref="C54">
    <cfRule type="expression" dxfId="6153" priority="11956">
      <formula>ISEVEN(ROW())</formula>
    </cfRule>
  </conditionalFormatting>
  <conditionalFormatting sqref="F55">
    <cfRule type="expression" dxfId="6152" priority="11936">
      <formula>ISEVEN(ROW())</formula>
    </cfRule>
  </conditionalFormatting>
  <conditionalFormatting sqref="B55:E55">
    <cfRule type="expression" dxfId="6151" priority="11935">
      <formula>ISEVEN(ROW())</formula>
    </cfRule>
  </conditionalFormatting>
  <conditionalFormatting sqref="G55">
    <cfRule type="expression" dxfId="6150" priority="11934">
      <formula>ISEVEN(ROW())</formula>
    </cfRule>
  </conditionalFormatting>
  <conditionalFormatting sqref="G55">
    <cfRule type="expression" dxfId="6149" priority="11933">
      <formula>ISEVEN(ROW())</formula>
    </cfRule>
  </conditionalFormatting>
  <conditionalFormatting sqref="B54:G54">
    <cfRule type="expression" dxfId="6148" priority="11932">
      <formula>ISEVEN(ROW())</formula>
    </cfRule>
  </conditionalFormatting>
  <conditionalFormatting sqref="B55 D55:F55">
    <cfRule type="expression" dxfId="6147" priority="11915">
      <formula>ISEVEN(ROW())</formula>
    </cfRule>
  </conditionalFormatting>
  <conditionalFormatting sqref="F54">
    <cfRule type="expression" dxfId="6146" priority="11914">
      <formula>ISEVEN(ROW())</formula>
    </cfRule>
  </conditionalFormatting>
  <conditionalFormatting sqref="B54:E54">
    <cfRule type="expression" dxfId="6145" priority="11913">
      <formula>ISEVEN(ROW())</formula>
    </cfRule>
  </conditionalFormatting>
  <conditionalFormatting sqref="G54">
    <cfRule type="expression" dxfId="6144" priority="11912">
      <formula>ISEVEN(ROW())</formula>
    </cfRule>
  </conditionalFormatting>
  <conditionalFormatting sqref="G54">
    <cfRule type="expression" dxfId="6143" priority="11911">
      <formula>ISEVEN(ROW())</formula>
    </cfRule>
  </conditionalFormatting>
  <conditionalFormatting sqref="G55">
    <cfRule type="expression" dxfId="6142" priority="11909">
      <formula>ISEVEN(ROW())</formula>
    </cfRule>
  </conditionalFormatting>
  <conditionalFormatting sqref="C55">
    <cfRule type="expression" dxfId="6141" priority="11908">
      <formula>ISEVEN(ROW())</formula>
    </cfRule>
  </conditionalFormatting>
  <conditionalFormatting sqref="B63 D63:F63">
    <cfRule type="expression" dxfId="6140" priority="11907">
      <formula>ISEVEN(ROW())</formula>
    </cfRule>
  </conditionalFormatting>
  <conditionalFormatting sqref="F63">
    <cfRule type="expression" dxfId="6139" priority="11906">
      <formula>ISEVEN(ROW())</formula>
    </cfRule>
  </conditionalFormatting>
  <conditionalFormatting sqref="B63 D63:E63">
    <cfRule type="expression" dxfId="6138" priority="11905">
      <formula>ISEVEN(ROW())</formula>
    </cfRule>
  </conditionalFormatting>
  <conditionalFormatting sqref="B63 D63:F63">
    <cfRule type="expression" dxfId="6137" priority="11904">
      <formula>ISEVEN(ROW())</formula>
    </cfRule>
  </conditionalFormatting>
  <conditionalFormatting sqref="B63 D63:F63">
    <cfRule type="expression" dxfId="6136" priority="11903">
      <formula>ISEVEN(ROW())</formula>
    </cfRule>
  </conditionalFormatting>
  <conditionalFormatting sqref="F63">
    <cfRule type="expression" dxfId="6135" priority="11902">
      <formula>ISEVEN(ROW())</formula>
    </cfRule>
  </conditionalFormatting>
  <conditionalFormatting sqref="B63 D63:E63">
    <cfRule type="expression" dxfId="6134" priority="11901">
      <formula>ISEVEN(ROW())</formula>
    </cfRule>
  </conditionalFormatting>
  <conditionalFormatting sqref="B63 D63:F63">
    <cfRule type="expression" dxfId="6133" priority="11900">
      <formula>ISEVEN(ROW())</formula>
    </cfRule>
  </conditionalFormatting>
  <conditionalFormatting sqref="B63 D63:F63">
    <cfRule type="expression" dxfId="6132" priority="11899">
      <formula>ISEVEN(ROW())</formula>
    </cfRule>
  </conditionalFormatting>
  <conditionalFormatting sqref="F63">
    <cfRule type="expression" dxfId="6131" priority="11898">
      <formula>ISEVEN(ROW())</formula>
    </cfRule>
  </conditionalFormatting>
  <conditionalFormatting sqref="B63 D63:E63">
    <cfRule type="expression" dxfId="6130" priority="11897">
      <formula>ISEVEN(ROW())</formula>
    </cfRule>
  </conditionalFormatting>
  <conditionalFormatting sqref="B63 D63:F63">
    <cfRule type="expression" dxfId="6129" priority="11896">
      <formula>ISEVEN(ROW())</formula>
    </cfRule>
  </conditionalFormatting>
  <conditionalFormatting sqref="F63">
    <cfRule type="expression" dxfId="6128" priority="11895">
      <formula>ISEVEN(ROW())</formula>
    </cfRule>
  </conditionalFormatting>
  <conditionalFormatting sqref="B63 D63:E63">
    <cfRule type="expression" dxfId="6127" priority="11894">
      <formula>ISEVEN(ROW())</formula>
    </cfRule>
  </conditionalFormatting>
  <conditionalFormatting sqref="B63 D63:F63">
    <cfRule type="expression" dxfId="6126" priority="11893">
      <formula>ISEVEN(ROW())</formula>
    </cfRule>
  </conditionalFormatting>
  <conditionalFormatting sqref="B63 D63:F63">
    <cfRule type="expression" dxfId="6125" priority="11892">
      <formula>ISEVEN(ROW())</formula>
    </cfRule>
  </conditionalFormatting>
  <conditionalFormatting sqref="F63">
    <cfRule type="expression" dxfId="6124" priority="11891">
      <formula>ISEVEN(ROW())</formula>
    </cfRule>
  </conditionalFormatting>
  <conditionalFormatting sqref="B63 D63:E63">
    <cfRule type="expression" dxfId="6123" priority="11890">
      <formula>ISEVEN(ROW())</formula>
    </cfRule>
  </conditionalFormatting>
  <conditionalFormatting sqref="B63 D63:F63">
    <cfRule type="expression" dxfId="6122" priority="11889">
      <formula>ISEVEN(ROW())</formula>
    </cfRule>
  </conditionalFormatting>
  <conditionalFormatting sqref="B63 D63:F63">
    <cfRule type="expression" dxfId="6121" priority="11888">
      <formula>ISEVEN(ROW())</formula>
    </cfRule>
  </conditionalFormatting>
  <conditionalFormatting sqref="F63">
    <cfRule type="expression" dxfId="6120" priority="11887">
      <formula>ISEVEN(ROW())</formula>
    </cfRule>
  </conditionalFormatting>
  <conditionalFormatting sqref="B63 D63:E63">
    <cfRule type="expression" dxfId="6119" priority="11886">
      <formula>ISEVEN(ROW())</formula>
    </cfRule>
  </conditionalFormatting>
  <conditionalFormatting sqref="G63">
    <cfRule type="expression" dxfId="6118" priority="11885">
      <formula>ISEVEN(ROW())</formula>
    </cfRule>
  </conditionalFormatting>
  <conditionalFormatting sqref="G63">
    <cfRule type="expression" dxfId="6117" priority="11884">
      <formula>ISEVEN(ROW())</formula>
    </cfRule>
  </conditionalFormatting>
  <conditionalFormatting sqref="G63">
    <cfRule type="expression" dxfId="6116" priority="11883">
      <formula>ISEVEN(ROW())</formula>
    </cfRule>
  </conditionalFormatting>
  <conditionalFormatting sqref="G63">
    <cfRule type="expression" dxfId="6115" priority="11882">
      <formula>ISEVEN(ROW())</formula>
    </cfRule>
  </conditionalFormatting>
  <conditionalFormatting sqref="G63">
    <cfRule type="expression" dxfId="6114" priority="11881">
      <formula>ISEVEN(ROW())</formula>
    </cfRule>
  </conditionalFormatting>
  <conditionalFormatting sqref="G63">
    <cfRule type="expression" dxfId="6113" priority="11880">
      <formula>ISEVEN(ROW())</formula>
    </cfRule>
  </conditionalFormatting>
  <conditionalFormatting sqref="G63">
    <cfRule type="expression" dxfId="6112" priority="11879">
      <formula>ISEVEN(ROW())</formula>
    </cfRule>
  </conditionalFormatting>
  <conditionalFormatting sqref="G63">
    <cfRule type="expression" dxfId="6111" priority="11878">
      <formula>ISEVEN(ROW())</formula>
    </cfRule>
  </conditionalFormatting>
  <conditionalFormatting sqref="G63">
    <cfRule type="expression" dxfId="6110" priority="11877">
      <formula>ISEVEN(ROW())</formula>
    </cfRule>
  </conditionalFormatting>
  <conditionalFormatting sqref="G63">
    <cfRule type="expression" dxfId="6109" priority="11876">
      <formula>ISEVEN(ROW())</formula>
    </cfRule>
  </conditionalFormatting>
  <conditionalFormatting sqref="G63">
    <cfRule type="expression" dxfId="6108" priority="11875">
      <formula>ISEVEN(ROW())</formula>
    </cfRule>
  </conditionalFormatting>
  <conditionalFormatting sqref="G63">
    <cfRule type="expression" dxfId="6107" priority="11874">
      <formula>ISEVEN(ROW())</formula>
    </cfRule>
  </conditionalFormatting>
  <conditionalFormatting sqref="G63">
    <cfRule type="expression" dxfId="6106" priority="11873">
      <formula>ISEVEN(ROW())</formula>
    </cfRule>
  </conditionalFormatting>
  <conditionalFormatting sqref="G63">
    <cfRule type="expression" dxfId="6105" priority="11872">
      <formula>ISEVEN(ROW())</formula>
    </cfRule>
  </conditionalFormatting>
  <conditionalFormatting sqref="G63">
    <cfRule type="expression" dxfId="6104" priority="11871">
      <formula>ISEVEN(ROW())</formula>
    </cfRule>
  </conditionalFormatting>
  <conditionalFormatting sqref="G63">
    <cfRule type="expression" dxfId="6103" priority="11870">
      <formula>ISEVEN(ROW())</formula>
    </cfRule>
  </conditionalFormatting>
  <conditionalFormatting sqref="G63">
    <cfRule type="expression" dxfId="6102" priority="11869">
      <formula>ISEVEN(ROW())</formula>
    </cfRule>
  </conditionalFormatting>
  <conditionalFormatting sqref="G63">
    <cfRule type="expression" dxfId="6101" priority="11868">
      <formula>ISEVEN(ROW())</formula>
    </cfRule>
  </conditionalFormatting>
  <conditionalFormatting sqref="G63">
    <cfRule type="expression" dxfId="6100" priority="11867">
      <formula>ISEVEN(ROW())</formula>
    </cfRule>
  </conditionalFormatting>
  <conditionalFormatting sqref="G63">
    <cfRule type="expression" dxfId="6099" priority="11866">
      <formula>ISEVEN(ROW())</formula>
    </cfRule>
  </conditionalFormatting>
  <conditionalFormatting sqref="G63">
    <cfRule type="expression" dxfId="6098" priority="11865">
      <formula>ISEVEN(ROW())</formula>
    </cfRule>
  </conditionalFormatting>
  <conditionalFormatting sqref="G63">
    <cfRule type="expression" dxfId="6097" priority="11864">
      <formula>ISEVEN(ROW())</formula>
    </cfRule>
  </conditionalFormatting>
  <conditionalFormatting sqref="C63">
    <cfRule type="expression" dxfId="6096" priority="11863">
      <formula>ISEVEN(ROW())</formula>
    </cfRule>
  </conditionalFormatting>
  <conditionalFormatting sqref="C63">
    <cfRule type="expression" dxfId="6095" priority="11862">
      <formula>ISEVEN(ROW())</formula>
    </cfRule>
  </conditionalFormatting>
  <conditionalFormatting sqref="C63">
    <cfRule type="expression" dxfId="6094" priority="11861">
      <formula>ISEVEN(ROW())</formula>
    </cfRule>
  </conditionalFormatting>
  <conditionalFormatting sqref="C63">
    <cfRule type="expression" dxfId="6093" priority="11860">
      <formula>ISEVEN(ROW())</formula>
    </cfRule>
  </conditionalFormatting>
  <conditionalFormatting sqref="C63">
    <cfRule type="expression" dxfId="6092" priority="11859">
      <formula>ISEVEN(ROW())</formula>
    </cfRule>
  </conditionalFormatting>
  <conditionalFormatting sqref="C63">
    <cfRule type="expression" dxfId="6091" priority="11858">
      <formula>ISEVEN(ROW())</formula>
    </cfRule>
  </conditionalFormatting>
  <conditionalFormatting sqref="C63">
    <cfRule type="expression" dxfId="6090" priority="11857">
      <formula>ISEVEN(ROW())</formula>
    </cfRule>
  </conditionalFormatting>
  <conditionalFormatting sqref="C63">
    <cfRule type="expression" dxfId="6089" priority="11856">
      <formula>ISEVEN(ROW())</formula>
    </cfRule>
  </conditionalFormatting>
  <conditionalFormatting sqref="C63">
    <cfRule type="expression" dxfId="6088" priority="11855">
      <formula>ISEVEN(ROW())</formula>
    </cfRule>
  </conditionalFormatting>
  <conditionalFormatting sqref="C63">
    <cfRule type="expression" dxfId="6087" priority="11854">
      <formula>ISEVEN(ROW())</formula>
    </cfRule>
  </conditionalFormatting>
  <conditionalFormatting sqref="C63">
    <cfRule type="expression" dxfId="6086" priority="11853">
      <formula>ISEVEN(ROW())</formula>
    </cfRule>
  </conditionalFormatting>
  <conditionalFormatting sqref="C63">
    <cfRule type="expression" dxfId="6085" priority="11852">
      <formula>ISEVEN(ROW())</formula>
    </cfRule>
  </conditionalFormatting>
  <conditionalFormatting sqref="C63">
    <cfRule type="expression" dxfId="6084" priority="11851">
      <formula>ISEVEN(ROW())</formula>
    </cfRule>
  </conditionalFormatting>
  <conditionalFormatting sqref="C63">
    <cfRule type="expression" dxfId="6083" priority="11850">
      <formula>ISEVEN(ROW())</formula>
    </cfRule>
  </conditionalFormatting>
  <conditionalFormatting sqref="C63">
    <cfRule type="expression" dxfId="6082" priority="11849">
      <formula>ISEVEN(ROW())</formula>
    </cfRule>
  </conditionalFormatting>
  <conditionalFormatting sqref="C63">
    <cfRule type="expression" dxfId="6081" priority="11848">
      <formula>ISEVEN(ROW())</formula>
    </cfRule>
  </conditionalFormatting>
  <conditionalFormatting sqref="B59 D59:F59">
    <cfRule type="expression" dxfId="6080" priority="11847">
      <formula>ISEVEN(ROW())</formula>
    </cfRule>
  </conditionalFormatting>
  <conditionalFormatting sqref="F58">
    <cfRule type="expression" dxfId="6079" priority="11846">
      <formula>ISEVEN(ROW())</formula>
    </cfRule>
  </conditionalFormatting>
  <conditionalFormatting sqref="B58:E58">
    <cfRule type="expression" dxfId="6078" priority="11845">
      <formula>ISEVEN(ROW())</formula>
    </cfRule>
  </conditionalFormatting>
  <conditionalFormatting sqref="G58">
    <cfRule type="expression" dxfId="6077" priority="11844">
      <formula>ISEVEN(ROW())</formula>
    </cfRule>
  </conditionalFormatting>
  <conditionalFormatting sqref="G58">
    <cfRule type="expression" dxfId="6076" priority="11843">
      <formula>ISEVEN(ROW())</formula>
    </cfRule>
  </conditionalFormatting>
  <conditionalFormatting sqref="B57:G57">
    <cfRule type="expression" dxfId="6075" priority="11842">
      <formula>ISEVEN(ROW())</formula>
    </cfRule>
  </conditionalFormatting>
  <conditionalFormatting sqref="F61">
    <cfRule type="expression" dxfId="6074" priority="11840">
      <formula>ISEVEN(ROW())</formula>
    </cfRule>
  </conditionalFormatting>
  <conditionalFormatting sqref="B61:E61">
    <cfRule type="expression" dxfId="6073" priority="11839">
      <formula>ISEVEN(ROW())</formula>
    </cfRule>
  </conditionalFormatting>
  <conditionalFormatting sqref="B60:F60">
    <cfRule type="expression" dxfId="6072" priority="11838">
      <formula>ISEVEN(ROW())</formula>
    </cfRule>
  </conditionalFormatting>
  <conditionalFormatting sqref="B58 D58:F58">
    <cfRule type="expression" dxfId="6071" priority="11837">
      <formula>ISEVEN(ROW())</formula>
    </cfRule>
  </conditionalFormatting>
  <conditionalFormatting sqref="F57">
    <cfRule type="expression" dxfId="6070" priority="11836">
      <formula>ISEVEN(ROW())</formula>
    </cfRule>
  </conditionalFormatting>
  <conditionalFormatting sqref="B57:E57">
    <cfRule type="expression" dxfId="6069" priority="11835">
      <formula>ISEVEN(ROW())</formula>
    </cfRule>
  </conditionalFormatting>
  <conditionalFormatting sqref="G57">
    <cfRule type="expression" dxfId="6068" priority="11834">
      <formula>ISEVEN(ROW())</formula>
    </cfRule>
  </conditionalFormatting>
  <conditionalFormatting sqref="G57">
    <cfRule type="expression" dxfId="6067" priority="11833">
      <formula>ISEVEN(ROW())</formula>
    </cfRule>
  </conditionalFormatting>
  <conditionalFormatting sqref="G58">
    <cfRule type="expression" dxfId="6066" priority="11832">
      <formula>ISEVEN(ROW())</formula>
    </cfRule>
  </conditionalFormatting>
  <conditionalFormatting sqref="C58">
    <cfRule type="expression" dxfId="6065" priority="11831">
      <formula>ISEVEN(ROW())</formula>
    </cfRule>
  </conditionalFormatting>
  <conditionalFormatting sqref="B61 D61:F61">
    <cfRule type="expression" dxfId="6064" priority="11830">
      <formula>ISEVEN(ROW())</formula>
    </cfRule>
  </conditionalFormatting>
  <conditionalFormatting sqref="F60">
    <cfRule type="expression" dxfId="6063" priority="11829">
      <formula>ISEVEN(ROW())</formula>
    </cfRule>
  </conditionalFormatting>
  <conditionalFormatting sqref="B60:E60">
    <cfRule type="expression" dxfId="6062" priority="11828">
      <formula>ISEVEN(ROW())</formula>
    </cfRule>
  </conditionalFormatting>
  <conditionalFormatting sqref="B59 D59:F59">
    <cfRule type="expression" dxfId="6061" priority="11827">
      <formula>ISEVEN(ROW())</formula>
    </cfRule>
  </conditionalFormatting>
  <conditionalFormatting sqref="C61">
    <cfRule type="expression" dxfId="6060" priority="11826">
      <formula>ISEVEN(ROW())</formula>
    </cfRule>
  </conditionalFormatting>
  <conditionalFormatting sqref="B57 D57:F57">
    <cfRule type="expression" dxfId="6059" priority="11825">
      <formula>ISEVEN(ROW())</formula>
    </cfRule>
  </conditionalFormatting>
  <conditionalFormatting sqref="G57">
    <cfRule type="expression" dxfId="6058" priority="11824">
      <formula>ISEVEN(ROW())</formula>
    </cfRule>
  </conditionalFormatting>
  <conditionalFormatting sqref="C57">
    <cfRule type="expression" dxfId="6057" priority="11823">
      <formula>ISEVEN(ROW())</formula>
    </cfRule>
  </conditionalFormatting>
  <conditionalFormatting sqref="B60 D60:F60">
    <cfRule type="expression" dxfId="6056" priority="11822">
      <formula>ISEVEN(ROW())</formula>
    </cfRule>
  </conditionalFormatting>
  <conditionalFormatting sqref="F59">
    <cfRule type="expression" dxfId="6055" priority="11821">
      <formula>ISEVEN(ROW())</formula>
    </cfRule>
  </conditionalFormatting>
  <conditionalFormatting sqref="B59 D59:E59">
    <cfRule type="expression" dxfId="6054" priority="11820">
      <formula>ISEVEN(ROW())</formula>
    </cfRule>
  </conditionalFormatting>
  <conditionalFormatting sqref="B58:G58">
    <cfRule type="expression" dxfId="6053" priority="11819">
      <formula>ISEVEN(ROW())</formula>
    </cfRule>
  </conditionalFormatting>
  <conditionalFormatting sqref="C60">
    <cfRule type="expression" dxfId="6052" priority="11818">
      <formula>ISEVEN(ROW())</formula>
    </cfRule>
  </conditionalFormatting>
  <conditionalFormatting sqref="B61:F61">
    <cfRule type="expression" dxfId="6051" priority="11817">
      <formula>ISEVEN(ROW())</formula>
    </cfRule>
  </conditionalFormatting>
  <conditionalFormatting sqref="B59 D59:F59">
    <cfRule type="expression" dxfId="6050" priority="11816">
      <formula>ISEVEN(ROW())</formula>
    </cfRule>
  </conditionalFormatting>
  <conditionalFormatting sqref="F58">
    <cfRule type="expression" dxfId="6049" priority="11815">
      <formula>ISEVEN(ROW())</formula>
    </cfRule>
  </conditionalFormatting>
  <conditionalFormatting sqref="B58:E58">
    <cfRule type="expression" dxfId="6048" priority="11814">
      <formula>ISEVEN(ROW())</formula>
    </cfRule>
  </conditionalFormatting>
  <conditionalFormatting sqref="G58">
    <cfRule type="expression" dxfId="6047" priority="11813">
      <formula>ISEVEN(ROW())</formula>
    </cfRule>
  </conditionalFormatting>
  <conditionalFormatting sqref="G58">
    <cfRule type="expression" dxfId="6046" priority="11812">
      <formula>ISEVEN(ROW())</formula>
    </cfRule>
  </conditionalFormatting>
  <conditionalFormatting sqref="B57:G57">
    <cfRule type="expression" dxfId="6045" priority="11811">
      <formula>ISEVEN(ROW())</formula>
    </cfRule>
  </conditionalFormatting>
  <conditionalFormatting sqref="F61">
    <cfRule type="expression" dxfId="6044" priority="11809">
      <formula>ISEVEN(ROW())</formula>
    </cfRule>
  </conditionalFormatting>
  <conditionalFormatting sqref="B61:E61">
    <cfRule type="expression" dxfId="6043" priority="11808">
      <formula>ISEVEN(ROW())</formula>
    </cfRule>
  </conditionalFormatting>
  <conditionalFormatting sqref="B60:F60">
    <cfRule type="expression" dxfId="6042" priority="11807">
      <formula>ISEVEN(ROW())</formula>
    </cfRule>
  </conditionalFormatting>
  <conditionalFormatting sqref="B58 D58:F58">
    <cfRule type="expression" dxfId="6041" priority="11806">
      <formula>ISEVEN(ROW())</formula>
    </cfRule>
  </conditionalFormatting>
  <conditionalFormatting sqref="F57">
    <cfRule type="expression" dxfId="6040" priority="11805">
      <formula>ISEVEN(ROW())</formula>
    </cfRule>
  </conditionalFormatting>
  <conditionalFormatting sqref="B57:E57">
    <cfRule type="expression" dxfId="6039" priority="11804">
      <formula>ISEVEN(ROW())</formula>
    </cfRule>
  </conditionalFormatting>
  <conditionalFormatting sqref="G57">
    <cfRule type="expression" dxfId="6038" priority="11803">
      <formula>ISEVEN(ROW())</formula>
    </cfRule>
  </conditionalFormatting>
  <conditionalFormatting sqref="G57">
    <cfRule type="expression" dxfId="6037" priority="11802">
      <formula>ISEVEN(ROW())</formula>
    </cfRule>
  </conditionalFormatting>
  <conditionalFormatting sqref="G58">
    <cfRule type="expression" dxfId="6036" priority="11801">
      <formula>ISEVEN(ROW())</formula>
    </cfRule>
  </conditionalFormatting>
  <conditionalFormatting sqref="C58">
    <cfRule type="expression" dxfId="6035" priority="11800">
      <formula>ISEVEN(ROW())</formula>
    </cfRule>
  </conditionalFormatting>
  <conditionalFormatting sqref="B61 D61:F61">
    <cfRule type="expression" dxfId="6034" priority="11799">
      <formula>ISEVEN(ROW())</formula>
    </cfRule>
  </conditionalFormatting>
  <conditionalFormatting sqref="F60">
    <cfRule type="expression" dxfId="6033" priority="11798">
      <formula>ISEVEN(ROW())</formula>
    </cfRule>
  </conditionalFormatting>
  <conditionalFormatting sqref="B60:E60">
    <cfRule type="expression" dxfId="6032" priority="11797">
      <formula>ISEVEN(ROW())</formula>
    </cfRule>
  </conditionalFormatting>
  <conditionalFormatting sqref="B59 D59:F59">
    <cfRule type="expression" dxfId="6031" priority="11796">
      <formula>ISEVEN(ROW())</formula>
    </cfRule>
  </conditionalFormatting>
  <conditionalFormatting sqref="C61">
    <cfRule type="expression" dxfId="6030" priority="11795">
      <formula>ISEVEN(ROW())</formula>
    </cfRule>
  </conditionalFormatting>
  <conditionalFormatting sqref="B57 D57:F57">
    <cfRule type="expression" dxfId="6029" priority="11794">
      <formula>ISEVEN(ROW())</formula>
    </cfRule>
  </conditionalFormatting>
  <conditionalFormatting sqref="G57">
    <cfRule type="expression" dxfId="6028" priority="11793">
      <formula>ISEVEN(ROW())</formula>
    </cfRule>
  </conditionalFormatting>
  <conditionalFormatting sqref="C57">
    <cfRule type="expression" dxfId="6027" priority="11792">
      <formula>ISEVEN(ROW())</formula>
    </cfRule>
  </conditionalFormatting>
  <conditionalFormatting sqref="B61:F61">
    <cfRule type="expression" dxfId="6026" priority="11791">
      <formula>ISEVEN(ROW())</formula>
    </cfRule>
  </conditionalFormatting>
  <conditionalFormatting sqref="B60 D60:F60">
    <cfRule type="expression" dxfId="6025" priority="11790">
      <formula>ISEVEN(ROW())</formula>
    </cfRule>
  </conditionalFormatting>
  <conditionalFormatting sqref="F59">
    <cfRule type="expression" dxfId="6024" priority="11789">
      <formula>ISEVEN(ROW())</formula>
    </cfRule>
  </conditionalFormatting>
  <conditionalFormatting sqref="B59 D59:E59">
    <cfRule type="expression" dxfId="6023" priority="11788">
      <formula>ISEVEN(ROW())</formula>
    </cfRule>
  </conditionalFormatting>
  <conditionalFormatting sqref="B58:G58">
    <cfRule type="expression" dxfId="6022" priority="11787">
      <formula>ISEVEN(ROW())</formula>
    </cfRule>
  </conditionalFormatting>
  <conditionalFormatting sqref="C60">
    <cfRule type="expression" dxfId="6021" priority="11786">
      <formula>ISEVEN(ROW())</formula>
    </cfRule>
  </conditionalFormatting>
  <conditionalFormatting sqref="B59 D59:F59">
    <cfRule type="expression" dxfId="6020" priority="11785">
      <formula>ISEVEN(ROW())</formula>
    </cfRule>
  </conditionalFormatting>
  <conditionalFormatting sqref="F58">
    <cfRule type="expression" dxfId="6019" priority="11784">
      <formula>ISEVEN(ROW())</formula>
    </cfRule>
  </conditionalFormatting>
  <conditionalFormatting sqref="B58:E58">
    <cfRule type="expression" dxfId="6018" priority="11783">
      <formula>ISEVEN(ROW())</formula>
    </cfRule>
  </conditionalFormatting>
  <conditionalFormatting sqref="G58">
    <cfRule type="expression" dxfId="6017" priority="11782">
      <formula>ISEVEN(ROW())</formula>
    </cfRule>
  </conditionalFormatting>
  <conditionalFormatting sqref="G58">
    <cfRule type="expression" dxfId="6016" priority="11781">
      <formula>ISEVEN(ROW())</formula>
    </cfRule>
  </conditionalFormatting>
  <conditionalFormatting sqref="B57:G57">
    <cfRule type="expression" dxfId="6015" priority="11780">
      <formula>ISEVEN(ROW())</formula>
    </cfRule>
  </conditionalFormatting>
  <conditionalFormatting sqref="F61">
    <cfRule type="expression" dxfId="6014" priority="11778">
      <formula>ISEVEN(ROW())</formula>
    </cfRule>
  </conditionalFormatting>
  <conditionalFormatting sqref="B61:E61">
    <cfRule type="expression" dxfId="6013" priority="11777">
      <formula>ISEVEN(ROW())</formula>
    </cfRule>
  </conditionalFormatting>
  <conditionalFormatting sqref="B60:F60">
    <cfRule type="expression" dxfId="6012" priority="11776">
      <formula>ISEVEN(ROW())</formula>
    </cfRule>
  </conditionalFormatting>
  <conditionalFormatting sqref="B58 D58:F58">
    <cfRule type="expression" dxfId="6011" priority="11775">
      <formula>ISEVEN(ROW())</formula>
    </cfRule>
  </conditionalFormatting>
  <conditionalFormatting sqref="F57">
    <cfRule type="expression" dxfId="6010" priority="11774">
      <formula>ISEVEN(ROW())</formula>
    </cfRule>
  </conditionalFormatting>
  <conditionalFormatting sqref="B57:E57">
    <cfRule type="expression" dxfId="6009" priority="11773">
      <formula>ISEVEN(ROW())</formula>
    </cfRule>
  </conditionalFormatting>
  <conditionalFormatting sqref="G57">
    <cfRule type="expression" dxfId="6008" priority="11772">
      <formula>ISEVEN(ROW())</formula>
    </cfRule>
  </conditionalFormatting>
  <conditionalFormatting sqref="G57">
    <cfRule type="expression" dxfId="6007" priority="11771">
      <formula>ISEVEN(ROW())</formula>
    </cfRule>
  </conditionalFormatting>
  <conditionalFormatting sqref="G58">
    <cfRule type="expression" dxfId="6006" priority="11770">
      <formula>ISEVEN(ROW())</formula>
    </cfRule>
  </conditionalFormatting>
  <conditionalFormatting sqref="C58">
    <cfRule type="expression" dxfId="6005" priority="11769">
      <formula>ISEVEN(ROW())</formula>
    </cfRule>
  </conditionalFormatting>
  <conditionalFormatting sqref="B61 D61:F61">
    <cfRule type="expression" dxfId="6004" priority="11768">
      <formula>ISEVEN(ROW())</formula>
    </cfRule>
  </conditionalFormatting>
  <conditionalFormatting sqref="F60">
    <cfRule type="expression" dxfId="6003" priority="11767">
      <formula>ISEVEN(ROW())</formula>
    </cfRule>
  </conditionalFormatting>
  <conditionalFormatting sqref="B60:E60">
    <cfRule type="expression" dxfId="6002" priority="11766">
      <formula>ISEVEN(ROW())</formula>
    </cfRule>
  </conditionalFormatting>
  <conditionalFormatting sqref="B59 D59:F59">
    <cfRule type="expression" dxfId="6001" priority="11765">
      <formula>ISEVEN(ROW())</formula>
    </cfRule>
  </conditionalFormatting>
  <conditionalFormatting sqref="C61">
    <cfRule type="expression" dxfId="6000" priority="11764">
      <formula>ISEVEN(ROW())</formula>
    </cfRule>
  </conditionalFormatting>
  <conditionalFormatting sqref="B59 D59:F59">
    <cfRule type="expression" dxfId="5999" priority="11763">
      <formula>ISEVEN(ROW())</formula>
    </cfRule>
  </conditionalFormatting>
  <conditionalFormatting sqref="F58">
    <cfRule type="expression" dxfId="5998" priority="11762">
      <formula>ISEVEN(ROW())</formula>
    </cfRule>
  </conditionalFormatting>
  <conditionalFormatting sqref="B58:E58">
    <cfRule type="expression" dxfId="5997" priority="11761">
      <formula>ISEVEN(ROW())</formula>
    </cfRule>
  </conditionalFormatting>
  <conditionalFormatting sqref="G58">
    <cfRule type="expression" dxfId="5996" priority="11760">
      <formula>ISEVEN(ROW())</formula>
    </cfRule>
  </conditionalFormatting>
  <conditionalFormatting sqref="G58">
    <cfRule type="expression" dxfId="5995" priority="11759">
      <formula>ISEVEN(ROW())</formula>
    </cfRule>
  </conditionalFormatting>
  <conditionalFormatting sqref="B57:G57">
    <cfRule type="expression" dxfId="5994" priority="11758">
      <formula>ISEVEN(ROW())</formula>
    </cfRule>
  </conditionalFormatting>
  <conditionalFormatting sqref="F61">
    <cfRule type="expression" dxfId="5993" priority="11756">
      <formula>ISEVEN(ROW())</formula>
    </cfRule>
  </conditionalFormatting>
  <conditionalFormatting sqref="B61:E61">
    <cfRule type="expression" dxfId="5992" priority="11755">
      <formula>ISEVEN(ROW())</formula>
    </cfRule>
  </conditionalFormatting>
  <conditionalFormatting sqref="B60:F60">
    <cfRule type="expression" dxfId="5991" priority="11754">
      <formula>ISEVEN(ROW())</formula>
    </cfRule>
  </conditionalFormatting>
  <conditionalFormatting sqref="B58 D58:F58">
    <cfRule type="expression" dxfId="5990" priority="11753">
      <formula>ISEVEN(ROW())</formula>
    </cfRule>
  </conditionalFormatting>
  <conditionalFormatting sqref="F57">
    <cfRule type="expression" dxfId="5989" priority="11752">
      <formula>ISEVEN(ROW())</formula>
    </cfRule>
  </conditionalFormatting>
  <conditionalFormatting sqref="B57:E57">
    <cfRule type="expression" dxfId="5988" priority="11751">
      <formula>ISEVEN(ROW())</formula>
    </cfRule>
  </conditionalFormatting>
  <conditionalFormatting sqref="G57">
    <cfRule type="expression" dxfId="5987" priority="11750">
      <formula>ISEVEN(ROW())</formula>
    </cfRule>
  </conditionalFormatting>
  <conditionalFormatting sqref="G57">
    <cfRule type="expression" dxfId="5986" priority="11749">
      <formula>ISEVEN(ROW())</formula>
    </cfRule>
  </conditionalFormatting>
  <conditionalFormatting sqref="G58">
    <cfRule type="expression" dxfId="5985" priority="11748">
      <formula>ISEVEN(ROW())</formula>
    </cfRule>
  </conditionalFormatting>
  <conditionalFormatting sqref="C58">
    <cfRule type="expression" dxfId="5984" priority="11747">
      <formula>ISEVEN(ROW())</formula>
    </cfRule>
  </conditionalFormatting>
  <conditionalFormatting sqref="B61 D61:F61">
    <cfRule type="expression" dxfId="5983" priority="11746">
      <formula>ISEVEN(ROW())</formula>
    </cfRule>
  </conditionalFormatting>
  <conditionalFormatting sqref="F60">
    <cfRule type="expression" dxfId="5982" priority="11745">
      <formula>ISEVEN(ROW())</formula>
    </cfRule>
  </conditionalFormatting>
  <conditionalFormatting sqref="B60:E60">
    <cfRule type="expression" dxfId="5981" priority="11744">
      <formula>ISEVEN(ROW())</formula>
    </cfRule>
  </conditionalFormatting>
  <conditionalFormatting sqref="B59 D59:F59">
    <cfRule type="expression" dxfId="5980" priority="11743">
      <formula>ISEVEN(ROW())</formula>
    </cfRule>
  </conditionalFormatting>
  <conditionalFormatting sqref="C61">
    <cfRule type="expression" dxfId="5979" priority="11742">
      <formula>ISEVEN(ROW())</formula>
    </cfRule>
  </conditionalFormatting>
  <conditionalFormatting sqref="B57 D57:F57">
    <cfRule type="expression" dxfId="5978" priority="11741">
      <formula>ISEVEN(ROW())</formula>
    </cfRule>
  </conditionalFormatting>
  <conditionalFormatting sqref="G57">
    <cfRule type="expression" dxfId="5977" priority="11740">
      <formula>ISEVEN(ROW())</formula>
    </cfRule>
  </conditionalFormatting>
  <conditionalFormatting sqref="C57">
    <cfRule type="expression" dxfId="5976" priority="11739">
      <formula>ISEVEN(ROW())</formula>
    </cfRule>
  </conditionalFormatting>
  <conditionalFormatting sqref="B60 D60:F60">
    <cfRule type="expression" dxfId="5975" priority="11738">
      <formula>ISEVEN(ROW())</formula>
    </cfRule>
  </conditionalFormatting>
  <conditionalFormatting sqref="F59">
    <cfRule type="expression" dxfId="5974" priority="11737">
      <formula>ISEVEN(ROW())</formula>
    </cfRule>
  </conditionalFormatting>
  <conditionalFormatting sqref="B59 D59:E59">
    <cfRule type="expression" dxfId="5973" priority="11736">
      <formula>ISEVEN(ROW())</formula>
    </cfRule>
  </conditionalFormatting>
  <conditionalFormatting sqref="B58:G58">
    <cfRule type="expression" dxfId="5972" priority="11735">
      <formula>ISEVEN(ROW())</formula>
    </cfRule>
  </conditionalFormatting>
  <conditionalFormatting sqref="C60">
    <cfRule type="expression" dxfId="5971" priority="11734">
      <formula>ISEVEN(ROW())</formula>
    </cfRule>
  </conditionalFormatting>
  <conditionalFormatting sqref="B61:F61">
    <cfRule type="expression" dxfId="5970" priority="11733">
      <formula>ISEVEN(ROW())</formula>
    </cfRule>
  </conditionalFormatting>
  <conditionalFormatting sqref="B59 D59:F59">
    <cfRule type="expression" dxfId="5969" priority="11732">
      <formula>ISEVEN(ROW())</formula>
    </cfRule>
  </conditionalFormatting>
  <conditionalFormatting sqref="F58">
    <cfRule type="expression" dxfId="5968" priority="11731">
      <formula>ISEVEN(ROW())</formula>
    </cfRule>
  </conditionalFormatting>
  <conditionalFormatting sqref="B58:E58">
    <cfRule type="expression" dxfId="5967" priority="11730">
      <formula>ISEVEN(ROW())</formula>
    </cfRule>
  </conditionalFormatting>
  <conditionalFormatting sqref="G58">
    <cfRule type="expression" dxfId="5966" priority="11729">
      <formula>ISEVEN(ROW())</formula>
    </cfRule>
  </conditionalFormatting>
  <conditionalFormatting sqref="G58">
    <cfRule type="expression" dxfId="5965" priority="11728">
      <formula>ISEVEN(ROW())</formula>
    </cfRule>
  </conditionalFormatting>
  <conditionalFormatting sqref="B57:G57">
    <cfRule type="expression" dxfId="5964" priority="11727">
      <formula>ISEVEN(ROW())</formula>
    </cfRule>
  </conditionalFormatting>
  <conditionalFormatting sqref="F61">
    <cfRule type="expression" dxfId="5963" priority="11725">
      <formula>ISEVEN(ROW())</formula>
    </cfRule>
  </conditionalFormatting>
  <conditionalFormatting sqref="B61:E61">
    <cfRule type="expression" dxfId="5962" priority="11724">
      <formula>ISEVEN(ROW())</formula>
    </cfRule>
  </conditionalFormatting>
  <conditionalFormatting sqref="B60:F60">
    <cfRule type="expression" dxfId="5961" priority="11723">
      <formula>ISEVEN(ROW())</formula>
    </cfRule>
  </conditionalFormatting>
  <conditionalFormatting sqref="B58 D58:F58">
    <cfRule type="expression" dxfId="5960" priority="11722">
      <formula>ISEVEN(ROW())</formula>
    </cfRule>
  </conditionalFormatting>
  <conditionalFormatting sqref="F57">
    <cfRule type="expression" dxfId="5959" priority="11721">
      <formula>ISEVEN(ROW())</formula>
    </cfRule>
  </conditionalFormatting>
  <conditionalFormatting sqref="B57:E57">
    <cfRule type="expression" dxfId="5958" priority="11720">
      <formula>ISEVEN(ROW())</formula>
    </cfRule>
  </conditionalFormatting>
  <conditionalFormatting sqref="G57">
    <cfRule type="expression" dxfId="5957" priority="11719">
      <formula>ISEVEN(ROW())</formula>
    </cfRule>
  </conditionalFormatting>
  <conditionalFormatting sqref="G57">
    <cfRule type="expression" dxfId="5956" priority="11718">
      <formula>ISEVEN(ROW())</formula>
    </cfRule>
  </conditionalFormatting>
  <conditionalFormatting sqref="G58">
    <cfRule type="expression" dxfId="5955" priority="11717">
      <formula>ISEVEN(ROW())</formula>
    </cfRule>
  </conditionalFormatting>
  <conditionalFormatting sqref="C58">
    <cfRule type="expression" dxfId="5954" priority="11716">
      <formula>ISEVEN(ROW())</formula>
    </cfRule>
  </conditionalFormatting>
  <conditionalFormatting sqref="F60">
    <cfRule type="expression" dxfId="5953" priority="11715">
      <formula>ISEVEN(ROW())</formula>
    </cfRule>
  </conditionalFormatting>
  <conditionalFormatting sqref="B60:E60">
    <cfRule type="expression" dxfId="5952" priority="11714">
      <formula>ISEVEN(ROW())</formula>
    </cfRule>
  </conditionalFormatting>
  <conditionalFormatting sqref="B59 D59:F59">
    <cfRule type="expression" dxfId="5951" priority="11713">
      <formula>ISEVEN(ROW())</formula>
    </cfRule>
  </conditionalFormatting>
  <conditionalFormatting sqref="B57 D57:F57">
    <cfRule type="expression" dxfId="5950" priority="11712">
      <formula>ISEVEN(ROW())</formula>
    </cfRule>
  </conditionalFormatting>
  <conditionalFormatting sqref="G57">
    <cfRule type="expression" dxfId="5949" priority="11711">
      <formula>ISEVEN(ROW())</formula>
    </cfRule>
  </conditionalFormatting>
  <conditionalFormatting sqref="C57">
    <cfRule type="expression" dxfId="5948" priority="11710">
      <formula>ISEVEN(ROW())</formula>
    </cfRule>
  </conditionalFormatting>
  <conditionalFormatting sqref="B60 D60:F60">
    <cfRule type="expression" dxfId="5947" priority="11709">
      <formula>ISEVEN(ROW())</formula>
    </cfRule>
  </conditionalFormatting>
  <conditionalFormatting sqref="F59">
    <cfRule type="expression" dxfId="5946" priority="11708">
      <formula>ISEVEN(ROW())</formula>
    </cfRule>
  </conditionalFormatting>
  <conditionalFormatting sqref="B59 D59:E59">
    <cfRule type="expression" dxfId="5945" priority="11707">
      <formula>ISEVEN(ROW())</formula>
    </cfRule>
  </conditionalFormatting>
  <conditionalFormatting sqref="B58:G58">
    <cfRule type="expression" dxfId="5944" priority="11706">
      <formula>ISEVEN(ROW())</formula>
    </cfRule>
  </conditionalFormatting>
  <conditionalFormatting sqref="C60">
    <cfRule type="expression" dxfId="5943" priority="11705">
      <formula>ISEVEN(ROW())</formula>
    </cfRule>
  </conditionalFormatting>
  <conditionalFormatting sqref="B61:F61">
    <cfRule type="expression" dxfId="5942" priority="11704">
      <formula>ISEVEN(ROW())</formula>
    </cfRule>
  </conditionalFormatting>
  <conditionalFormatting sqref="B59 D59:F59">
    <cfRule type="expression" dxfId="5941" priority="11703">
      <formula>ISEVEN(ROW())</formula>
    </cfRule>
  </conditionalFormatting>
  <conditionalFormatting sqref="F58">
    <cfRule type="expression" dxfId="5940" priority="11702">
      <formula>ISEVEN(ROW())</formula>
    </cfRule>
  </conditionalFormatting>
  <conditionalFormatting sqref="B58:E58">
    <cfRule type="expression" dxfId="5939" priority="11701">
      <formula>ISEVEN(ROW())</formula>
    </cfRule>
  </conditionalFormatting>
  <conditionalFormatting sqref="G58">
    <cfRule type="expression" dxfId="5938" priority="11700">
      <formula>ISEVEN(ROW())</formula>
    </cfRule>
  </conditionalFormatting>
  <conditionalFormatting sqref="G58">
    <cfRule type="expression" dxfId="5937" priority="11699">
      <formula>ISEVEN(ROW())</formula>
    </cfRule>
  </conditionalFormatting>
  <conditionalFormatting sqref="B57:G57">
    <cfRule type="expression" dxfId="5936" priority="11698">
      <formula>ISEVEN(ROW())</formula>
    </cfRule>
  </conditionalFormatting>
  <conditionalFormatting sqref="F61">
    <cfRule type="expression" dxfId="5935" priority="11696">
      <formula>ISEVEN(ROW())</formula>
    </cfRule>
  </conditionalFormatting>
  <conditionalFormatting sqref="B61:E61">
    <cfRule type="expression" dxfId="5934" priority="11695">
      <formula>ISEVEN(ROW())</formula>
    </cfRule>
  </conditionalFormatting>
  <conditionalFormatting sqref="B60:F60">
    <cfRule type="expression" dxfId="5933" priority="11694">
      <formula>ISEVEN(ROW())</formula>
    </cfRule>
  </conditionalFormatting>
  <conditionalFormatting sqref="B58 D58:F58">
    <cfRule type="expression" dxfId="5932" priority="11693">
      <formula>ISEVEN(ROW())</formula>
    </cfRule>
  </conditionalFormatting>
  <conditionalFormatting sqref="F57">
    <cfRule type="expression" dxfId="5931" priority="11692">
      <formula>ISEVEN(ROW())</formula>
    </cfRule>
  </conditionalFormatting>
  <conditionalFormatting sqref="B57:E57">
    <cfRule type="expression" dxfId="5930" priority="11691">
      <formula>ISEVEN(ROW())</formula>
    </cfRule>
  </conditionalFormatting>
  <conditionalFormatting sqref="G57">
    <cfRule type="expression" dxfId="5929" priority="11690">
      <formula>ISEVEN(ROW())</formula>
    </cfRule>
  </conditionalFormatting>
  <conditionalFormatting sqref="G57">
    <cfRule type="expression" dxfId="5928" priority="11689">
      <formula>ISEVEN(ROW())</formula>
    </cfRule>
  </conditionalFormatting>
  <conditionalFormatting sqref="G58">
    <cfRule type="expression" dxfId="5927" priority="11688">
      <formula>ISEVEN(ROW())</formula>
    </cfRule>
  </conditionalFormatting>
  <conditionalFormatting sqref="C58">
    <cfRule type="expression" dxfId="5926" priority="11687">
      <formula>ISEVEN(ROW())</formula>
    </cfRule>
  </conditionalFormatting>
  <conditionalFormatting sqref="B61 D61:F61">
    <cfRule type="expression" dxfId="5925" priority="11686">
      <formula>ISEVEN(ROW())</formula>
    </cfRule>
  </conditionalFormatting>
  <conditionalFormatting sqref="F60">
    <cfRule type="expression" dxfId="5924" priority="11685">
      <formula>ISEVEN(ROW())</formula>
    </cfRule>
  </conditionalFormatting>
  <conditionalFormatting sqref="B60:E60">
    <cfRule type="expression" dxfId="5923" priority="11684">
      <formula>ISEVEN(ROW())</formula>
    </cfRule>
  </conditionalFormatting>
  <conditionalFormatting sqref="B59 D59:F59">
    <cfRule type="expression" dxfId="5922" priority="11683">
      <formula>ISEVEN(ROW())</formula>
    </cfRule>
  </conditionalFormatting>
  <conditionalFormatting sqref="C61">
    <cfRule type="expression" dxfId="5921" priority="11682">
      <formula>ISEVEN(ROW())</formula>
    </cfRule>
  </conditionalFormatting>
  <conditionalFormatting sqref="B59 D59:F59">
    <cfRule type="expression" dxfId="5920" priority="11601">
      <formula>ISEVEN(ROW())</formula>
    </cfRule>
  </conditionalFormatting>
  <conditionalFormatting sqref="F58">
    <cfRule type="expression" dxfId="5919" priority="11600">
      <formula>ISEVEN(ROW())</formula>
    </cfRule>
  </conditionalFormatting>
  <conditionalFormatting sqref="B58:E58">
    <cfRule type="expression" dxfId="5918" priority="11599">
      <formula>ISEVEN(ROW())</formula>
    </cfRule>
  </conditionalFormatting>
  <conditionalFormatting sqref="G58">
    <cfRule type="expression" dxfId="5917" priority="11598">
      <formula>ISEVEN(ROW())</formula>
    </cfRule>
  </conditionalFormatting>
  <conditionalFormatting sqref="G58">
    <cfRule type="expression" dxfId="5916" priority="11597">
      <formula>ISEVEN(ROW())</formula>
    </cfRule>
  </conditionalFormatting>
  <conditionalFormatting sqref="B57:G57">
    <cfRule type="expression" dxfId="5915" priority="11596">
      <formula>ISEVEN(ROW())</formula>
    </cfRule>
  </conditionalFormatting>
  <conditionalFormatting sqref="F60">
    <cfRule type="expression" dxfId="5914" priority="11594">
      <formula>ISEVEN(ROW())</formula>
    </cfRule>
  </conditionalFormatting>
  <conditionalFormatting sqref="B60:E60">
    <cfRule type="expression" dxfId="5913" priority="11593">
      <formula>ISEVEN(ROW())</formula>
    </cfRule>
  </conditionalFormatting>
  <conditionalFormatting sqref="B60:E60">
    <cfRule type="expression" dxfId="5912" priority="11592">
      <formula>ISEVEN(ROW())</formula>
    </cfRule>
  </conditionalFormatting>
  <conditionalFormatting sqref="B61:F61">
    <cfRule type="expression" dxfId="5911" priority="11591">
      <formula>ISEVEN(ROW())</formula>
    </cfRule>
  </conditionalFormatting>
  <conditionalFormatting sqref="F61">
    <cfRule type="expression" dxfId="5910" priority="11590">
      <formula>ISEVEN(ROW())</formula>
    </cfRule>
  </conditionalFormatting>
  <conditionalFormatting sqref="B61:E61">
    <cfRule type="expression" dxfId="5909" priority="11589">
      <formula>ISEVEN(ROW())</formula>
    </cfRule>
  </conditionalFormatting>
  <conditionalFormatting sqref="B60:F60">
    <cfRule type="expression" dxfId="5908" priority="11588">
      <formula>ISEVEN(ROW())</formula>
    </cfRule>
  </conditionalFormatting>
  <conditionalFormatting sqref="F57">
    <cfRule type="expression" dxfId="5907" priority="11587">
      <formula>ISEVEN(ROW())</formula>
    </cfRule>
  </conditionalFormatting>
  <conditionalFormatting sqref="B57:E57">
    <cfRule type="expression" dxfId="5906" priority="11586">
      <formula>ISEVEN(ROW())</formula>
    </cfRule>
  </conditionalFormatting>
  <conditionalFormatting sqref="G57">
    <cfRule type="expression" dxfId="5905" priority="11585">
      <formula>ISEVEN(ROW())</formula>
    </cfRule>
  </conditionalFormatting>
  <conditionalFormatting sqref="G57">
    <cfRule type="expression" dxfId="5904" priority="11584">
      <formula>ISEVEN(ROW())</formula>
    </cfRule>
  </conditionalFormatting>
  <conditionalFormatting sqref="B57 D57:F57">
    <cfRule type="expression" dxfId="5903" priority="11583">
      <formula>ISEVEN(ROW())</formula>
    </cfRule>
  </conditionalFormatting>
  <conditionalFormatting sqref="G57">
    <cfRule type="expression" dxfId="5902" priority="11582">
      <formula>ISEVEN(ROW())</formula>
    </cfRule>
  </conditionalFormatting>
  <conditionalFormatting sqref="C57">
    <cfRule type="expression" dxfId="5901" priority="11581">
      <formula>ISEVEN(ROW())</formula>
    </cfRule>
  </conditionalFormatting>
  <conditionalFormatting sqref="B60 D60:F60">
    <cfRule type="expression" dxfId="5900" priority="11580">
      <formula>ISEVEN(ROW())</formula>
    </cfRule>
  </conditionalFormatting>
  <conditionalFormatting sqref="F59">
    <cfRule type="expression" dxfId="5899" priority="11579">
      <formula>ISEVEN(ROW())</formula>
    </cfRule>
  </conditionalFormatting>
  <conditionalFormatting sqref="B59 D59:E59">
    <cfRule type="expression" dxfId="5898" priority="11578">
      <formula>ISEVEN(ROW())</formula>
    </cfRule>
  </conditionalFormatting>
  <conditionalFormatting sqref="B58:G58">
    <cfRule type="expression" dxfId="5897" priority="11577">
      <formula>ISEVEN(ROW())</formula>
    </cfRule>
  </conditionalFormatting>
  <conditionalFormatting sqref="C60">
    <cfRule type="expression" dxfId="5896" priority="11576">
      <formula>ISEVEN(ROW())</formula>
    </cfRule>
  </conditionalFormatting>
  <conditionalFormatting sqref="F61">
    <cfRule type="expression" dxfId="5895" priority="11575">
      <formula>ISEVEN(ROW())</formula>
    </cfRule>
  </conditionalFormatting>
  <conditionalFormatting sqref="B61:E61">
    <cfRule type="expression" dxfId="5894" priority="11574">
      <formula>ISEVEN(ROW())</formula>
    </cfRule>
  </conditionalFormatting>
  <conditionalFormatting sqref="B61:E61">
    <cfRule type="expression" dxfId="5893" priority="11573">
      <formula>ISEVEN(ROW())</formula>
    </cfRule>
  </conditionalFormatting>
  <conditionalFormatting sqref="B61:F61">
    <cfRule type="expression" dxfId="5892" priority="11572">
      <formula>ISEVEN(ROW())</formula>
    </cfRule>
  </conditionalFormatting>
  <conditionalFormatting sqref="B58 D58:F58">
    <cfRule type="expression" dxfId="5891" priority="11571">
      <formula>ISEVEN(ROW())</formula>
    </cfRule>
  </conditionalFormatting>
  <conditionalFormatting sqref="F57">
    <cfRule type="expression" dxfId="5890" priority="11570">
      <formula>ISEVEN(ROW())</formula>
    </cfRule>
  </conditionalFormatting>
  <conditionalFormatting sqref="B57:E57">
    <cfRule type="expression" dxfId="5889" priority="11569">
      <formula>ISEVEN(ROW())</formula>
    </cfRule>
  </conditionalFormatting>
  <conditionalFormatting sqref="G57">
    <cfRule type="expression" dxfId="5888" priority="11568">
      <formula>ISEVEN(ROW())</formula>
    </cfRule>
  </conditionalFormatting>
  <conditionalFormatting sqref="G57">
    <cfRule type="expression" dxfId="5887" priority="11567">
      <formula>ISEVEN(ROW())</formula>
    </cfRule>
  </conditionalFormatting>
  <conditionalFormatting sqref="G58">
    <cfRule type="expression" dxfId="5886" priority="11566">
      <formula>ISEVEN(ROW())</formula>
    </cfRule>
  </conditionalFormatting>
  <conditionalFormatting sqref="C58">
    <cfRule type="expression" dxfId="5885" priority="11565">
      <formula>ISEVEN(ROW())</formula>
    </cfRule>
  </conditionalFormatting>
  <conditionalFormatting sqref="F59">
    <cfRule type="expression" dxfId="5884" priority="11564">
      <formula>ISEVEN(ROW())</formula>
    </cfRule>
  </conditionalFormatting>
  <conditionalFormatting sqref="B59 D59:E59">
    <cfRule type="expression" dxfId="5883" priority="11563">
      <formula>ISEVEN(ROW())</formula>
    </cfRule>
  </conditionalFormatting>
  <conditionalFormatting sqref="B59 D59:E59">
    <cfRule type="expression" dxfId="5882" priority="11562">
      <formula>ISEVEN(ROW())</formula>
    </cfRule>
  </conditionalFormatting>
  <conditionalFormatting sqref="F61">
    <cfRule type="expression" dxfId="5881" priority="11561">
      <formula>ISEVEN(ROW())</formula>
    </cfRule>
  </conditionalFormatting>
  <conditionalFormatting sqref="B61:E61">
    <cfRule type="expression" dxfId="5880" priority="11560">
      <formula>ISEVEN(ROW())</formula>
    </cfRule>
  </conditionalFormatting>
  <conditionalFormatting sqref="B60:F60">
    <cfRule type="expression" dxfId="5879" priority="11559">
      <formula>ISEVEN(ROW())</formula>
    </cfRule>
  </conditionalFormatting>
  <conditionalFormatting sqref="B61 D61:F61">
    <cfRule type="expression" dxfId="5878" priority="11558">
      <formula>ISEVEN(ROW())</formula>
    </cfRule>
  </conditionalFormatting>
  <conditionalFormatting sqref="F60">
    <cfRule type="expression" dxfId="5877" priority="11557">
      <formula>ISEVEN(ROW())</formula>
    </cfRule>
  </conditionalFormatting>
  <conditionalFormatting sqref="B60:E60">
    <cfRule type="expression" dxfId="5876" priority="11556">
      <formula>ISEVEN(ROW())</formula>
    </cfRule>
  </conditionalFormatting>
  <conditionalFormatting sqref="B59 D59:F59">
    <cfRule type="expression" dxfId="5875" priority="11555">
      <formula>ISEVEN(ROW())</formula>
    </cfRule>
  </conditionalFormatting>
  <conditionalFormatting sqref="C61">
    <cfRule type="expression" dxfId="5874" priority="11554">
      <formula>ISEVEN(ROW())</formula>
    </cfRule>
  </conditionalFormatting>
  <conditionalFormatting sqref="B59 D59:F59">
    <cfRule type="expression" dxfId="5873" priority="11553">
      <formula>ISEVEN(ROW())</formula>
    </cfRule>
  </conditionalFormatting>
  <conditionalFormatting sqref="F58">
    <cfRule type="expression" dxfId="5872" priority="11552">
      <formula>ISEVEN(ROW())</formula>
    </cfRule>
  </conditionalFormatting>
  <conditionalFormatting sqref="B58:E58">
    <cfRule type="expression" dxfId="5871" priority="11551">
      <formula>ISEVEN(ROW())</formula>
    </cfRule>
  </conditionalFormatting>
  <conditionalFormatting sqref="G58">
    <cfRule type="expression" dxfId="5870" priority="11550">
      <formula>ISEVEN(ROW())</formula>
    </cfRule>
  </conditionalFormatting>
  <conditionalFormatting sqref="G58">
    <cfRule type="expression" dxfId="5869" priority="11549">
      <formula>ISEVEN(ROW())</formula>
    </cfRule>
  </conditionalFormatting>
  <conditionalFormatting sqref="B57:G57">
    <cfRule type="expression" dxfId="5868" priority="11548">
      <formula>ISEVEN(ROW())</formula>
    </cfRule>
  </conditionalFormatting>
  <conditionalFormatting sqref="F60">
    <cfRule type="expression" dxfId="5867" priority="11546">
      <formula>ISEVEN(ROW())</formula>
    </cfRule>
  </conditionalFormatting>
  <conditionalFormatting sqref="B60:E60">
    <cfRule type="expression" dxfId="5866" priority="11545">
      <formula>ISEVEN(ROW())</formula>
    </cfRule>
  </conditionalFormatting>
  <conditionalFormatting sqref="B60:E60">
    <cfRule type="expression" dxfId="5865" priority="11544">
      <formula>ISEVEN(ROW())</formula>
    </cfRule>
  </conditionalFormatting>
  <conditionalFormatting sqref="B61:F61">
    <cfRule type="expression" dxfId="5864" priority="11543">
      <formula>ISEVEN(ROW())</formula>
    </cfRule>
  </conditionalFormatting>
  <conditionalFormatting sqref="F61">
    <cfRule type="expression" dxfId="5863" priority="11542">
      <formula>ISEVEN(ROW())</formula>
    </cfRule>
  </conditionalFormatting>
  <conditionalFormatting sqref="B61:E61">
    <cfRule type="expression" dxfId="5862" priority="11541">
      <formula>ISEVEN(ROW())</formula>
    </cfRule>
  </conditionalFormatting>
  <conditionalFormatting sqref="B60:F60">
    <cfRule type="expression" dxfId="5861" priority="11540">
      <formula>ISEVEN(ROW())</formula>
    </cfRule>
  </conditionalFormatting>
  <conditionalFormatting sqref="B58 D58:F58">
    <cfRule type="expression" dxfId="5860" priority="11539">
      <formula>ISEVEN(ROW())</formula>
    </cfRule>
  </conditionalFormatting>
  <conditionalFormatting sqref="F57">
    <cfRule type="expression" dxfId="5859" priority="11538">
      <formula>ISEVEN(ROW())</formula>
    </cfRule>
  </conditionalFormatting>
  <conditionalFormatting sqref="B57:E57">
    <cfRule type="expression" dxfId="5858" priority="11537">
      <formula>ISEVEN(ROW())</formula>
    </cfRule>
  </conditionalFormatting>
  <conditionalFormatting sqref="G57">
    <cfRule type="expression" dxfId="5857" priority="11536">
      <formula>ISEVEN(ROW())</formula>
    </cfRule>
  </conditionalFormatting>
  <conditionalFormatting sqref="G57">
    <cfRule type="expression" dxfId="5856" priority="11535">
      <formula>ISEVEN(ROW())</formula>
    </cfRule>
  </conditionalFormatting>
  <conditionalFormatting sqref="G58">
    <cfRule type="expression" dxfId="5855" priority="11533">
      <formula>ISEVEN(ROW())</formula>
    </cfRule>
  </conditionalFormatting>
  <conditionalFormatting sqref="C58">
    <cfRule type="expression" dxfId="5854" priority="11532">
      <formula>ISEVEN(ROW())</formula>
    </cfRule>
  </conditionalFormatting>
  <conditionalFormatting sqref="F60">
    <cfRule type="expression" dxfId="5853" priority="11531">
      <formula>ISEVEN(ROW())</formula>
    </cfRule>
  </conditionalFormatting>
  <conditionalFormatting sqref="B60:E60">
    <cfRule type="expression" dxfId="5852" priority="11530">
      <formula>ISEVEN(ROW())</formula>
    </cfRule>
  </conditionalFormatting>
  <conditionalFormatting sqref="B59 D59:F59">
    <cfRule type="expression" dxfId="5851" priority="11529">
      <formula>ISEVEN(ROW())</formula>
    </cfRule>
  </conditionalFormatting>
  <conditionalFormatting sqref="B57 D57:F57">
    <cfRule type="expression" dxfId="5850" priority="11528">
      <formula>ISEVEN(ROW())</formula>
    </cfRule>
  </conditionalFormatting>
  <conditionalFormatting sqref="G57">
    <cfRule type="expression" dxfId="5849" priority="11523">
      <formula>ISEVEN(ROW())</formula>
    </cfRule>
  </conditionalFormatting>
  <conditionalFormatting sqref="C57">
    <cfRule type="expression" dxfId="5848" priority="11522">
      <formula>ISEVEN(ROW())</formula>
    </cfRule>
  </conditionalFormatting>
  <conditionalFormatting sqref="B60 D60:F60">
    <cfRule type="expression" dxfId="5847" priority="11521">
      <formula>ISEVEN(ROW())</formula>
    </cfRule>
  </conditionalFormatting>
  <conditionalFormatting sqref="F59">
    <cfRule type="expression" dxfId="5846" priority="11520">
      <formula>ISEVEN(ROW())</formula>
    </cfRule>
  </conditionalFormatting>
  <conditionalFormatting sqref="B59 D59:E59">
    <cfRule type="expression" dxfId="5845" priority="11519">
      <formula>ISEVEN(ROW())</formula>
    </cfRule>
  </conditionalFormatting>
  <conditionalFormatting sqref="B58:G58">
    <cfRule type="expression" dxfId="5844" priority="11518">
      <formula>ISEVEN(ROW())</formula>
    </cfRule>
  </conditionalFormatting>
  <conditionalFormatting sqref="C60">
    <cfRule type="expression" dxfId="5843" priority="11517">
      <formula>ISEVEN(ROW())</formula>
    </cfRule>
  </conditionalFormatting>
  <conditionalFormatting sqref="B59 D59:F59">
    <cfRule type="expression" dxfId="5842" priority="11513">
      <formula>ISEVEN(ROW())</formula>
    </cfRule>
  </conditionalFormatting>
  <conditionalFormatting sqref="F58">
    <cfRule type="expression" dxfId="5841" priority="11512">
      <formula>ISEVEN(ROW())</formula>
    </cfRule>
  </conditionalFormatting>
  <conditionalFormatting sqref="B58:E58">
    <cfRule type="expression" dxfId="5840" priority="11511">
      <formula>ISEVEN(ROW())</formula>
    </cfRule>
  </conditionalFormatting>
  <conditionalFormatting sqref="G58">
    <cfRule type="expression" dxfId="5839" priority="11510">
      <formula>ISEVEN(ROW())</formula>
    </cfRule>
  </conditionalFormatting>
  <conditionalFormatting sqref="G58">
    <cfRule type="expression" dxfId="5838" priority="11509">
      <formula>ISEVEN(ROW())</formula>
    </cfRule>
  </conditionalFormatting>
  <conditionalFormatting sqref="B57:G57">
    <cfRule type="expression" dxfId="5837" priority="11508">
      <formula>ISEVEN(ROW())</formula>
    </cfRule>
  </conditionalFormatting>
  <conditionalFormatting sqref="B60:F60">
    <cfRule type="expression" dxfId="5836" priority="11506">
      <formula>ISEVEN(ROW())</formula>
    </cfRule>
  </conditionalFormatting>
  <conditionalFormatting sqref="B58 D58:F58">
    <cfRule type="expression" dxfId="5835" priority="11505">
      <formula>ISEVEN(ROW())</formula>
    </cfRule>
  </conditionalFormatting>
  <conditionalFormatting sqref="F57">
    <cfRule type="expression" dxfId="5834" priority="11504">
      <formula>ISEVEN(ROW())</formula>
    </cfRule>
  </conditionalFormatting>
  <conditionalFormatting sqref="B57:E57">
    <cfRule type="expression" dxfId="5833" priority="11503">
      <formula>ISEVEN(ROW())</formula>
    </cfRule>
  </conditionalFormatting>
  <conditionalFormatting sqref="G57">
    <cfRule type="expression" dxfId="5832" priority="11502">
      <formula>ISEVEN(ROW())</formula>
    </cfRule>
  </conditionalFormatting>
  <conditionalFormatting sqref="G57">
    <cfRule type="expression" dxfId="5831" priority="11501">
      <formula>ISEVEN(ROW())</formula>
    </cfRule>
  </conditionalFormatting>
  <conditionalFormatting sqref="G58">
    <cfRule type="expression" dxfId="5830" priority="11499">
      <formula>ISEVEN(ROW())</formula>
    </cfRule>
  </conditionalFormatting>
  <conditionalFormatting sqref="C58">
    <cfRule type="expression" dxfId="5829" priority="11498">
      <formula>ISEVEN(ROW())</formula>
    </cfRule>
  </conditionalFormatting>
  <conditionalFormatting sqref="F60">
    <cfRule type="expression" dxfId="5828" priority="11497">
      <formula>ISEVEN(ROW())</formula>
    </cfRule>
  </conditionalFormatting>
  <conditionalFormatting sqref="B60:E60">
    <cfRule type="expression" dxfId="5827" priority="11496">
      <formula>ISEVEN(ROW())</formula>
    </cfRule>
  </conditionalFormatting>
  <conditionalFormatting sqref="B59 D59:F59">
    <cfRule type="expression" dxfId="5826" priority="11495">
      <formula>ISEVEN(ROW())</formula>
    </cfRule>
  </conditionalFormatting>
  <conditionalFormatting sqref="B57 D57:F57">
    <cfRule type="expression" dxfId="5825" priority="11494">
      <formula>ISEVEN(ROW())</formula>
    </cfRule>
  </conditionalFormatting>
  <conditionalFormatting sqref="G57">
    <cfRule type="expression" dxfId="5824" priority="11489">
      <formula>ISEVEN(ROW())</formula>
    </cfRule>
  </conditionalFormatting>
  <conditionalFormatting sqref="C57">
    <cfRule type="expression" dxfId="5823" priority="11488">
      <formula>ISEVEN(ROW())</formula>
    </cfRule>
  </conditionalFormatting>
  <conditionalFormatting sqref="B60 D60:F60">
    <cfRule type="expression" dxfId="5822" priority="11487">
      <formula>ISEVEN(ROW())</formula>
    </cfRule>
  </conditionalFormatting>
  <conditionalFormatting sqref="F59">
    <cfRule type="expression" dxfId="5821" priority="11486">
      <formula>ISEVEN(ROW())</formula>
    </cfRule>
  </conditionalFormatting>
  <conditionalFormatting sqref="B59 D59:E59">
    <cfRule type="expression" dxfId="5820" priority="11485">
      <formula>ISEVEN(ROW())</formula>
    </cfRule>
  </conditionalFormatting>
  <conditionalFormatting sqref="B58:G58">
    <cfRule type="expression" dxfId="5819" priority="11484">
      <formula>ISEVEN(ROW())</formula>
    </cfRule>
  </conditionalFormatting>
  <conditionalFormatting sqref="C60">
    <cfRule type="expression" dxfId="5818" priority="11483">
      <formula>ISEVEN(ROW())</formula>
    </cfRule>
  </conditionalFormatting>
  <conditionalFormatting sqref="B60:F60">
    <cfRule type="expression" dxfId="5817" priority="11479">
      <formula>ISEVEN(ROW())</formula>
    </cfRule>
  </conditionalFormatting>
  <conditionalFormatting sqref="B59 D59:F59">
    <cfRule type="expression" dxfId="5816" priority="11478">
      <formula>ISEVEN(ROW())</formula>
    </cfRule>
  </conditionalFormatting>
  <conditionalFormatting sqref="F58">
    <cfRule type="expression" dxfId="5815" priority="11477">
      <formula>ISEVEN(ROW())</formula>
    </cfRule>
  </conditionalFormatting>
  <conditionalFormatting sqref="B58:E58">
    <cfRule type="expression" dxfId="5814" priority="11476">
      <formula>ISEVEN(ROW())</formula>
    </cfRule>
  </conditionalFormatting>
  <conditionalFormatting sqref="G58">
    <cfRule type="expression" dxfId="5813" priority="11475">
      <formula>ISEVEN(ROW())</formula>
    </cfRule>
  </conditionalFormatting>
  <conditionalFormatting sqref="G58">
    <cfRule type="expression" dxfId="5812" priority="11474">
      <formula>ISEVEN(ROW())</formula>
    </cfRule>
  </conditionalFormatting>
  <conditionalFormatting sqref="B57:G57">
    <cfRule type="expression" dxfId="5811" priority="11473">
      <formula>ISEVEN(ROW())</formula>
    </cfRule>
  </conditionalFormatting>
  <conditionalFormatting sqref="B58 D58:F58">
    <cfRule type="expression" dxfId="5810" priority="11471">
      <formula>ISEVEN(ROW())</formula>
    </cfRule>
  </conditionalFormatting>
  <conditionalFormatting sqref="F57">
    <cfRule type="expression" dxfId="5809" priority="11470">
      <formula>ISEVEN(ROW())</formula>
    </cfRule>
  </conditionalFormatting>
  <conditionalFormatting sqref="B57:E57">
    <cfRule type="expression" dxfId="5808" priority="11469">
      <formula>ISEVEN(ROW())</formula>
    </cfRule>
  </conditionalFormatting>
  <conditionalFormatting sqref="G57">
    <cfRule type="expression" dxfId="5807" priority="11468">
      <formula>ISEVEN(ROW())</formula>
    </cfRule>
  </conditionalFormatting>
  <conditionalFormatting sqref="G57">
    <cfRule type="expression" dxfId="5806" priority="11467">
      <formula>ISEVEN(ROW())</formula>
    </cfRule>
  </conditionalFormatting>
  <conditionalFormatting sqref="G58">
    <cfRule type="expression" dxfId="5805" priority="11465">
      <formula>ISEVEN(ROW())</formula>
    </cfRule>
  </conditionalFormatting>
  <conditionalFormatting sqref="C58">
    <cfRule type="expression" dxfId="5804" priority="11464">
      <formula>ISEVEN(ROW())</formula>
    </cfRule>
  </conditionalFormatting>
  <conditionalFormatting sqref="F60">
    <cfRule type="expression" dxfId="5803" priority="11463">
      <formula>ISEVEN(ROW())</formula>
    </cfRule>
  </conditionalFormatting>
  <conditionalFormatting sqref="B60:E60">
    <cfRule type="expression" dxfId="5802" priority="11462">
      <formula>ISEVEN(ROW())</formula>
    </cfRule>
  </conditionalFormatting>
  <conditionalFormatting sqref="B59 D59:F59">
    <cfRule type="expression" dxfId="5801" priority="11461">
      <formula>ISEVEN(ROW())</formula>
    </cfRule>
  </conditionalFormatting>
  <conditionalFormatting sqref="B57 D57:F57">
    <cfRule type="expression" dxfId="5800" priority="11460">
      <formula>ISEVEN(ROW())</formula>
    </cfRule>
  </conditionalFormatting>
  <conditionalFormatting sqref="G57">
    <cfRule type="expression" dxfId="5799" priority="11455">
      <formula>ISEVEN(ROW())</formula>
    </cfRule>
  </conditionalFormatting>
  <conditionalFormatting sqref="C57">
    <cfRule type="expression" dxfId="5798" priority="11454">
      <formula>ISEVEN(ROW())</formula>
    </cfRule>
  </conditionalFormatting>
  <conditionalFormatting sqref="B60 D60:F60">
    <cfRule type="expression" dxfId="5797" priority="11453">
      <formula>ISEVEN(ROW())</formula>
    </cfRule>
  </conditionalFormatting>
  <conditionalFormatting sqref="F59">
    <cfRule type="expression" dxfId="5796" priority="11452">
      <formula>ISEVEN(ROW())</formula>
    </cfRule>
  </conditionalFormatting>
  <conditionalFormatting sqref="B59 D59:E59">
    <cfRule type="expression" dxfId="5795" priority="11451">
      <formula>ISEVEN(ROW())</formula>
    </cfRule>
  </conditionalFormatting>
  <conditionalFormatting sqref="B58:G58">
    <cfRule type="expression" dxfId="5794" priority="11450">
      <formula>ISEVEN(ROW())</formula>
    </cfRule>
  </conditionalFormatting>
  <conditionalFormatting sqref="C60">
    <cfRule type="expression" dxfId="5793" priority="11449">
      <formula>ISEVEN(ROW())</formula>
    </cfRule>
  </conditionalFormatting>
  <conditionalFormatting sqref="B58 D58:F58">
    <cfRule type="expression" dxfId="5792" priority="11448">
      <formula>ISEVEN(ROW())</formula>
    </cfRule>
  </conditionalFormatting>
  <conditionalFormatting sqref="F57">
    <cfRule type="expression" dxfId="5791" priority="11447">
      <formula>ISEVEN(ROW())</formula>
    </cfRule>
  </conditionalFormatting>
  <conditionalFormatting sqref="B57:E57">
    <cfRule type="expression" dxfId="5790" priority="11446">
      <formula>ISEVEN(ROW())</formula>
    </cfRule>
  </conditionalFormatting>
  <conditionalFormatting sqref="G57">
    <cfRule type="expression" dxfId="5789" priority="11445">
      <formula>ISEVEN(ROW())</formula>
    </cfRule>
  </conditionalFormatting>
  <conditionalFormatting sqref="G57">
    <cfRule type="expression" dxfId="5788" priority="11444">
      <formula>ISEVEN(ROW())</formula>
    </cfRule>
  </conditionalFormatting>
  <conditionalFormatting sqref="G58">
    <cfRule type="expression" dxfId="5787" priority="11442">
      <formula>ISEVEN(ROW())</formula>
    </cfRule>
  </conditionalFormatting>
  <conditionalFormatting sqref="C58">
    <cfRule type="expression" dxfId="5786" priority="11441">
      <formula>ISEVEN(ROW())</formula>
    </cfRule>
  </conditionalFormatting>
  <conditionalFormatting sqref="F60">
    <cfRule type="expression" dxfId="5785" priority="11440">
      <formula>ISEVEN(ROW())</formula>
    </cfRule>
  </conditionalFormatting>
  <conditionalFormatting sqref="B60:E60">
    <cfRule type="expression" dxfId="5784" priority="11439">
      <formula>ISEVEN(ROW())</formula>
    </cfRule>
  </conditionalFormatting>
  <conditionalFormatting sqref="B59 D59:F59">
    <cfRule type="expression" dxfId="5783" priority="11438">
      <formula>ISEVEN(ROW())</formula>
    </cfRule>
  </conditionalFormatting>
  <conditionalFormatting sqref="B57 D57:F57">
    <cfRule type="expression" dxfId="5782" priority="11437">
      <formula>ISEVEN(ROW())</formula>
    </cfRule>
  </conditionalFormatting>
  <conditionalFormatting sqref="G57">
    <cfRule type="expression" dxfId="5781" priority="11432">
      <formula>ISEVEN(ROW())</formula>
    </cfRule>
  </conditionalFormatting>
  <conditionalFormatting sqref="C57">
    <cfRule type="expression" dxfId="5780" priority="11431">
      <formula>ISEVEN(ROW())</formula>
    </cfRule>
  </conditionalFormatting>
  <conditionalFormatting sqref="B60 D60:F60">
    <cfRule type="expression" dxfId="5779" priority="11430">
      <formula>ISEVEN(ROW())</formula>
    </cfRule>
  </conditionalFormatting>
  <conditionalFormatting sqref="F59">
    <cfRule type="expression" dxfId="5778" priority="11429">
      <formula>ISEVEN(ROW())</formula>
    </cfRule>
  </conditionalFormatting>
  <conditionalFormatting sqref="B59 D59:E59">
    <cfRule type="expression" dxfId="5777" priority="11428">
      <formula>ISEVEN(ROW())</formula>
    </cfRule>
  </conditionalFormatting>
  <conditionalFormatting sqref="B58:G58">
    <cfRule type="expression" dxfId="5776" priority="11427">
      <formula>ISEVEN(ROW())</formula>
    </cfRule>
  </conditionalFormatting>
  <conditionalFormatting sqref="C60">
    <cfRule type="expression" dxfId="5775" priority="11426">
      <formula>ISEVEN(ROW())</formula>
    </cfRule>
  </conditionalFormatting>
  <conditionalFormatting sqref="B59 D59:F59">
    <cfRule type="expression" dxfId="5774" priority="11422">
      <formula>ISEVEN(ROW())</formula>
    </cfRule>
  </conditionalFormatting>
  <conditionalFormatting sqref="F58">
    <cfRule type="expression" dxfId="5773" priority="11421">
      <formula>ISEVEN(ROW())</formula>
    </cfRule>
  </conditionalFormatting>
  <conditionalFormatting sqref="B58:E58">
    <cfRule type="expression" dxfId="5772" priority="11420">
      <formula>ISEVEN(ROW())</formula>
    </cfRule>
  </conditionalFormatting>
  <conditionalFormatting sqref="G58">
    <cfRule type="expression" dxfId="5771" priority="11419">
      <formula>ISEVEN(ROW())</formula>
    </cfRule>
  </conditionalFormatting>
  <conditionalFormatting sqref="G58">
    <cfRule type="expression" dxfId="5770" priority="11418">
      <formula>ISEVEN(ROW())</formula>
    </cfRule>
  </conditionalFormatting>
  <conditionalFormatting sqref="B57:G57">
    <cfRule type="expression" dxfId="5769" priority="11417">
      <formula>ISEVEN(ROW())</formula>
    </cfRule>
  </conditionalFormatting>
  <conditionalFormatting sqref="B60:F60">
    <cfRule type="expression" dxfId="5768" priority="11415">
      <formula>ISEVEN(ROW())</formula>
    </cfRule>
  </conditionalFormatting>
  <conditionalFormatting sqref="B58 D58:F58">
    <cfRule type="expression" dxfId="5767" priority="11414">
      <formula>ISEVEN(ROW())</formula>
    </cfRule>
  </conditionalFormatting>
  <conditionalFormatting sqref="F57">
    <cfRule type="expression" dxfId="5766" priority="11413">
      <formula>ISEVEN(ROW())</formula>
    </cfRule>
  </conditionalFormatting>
  <conditionalFormatting sqref="B57:E57">
    <cfRule type="expression" dxfId="5765" priority="11412">
      <formula>ISEVEN(ROW())</formula>
    </cfRule>
  </conditionalFormatting>
  <conditionalFormatting sqref="G57">
    <cfRule type="expression" dxfId="5764" priority="11411">
      <formula>ISEVEN(ROW())</formula>
    </cfRule>
  </conditionalFormatting>
  <conditionalFormatting sqref="G57">
    <cfRule type="expression" dxfId="5763" priority="11410">
      <formula>ISEVEN(ROW())</formula>
    </cfRule>
  </conditionalFormatting>
  <conditionalFormatting sqref="G58">
    <cfRule type="expression" dxfId="5762" priority="11408">
      <formula>ISEVEN(ROW())</formula>
    </cfRule>
  </conditionalFormatting>
  <conditionalFormatting sqref="C58">
    <cfRule type="expression" dxfId="5761" priority="11407">
      <formula>ISEVEN(ROW())</formula>
    </cfRule>
  </conditionalFormatting>
  <conditionalFormatting sqref="F60">
    <cfRule type="expression" dxfId="5760" priority="11406">
      <formula>ISEVEN(ROW())</formula>
    </cfRule>
  </conditionalFormatting>
  <conditionalFormatting sqref="B60:E60">
    <cfRule type="expression" dxfId="5759" priority="11405">
      <formula>ISEVEN(ROW())</formula>
    </cfRule>
  </conditionalFormatting>
  <conditionalFormatting sqref="B59 D59:F59">
    <cfRule type="expression" dxfId="5758" priority="11404">
      <formula>ISEVEN(ROW())</formula>
    </cfRule>
  </conditionalFormatting>
  <conditionalFormatting sqref="B57 D57:F57">
    <cfRule type="expression" dxfId="5757" priority="11403">
      <formula>ISEVEN(ROW())</formula>
    </cfRule>
  </conditionalFormatting>
  <conditionalFormatting sqref="G57">
    <cfRule type="expression" dxfId="5756" priority="11398">
      <formula>ISEVEN(ROW())</formula>
    </cfRule>
  </conditionalFormatting>
  <conditionalFormatting sqref="C57">
    <cfRule type="expression" dxfId="5755" priority="11397">
      <formula>ISEVEN(ROW())</formula>
    </cfRule>
  </conditionalFormatting>
  <conditionalFormatting sqref="F59">
    <cfRule type="expression" dxfId="5754" priority="11396">
      <formula>ISEVEN(ROW())</formula>
    </cfRule>
  </conditionalFormatting>
  <conditionalFormatting sqref="B59 D59:E59">
    <cfRule type="expression" dxfId="5753" priority="11395">
      <formula>ISEVEN(ROW())</formula>
    </cfRule>
  </conditionalFormatting>
  <conditionalFormatting sqref="B58:G58">
    <cfRule type="expression" dxfId="5752" priority="11394">
      <formula>ISEVEN(ROW())</formula>
    </cfRule>
  </conditionalFormatting>
  <conditionalFormatting sqref="B59 D59:F59">
    <cfRule type="expression" dxfId="5751" priority="11390">
      <formula>ISEVEN(ROW())</formula>
    </cfRule>
  </conditionalFormatting>
  <conditionalFormatting sqref="F58">
    <cfRule type="expression" dxfId="5750" priority="11389">
      <formula>ISEVEN(ROW())</formula>
    </cfRule>
  </conditionalFormatting>
  <conditionalFormatting sqref="B58:E58">
    <cfRule type="expression" dxfId="5749" priority="11388">
      <formula>ISEVEN(ROW())</formula>
    </cfRule>
  </conditionalFormatting>
  <conditionalFormatting sqref="G58">
    <cfRule type="expression" dxfId="5748" priority="11387">
      <formula>ISEVEN(ROW())</formula>
    </cfRule>
  </conditionalFormatting>
  <conditionalFormatting sqref="G58">
    <cfRule type="expression" dxfId="5747" priority="11386">
      <formula>ISEVEN(ROW())</formula>
    </cfRule>
  </conditionalFormatting>
  <conditionalFormatting sqref="B57:G57">
    <cfRule type="expression" dxfId="5746" priority="11385">
      <formula>ISEVEN(ROW())</formula>
    </cfRule>
  </conditionalFormatting>
  <conditionalFormatting sqref="B60:F60">
    <cfRule type="expression" dxfId="5745" priority="11383">
      <formula>ISEVEN(ROW())</formula>
    </cfRule>
  </conditionalFormatting>
  <conditionalFormatting sqref="B58 D58:F58">
    <cfRule type="expression" dxfId="5744" priority="11382">
      <formula>ISEVEN(ROW())</formula>
    </cfRule>
  </conditionalFormatting>
  <conditionalFormatting sqref="F57">
    <cfRule type="expression" dxfId="5743" priority="11381">
      <formula>ISEVEN(ROW())</formula>
    </cfRule>
  </conditionalFormatting>
  <conditionalFormatting sqref="B57:E57">
    <cfRule type="expression" dxfId="5742" priority="11380">
      <formula>ISEVEN(ROW())</formula>
    </cfRule>
  </conditionalFormatting>
  <conditionalFormatting sqref="G57">
    <cfRule type="expression" dxfId="5741" priority="11379">
      <formula>ISEVEN(ROW())</formula>
    </cfRule>
  </conditionalFormatting>
  <conditionalFormatting sqref="G57">
    <cfRule type="expression" dxfId="5740" priority="11378">
      <formula>ISEVEN(ROW())</formula>
    </cfRule>
  </conditionalFormatting>
  <conditionalFormatting sqref="G58">
    <cfRule type="expression" dxfId="5739" priority="11376">
      <formula>ISEVEN(ROW())</formula>
    </cfRule>
  </conditionalFormatting>
  <conditionalFormatting sqref="C58">
    <cfRule type="expression" dxfId="5738" priority="11375">
      <formula>ISEVEN(ROW())</formula>
    </cfRule>
  </conditionalFormatting>
  <conditionalFormatting sqref="F60">
    <cfRule type="expression" dxfId="5737" priority="11374">
      <formula>ISEVEN(ROW())</formula>
    </cfRule>
  </conditionalFormatting>
  <conditionalFormatting sqref="B60:E60">
    <cfRule type="expression" dxfId="5736" priority="11373">
      <formula>ISEVEN(ROW())</formula>
    </cfRule>
  </conditionalFormatting>
  <conditionalFormatting sqref="B59 D59:F59">
    <cfRule type="expression" dxfId="5735" priority="11372">
      <formula>ISEVEN(ROW())</formula>
    </cfRule>
  </conditionalFormatting>
  <conditionalFormatting sqref="B57 D57:F57">
    <cfRule type="expression" dxfId="5734" priority="11371">
      <formula>ISEVEN(ROW())</formula>
    </cfRule>
  </conditionalFormatting>
  <conditionalFormatting sqref="G57">
    <cfRule type="expression" dxfId="5733" priority="11366">
      <formula>ISEVEN(ROW())</formula>
    </cfRule>
  </conditionalFormatting>
  <conditionalFormatting sqref="C57">
    <cfRule type="expression" dxfId="5732" priority="11365">
      <formula>ISEVEN(ROW())</formula>
    </cfRule>
  </conditionalFormatting>
  <conditionalFormatting sqref="B60 D60:F60">
    <cfRule type="expression" dxfId="5731" priority="11364">
      <formula>ISEVEN(ROW())</formula>
    </cfRule>
  </conditionalFormatting>
  <conditionalFormatting sqref="F59">
    <cfRule type="expression" dxfId="5730" priority="11363">
      <formula>ISEVEN(ROW())</formula>
    </cfRule>
  </conditionalFormatting>
  <conditionalFormatting sqref="B59 D59:E59">
    <cfRule type="expression" dxfId="5729" priority="11362">
      <formula>ISEVEN(ROW())</formula>
    </cfRule>
  </conditionalFormatting>
  <conditionalFormatting sqref="B58:G58">
    <cfRule type="expression" dxfId="5728" priority="11361">
      <formula>ISEVEN(ROW())</formula>
    </cfRule>
  </conditionalFormatting>
  <conditionalFormatting sqref="C60">
    <cfRule type="expression" dxfId="5727" priority="11360">
      <formula>ISEVEN(ROW())</formula>
    </cfRule>
  </conditionalFormatting>
  <conditionalFormatting sqref="B61 D61:F61">
    <cfRule type="expression" dxfId="5726" priority="11359">
      <formula>ISEVEN(ROW())</formula>
    </cfRule>
  </conditionalFormatting>
  <conditionalFormatting sqref="C61">
    <cfRule type="expression" dxfId="5725" priority="11358">
      <formula>ISEVEN(ROW())</formula>
    </cfRule>
  </conditionalFormatting>
  <conditionalFormatting sqref="B61:F61">
    <cfRule type="expression" dxfId="5724" priority="11357">
      <formula>ISEVEN(ROW())</formula>
    </cfRule>
  </conditionalFormatting>
  <conditionalFormatting sqref="F61">
    <cfRule type="expression" dxfId="5723" priority="11356">
      <formula>ISEVEN(ROW())</formula>
    </cfRule>
  </conditionalFormatting>
  <conditionalFormatting sqref="B61:E61">
    <cfRule type="expression" dxfId="5722" priority="11355">
      <formula>ISEVEN(ROW())</formula>
    </cfRule>
  </conditionalFormatting>
  <conditionalFormatting sqref="B61 D61:F61">
    <cfRule type="expression" dxfId="5721" priority="11354">
      <formula>ISEVEN(ROW())</formula>
    </cfRule>
  </conditionalFormatting>
  <conditionalFormatting sqref="C61">
    <cfRule type="expression" dxfId="5720" priority="11353">
      <formula>ISEVEN(ROW())</formula>
    </cfRule>
  </conditionalFormatting>
  <conditionalFormatting sqref="B61:F61">
    <cfRule type="expression" dxfId="5719" priority="11352">
      <formula>ISEVEN(ROW())</formula>
    </cfRule>
  </conditionalFormatting>
  <conditionalFormatting sqref="F61">
    <cfRule type="expression" dxfId="5718" priority="11351">
      <formula>ISEVEN(ROW())</formula>
    </cfRule>
  </conditionalFormatting>
  <conditionalFormatting sqref="B61:E61">
    <cfRule type="expression" dxfId="5717" priority="11350">
      <formula>ISEVEN(ROW())</formula>
    </cfRule>
  </conditionalFormatting>
  <conditionalFormatting sqref="B61 D61:F61">
    <cfRule type="expression" dxfId="5716" priority="11349">
      <formula>ISEVEN(ROW())</formula>
    </cfRule>
  </conditionalFormatting>
  <conditionalFormatting sqref="C61">
    <cfRule type="expression" dxfId="5715" priority="11348">
      <formula>ISEVEN(ROW())</formula>
    </cfRule>
  </conditionalFormatting>
  <conditionalFormatting sqref="B61:F61">
    <cfRule type="expression" dxfId="5714" priority="11347">
      <formula>ISEVEN(ROW())</formula>
    </cfRule>
  </conditionalFormatting>
  <conditionalFormatting sqref="B61 D61:F61">
    <cfRule type="expression" dxfId="5713" priority="11346">
      <formula>ISEVEN(ROW())</formula>
    </cfRule>
  </conditionalFormatting>
  <conditionalFormatting sqref="C61">
    <cfRule type="expression" dxfId="5712" priority="11345">
      <formula>ISEVEN(ROW())</formula>
    </cfRule>
  </conditionalFormatting>
  <conditionalFormatting sqref="B61:F61">
    <cfRule type="expression" dxfId="5711" priority="11344">
      <formula>ISEVEN(ROW())</formula>
    </cfRule>
  </conditionalFormatting>
  <conditionalFormatting sqref="F61">
    <cfRule type="expression" dxfId="5710" priority="11343">
      <formula>ISEVEN(ROW())</formula>
    </cfRule>
  </conditionalFormatting>
  <conditionalFormatting sqref="B61:E61">
    <cfRule type="expression" dxfId="5709" priority="11342">
      <formula>ISEVEN(ROW())</formula>
    </cfRule>
  </conditionalFormatting>
  <conditionalFormatting sqref="B61 D61:F61">
    <cfRule type="expression" dxfId="5708" priority="11341">
      <formula>ISEVEN(ROW())</formula>
    </cfRule>
  </conditionalFormatting>
  <conditionalFormatting sqref="C61">
    <cfRule type="expression" dxfId="5707" priority="11340">
      <formula>ISEVEN(ROW())</formula>
    </cfRule>
  </conditionalFormatting>
  <conditionalFormatting sqref="B61:F61">
    <cfRule type="expression" dxfId="5706" priority="11339">
      <formula>ISEVEN(ROW())</formula>
    </cfRule>
  </conditionalFormatting>
  <conditionalFormatting sqref="F61">
    <cfRule type="expression" dxfId="5705" priority="11338">
      <formula>ISEVEN(ROW())</formula>
    </cfRule>
  </conditionalFormatting>
  <conditionalFormatting sqref="B61:E61">
    <cfRule type="expression" dxfId="5704" priority="11337">
      <formula>ISEVEN(ROW())</formula>
    </cfRule>
  </conditionalFormatting>
  <conditionalFormatting sqref="B61 D61:F61">
    <cfRule type="expression" dxfId="5703" priority="11336">
      <formula>ISEVEN(ROW())</formula>
    </cfRule>
  </conditionalFormatting>
  <conditionalFormatting sqref="C61">
    <cfRule type="expression" dxfId="5702" priority="11335">
      <formula>ISEVEN(ROW())</formula>
    </cfRule>
  </conditionalFormatting>
  <conditionalFormatting sqref="B61:F61">
    <cfRule type="expression" dxfId="5701" priority="11334">
      <formula>ISEVEN(ROW())</formula>
    </cfRule>
  </conditionalFormatting>
  <conditionalFormatting sqref="B58 D58:F58">
    <cfRule type="expression" dxfId="5700" priority="11333">
      <formula>ISEVEN(ROW())</formula>
    </cfRule>
  </conditionalFormatting>
  <conditionalFormatting sqref="F57">
    <cfRule type="expression" dxfId="5699" priority="11332">
      <formula>ISEVEN(ROW())</formula>
    </cfRule>
  </conditionalFormatting>
  <conditionalFormatting sqref="B57:E57">
    <cfRule type="expression" dxfId="5698" priority="11331">
      <formula>ISEVEN(ROW())</formula>
    </cfRule>
  </conditionalFormatting>
  <conditionalFormatting sqref="G57">
    <cfRule type="expression" dxfId="5697" priority="11330">
      <formula>ISEVEN(ROW())</formula>
    </cfRule>
  </conditionalFormatting>
  <conditionalFormatting sqref="G57">
    <cfRule type="expression" dxfId="5696" priority="11329">
      <formula>ISEVEN(ROW())</formula>
    </cfRule>
  </conditionalFormatting>
  <conditionalFormatting sqref="G58">
    <cfRule type="expression" dxfId="5695" priority="11327">
      <formula>ISEVEN(ROW())</formula>
    </cfRule>
  </conditionalFormatting>
  <conditionalFormatting sqref="C58">
    <cfRule type="expression" dxfId="5694" priority="11326">
      <formula>ISEVEN(ROW())</formula>
    </cfRule>
  </conditionalFormatting>
  <conditionalFormatting sqref="F59">
    <cfRule type="expression" dxfId="5693" priority="11325">
      <formula>ISEVEN(ROW())</formula>
    </cfRule>
  </conditionalFormatting>
  <conditionalFormatting sqref="B59 D59:E59">
    <cfRule type="expression" dxfId="5692" priority="11324">
      <formula>ISEVEN(ROW())</formula>
    </cfRule>
  </conditionalFormatting>
  <conditionalFormatting sqref="B59 D59:E59">
    <cfRule type="expression" dxfId="5691" priority="11323">
      <formula>ISEVEN(ROW())</formula>
    </cfRule>
  </conditionalFormatting>
  <conditionalFormatting sqref="F61">
    <cfRule type="expression" dxfId="5690" priority="11322">
      <formula>ISEVEN(ROW())</formula>
    </cfRule>
  </conditionalFormatting>
  <conditionalFormatting sqref="B61:E61">
    <cfRule type="expression" dxfId="5689" priority="11321">
      <formula>ISEVEN(ROW())</formula>
    </cfRule>
  </conditionalFormatting>
  <conditionalFormatting sqref="B60:F60">
    <cfRule type="expression" dxfId="5688" priority="11320">
      <formula>ISEVEN(ROW())</formula>
    </cfRule>
  </conditionalFormatting>
  <conditionalFormatting sqref="B61 D61:F61">
    <cfRule type="expression" dxfId="5687" priority="11319">
      <formula>ISEVEN(ROW())</formula>
    </cfRule>
  </conditionalFormatting>
  <conditionalFormatting sqref="F60">
    <cfRule type="expression" dxfId="5686" priority="11318">
      <formula>ISEVEN(ROW())</formula>
    </cfRule>
  </conditionalFormatting>
  <conditionalFormatting sqref="B60:E60">
    <cfRule type="expression" dxfId="5685" priority="11317">
      <formula>ISEVEN(ROW())</formula>
    </cfRule>
  </conditionalFormatting>
  <conditionalFormatting sqref="B59 D59:F59">
    <cfRule type="expression" dxfId="5684" priority="11316">
      <formula>ISEVEN(ROW())</formula>
    </cfRule>
  </conditionalFormatting>
  <conditionalFormatting sqref="C61">
    <cfRule type="expression" dxfId="5683" priority="11315">
      <formula>ISEVEN(ROW())</formula>
    </cfRule>
  </conditionalFormatting>
  <conditionalFormatting sqref="B59 D59:F59">
    <cfRule type="expression" dxfId="5682" priority="11307">
      <formula>ISEVEN(ROW())</formula>
    </cfRule>
  </conditionalFormatting>
  <conditionalFormatting sqref="F58">
    <cfRule type="expression" dxfId="5681" priority="11306">
      <formula>ISEVEN(ROW())</formula>
    </cfRule>
  </conditionalFormatting>
  <conditionalFormatting sqref="B58:E58">
    <cfRule type="expression" dxfId="5680" priority="11305">
      <formula>ISEVEN(ROW())</formula>
    </cfRule>
  </conditionalFormatting>
  <conditionalFormatting sqref="G58">
    <cfRule type="expression" dxfId="5679" priority="11304">
      <formula>ISEVEN(ROW())</formula>
    </cfRule>
  </conditionalFormatting>
  <conditionalFormatting sqref="G58">
    <cfRule type="expression" dxfId="5678" priority="11303">
      <formula>ISEVEN(ROW())</formula>
    </cfRule>
  </conditionalFormatting>
  <conditionalFormatting sqref="B57:G57">
    <cfRule type="expression" dxfId="5677" priority="11302">
      <formula>ISEVEN(ROW())</formula>
    </cfRule>
  </conditionalFormatting>
  <conditionalFormatting sqref="F60">
    <cfRule type="expression" dxfId="5676" priority="11300">
      <formula>ISEVEN(ROW())</formula>
    </cfRule>
  </conditionalFormatting>
  <conditionalFormatting sqref="B60:E60">
    <cfRule type="expression" dxfId="5675" priority="11299">
      <formula>ISEVEN(ROW())</formula>
    </cfRule>
  </conditionalFormatting>
  <conditionalFormatting sqref="B60:E60">
    <cfRule type="expression" dxfId="5674" priority="11298">
      <formula>ISEVEN(ROW())</formula>
    </cfRule>
  </conditionalFormatting>
  <conditionalFormatting sqref="B61:F61">
    <cfRule type="expression" dxfId="5673" priority="11297">
      <formula>ISEVEN(ROW())</formula>
    </cfRule>
  </conditionalFormatting>
  <conditionalFormatting sqref="F61">
    <cfRule type="expression" dxfId="5672" priority="11296">
      <formula>ISEVEN(ROW())</formula>
    </cfRule>
  </conditionalFormatting>
  <conditionalFormatting sqref="B61:E61">
    <cfRule type="expression" dxfId="5671" priority="11295">
      <formula>ISEVEN(ROW())</formula>
    </cfRule>
  </conditionalFormatting>
  <conditionalFormatting sqref="B60:F60">
    <cfRule type="expression" dxfId="5670" priority="11294">
      <formula>ISEVEN(ROW())</formula>
    </cfRule>
  </conditionalFormatting>
  <conditionalFormatting sqref="B57 D57:F57">
    <cfRule type="expression" dxfId="5669" priority="11293">
      <formula>ISEVEN(ROW())</formula>
    </cfRule>
  </conditionalFormatting>
  <conditionalFormatting sqref="G57">
    <cfRule type="expression" dxfId="5668" priority="11288">
      <formula>ISEVEN(ROW())</formula>
    </cfRule>
  </conditionalFormatting>
  <conditionalFormatting sqref="C57">
    <cfRule type="expression" dxfId="5667" priority="11287">
      <formula>ISEVEN(ROW())</formula>
    </cfRule>
  </conditionalFormatting>
  <conditionalFormatting sqref="F58">
    <cfRule type="expression" dxfId="5666" priority="11286">
      <formula>ISEVEN(ROW())</formula>
    </cfRule>
  </conditionalFormatting>
  <conditionalFormatting sqref="B58:E58">
    <cfRule type="expression" dxfId="5665" priority="11285">
      <formula>ISEVEN(ROW())</formula>
    </cfRule>
  </conditionalFormatting>
  <conditionalFormatting sqref="G58">
    <cfRule type="expression" dxfId="5664" priority="11284">
      <formula>ISEVEN(ROW())</formula>
    </cfRule>
  </conditionalFormatting>
  <conditionalFormatting sqref="G58 B58:E58">
    <cfRule type="expression" dxfId="5663" priority="11283">
      <formula>ISEVEN(ROW())</formula>
    </cfRule>
  </conditionalFormatting>
  <conditionalFormatting sqref="B61 D61:F61">
    <cfRule type="expression" dxfId="5662" priority="11282">
      <formula>ISEVEN(ROW())</formula>
    </cfRule>
  </conditionalFormatting>
  <conditionalFormatting sqref="F60">
    <cfRule type="expression" dxfId="5661" priority="11281">
      <formula>ISEVEN(ROW())</formula>
    </cfRule>
  </conditionalFormatting>
  <conditionalFormatting sqref="B60:E60">
    <cfRule type="expression" dxfId="5660" priority="11280">
      <formula>ISEVEN(ROW())</formula>
    </cfRule>
  </conditionalFormatting>
  <conditionalFormatting sqref="B59 D59:F59">
    <cfRule type="expression" dxfId="5659" priority="11279">
      <formula>ISEVEN(ROW())</formula>
    </cfRule>
  </conditionalFormatting>
  <conditionalFormatting sqref="C61">
    <cfRule type="expression" dxfId="5658" priority="11278">
      <formula>ISEVEN(ROW())</formula>
    </cfRule>
  </conditionalFormatting>
  <conditionalFormatting sqref="B60 D60:F60">
    <cfRule type="expression" dxfId="5657" priority="11277">
      <formula>ISEVEN(ROW())</formula>
    </cfRule>
  </conditionalFormatting>
  <conditionalFormatting sqref="F59">
    <cfRule type="expression" dxfId="5656" priority="11276">
      <formula>ISEVEN(ROW())</formula>
    </cfRule>
  </conditionalFormatting>
  <conditionalFormatting sqref="B59 D59:E59">
    <cfRule type="expression" dxfId="5655" priority="11275">
      <formula>ISEVEN(ROW())</formula>
    </cfRule>
  </conditionalFormatting>
  <conditionalFormatting sqref="B58:G58">
    <cfRule type="expression" dxfId="5654" priority="11274">
      <formula>ISEVEN(ROW())</formula>
    </cfRule>
  </conditionalFormatting>
  <conditionalFormatting sqref="C60">
    <cfRule type="expression" dxfId="5653" priority="11273">
      <formula>ISEVEN(ROW())</formula>
    </cfRule>
  </conditionalFormatting>
  <conditionalFormatting sqref="B61:F61">
    <cfRule type="expression" dxfId="5652" priority="11272">
      <formula>ISEVEN(ROW())</formula>
    </cfRule>
  </conditionalFormatting>
  <conditionalFormatting sqref="B58 D58:F58">
    <cfRule type="expression" dxfId="5651" priority="11271">
      <formula>ISEVEN(ROW())</formula>
    </cfRule>
  </conditionalFormatting>
  <conditionalFormatting sqref="F57">
    <cfRule type="expression" dxfId="5650" priority="11270">
      <formula>ISEVEN(ROW())</formula>
    </cfRule>
  </conditionalFormatting>
  <conditionalFormatting sqref="B57:E57">
    <cfRule type="expression" dxfId="5649" priority="11269">
      <formula>ISEVEN(ROW())</formula>
    </cfRule>
  </conditionalFormatting>
  <conditionalFormatting sqref="G57">
    <cfRule type="expression" dxfId="5648" priority="11268">
      <formula>ISEVEN(ROW())</formula>
    </cfRule>
  </conditionalFormatting>
  <conditionalFormatting sqref="G57">
    <cfRule type="expression" dxfId="5647" priority="11267">
      <formula>ISEVEN(ROW())</formula>
    </cfRule>
  </conditionalFormatting>
  <conditionalFormatting sqref="G58">
    <cfRule type="expression" dxfId="5646" priority="11265">
      <formula>ISEVEN(ROW())</formula>
    </cfRule>
  </conditionalFormatting>
  <conditionalFormatting sqref="C58">
    <cfRule type="expression" dxfId="5645" priority="11264">
      <formula>ISEVEN(ROW())</formula>
    </cfRule>
  </conditionalFormatting>
  <conditionalFormatting sqref="F59">
    <cfRule type="expression" dxfId="5644" priority="11263">
      <formula>ISEVEN(ROW())</formula>
    </cfRule>
  </conditionalFormatting>
  <conditionalFormatting sqref="B59 D59:E59">
    <cfRule type="expression" dxfId="5643" priority="11262">
      <formula>ISEVEN(ROW())</formula>
    </cfRule>
  </conditionalFormatting>
  <conditionalFormatting sqref="B59 D59:E59">
    <cfRule type="expression" dxfId="5642" priority="11261">
      <formula>ISEVEN(ROW())</formula>
    </cfRule>
  </conditionalFormatting>
  <conditionalFormatting sqref="F61">
    <cfRule type="expression" dxfId="5641" priority="11260">
      <formula>ISEVEN(ROW())</formula>
    </cfRule>
  </conditionalFormatting>
  <conditionalFormatting sqref="B61:E61">
    <cfRule type="expression" dxfId="5640" priority="11259">
      <formula>ISEVEN(ROW())</formula>
    </cfRule>
  </conditionalFormatting>
  <conditionalFormatting sqref="B60:F60">
    <cfRule type="expression" dxfId="5639" priority="11258">
      <formula>ISEVEN(ROW())</formula>
    </cfRule>
  </conditionalFormatting>
  <conditionalFormatting sqref="B61 D61:F61">
    <cfRule type="expression" dxfId="5638" priority="11257">
      <formula>ISEVEN(ROW())</formula>
    </cfRule>
  </conditionalFormatting>
  <conditionalFormatting sqref="F60">
    <cfRule type="expression" dxfId="5637" priority="11256">
      <formula>ISEVEN(ROW())</formula>
    </cfRule>
  </conditionalFormatting>
  <conditionalFormatting sqref="B60:E60">
    <cfRule type="expression" dxfId="5636" priority="11255">
      <formula>ISEVEN(ROW())</formula>
    </cfRule>
  </conditionalFormatting>
  <conditionalFormatting sqref="B59 D59:F59">
    <cfRule type="expression" dxfId="5635" priority="11254">
      <formula>ISEVEN(ROW())</formula>
    </cfRule>
  </conditionalFormatting>
  <conditionalFormatting sqref="C61">
    <cfRule type="expression" dxfId="5634" priority="11253">
      <formula>ISEVEN(ROW())</formula>
    </cfRule>
  </conditionalFormatting>
  <conditionalFormatting sqref="G61">
    <cfRule type="expression" dxfId="5633" priority="11252">
      <formula>ISEVEN(ROW())</formula>
    </cfRule>
  </conditionalFormatting>
  <conditionalFormatting sqref="G61">
    <cfRule type="expression" dxfId="5632" priority="11251">
      <formula>ISEVEN(ROW())</formula>
    </cfRule>
  </conditionalFormatting>
  <conditionalFormatting sqref="G60">
    <cfRule type="expression" dxfId="5631" priority="11250">
      <formula>ISEVEN(ROW())</formula>
    </cfRule>
  </conditionalFormatting>
  <conditionalFormatting sqref="G60">
    <cfRule type="expression" dxfId="5630" priority="11249">
      <formula>ISEVEN(ROW())</formula>
    </cfRule>
  </conditionalFormatting>
  <conditionalFormatting sqref="G60">
    <cfRule type="expression" dxfId="5629" priority="11248">
      <formula>ISEVEN(ROW())</formula>
    </cfRule>
  </conditionalFormatting>
  <conditionalFormatting sqref="G61">
    <cfRule type="expression" dxfId="5628" priority="11247">
      <formula>ISEVEN(ROW())</formula>
    </cfRule>
  </conditionalFormatting>
  <conditionalFormatting sqref="G60">
    <cfRule type="expression" dxfId="5627" priority="11246">
      <formula>ISEVEN(ROW())</formula>
    </cfRule>
  </conditionalFormatting>
  <conditionalFormatting sqref="G61">
    <cfRule type="expression" dxfId="5626" priority="11245">
      <formula>ISEVEN(ROW())</formula>
    </cfRule>
  </conditionalFormatting>
  <conditionalFormatting sqref="G61">
    <cfRule type="expression" dxfId="5625" priority="11244">
      <formula>ISEVEN(ROW())</formula>
    </cfRule>
  </conditionalFormatting>
  <conditionalFormatting sqref="G61">
    <cfRule type="expression" dxfId="5624" priority="11243">
      <formula>ISEVEN(ROW())</formula>
    </cfRule>
  </conditionalFormatting>
  <conditionalFormatting sqref="G60">
    <cfRule type="expression" dxfId="5623" priority="11242">
      <formula>ISEVEN(ROW())</formula>
    </cfRule>
  </conditionalFormatting>
  <conditionalFormatting sqref="G60">
    <cfRule type="expression" dxfId="5622" priority="11241">
      <formula>ISEVEN(ROW())</formula>
    </cfRule>
  </conditionalFormatting>
  <conditionalFormatting sqref="G60">
    <cfRule type="expression" dxfId="5621" priority="11240">
      <formula>ISEVEN(ROW())</formula>
    </cfRule>
  </conditionalFormatting>
  <conditionalFormatting sqref="G61">
    <cfRule type="expression" dxfId="5620" priority="11239">
      <formula>ISEVEN(ROW())</formula>
    </cfRule>
  </conditionalFormatting>
  <conditionalFormatting sqref="G60">
    <cfRule type="expression" dxfId="5619" priority="11238">
      <formula>ISEVEN(ROW())</formula>
    </cfRule>
  </conditionalFormatting>
  <conditionalFormatting sqref="G61">
    <cfRule type="expression" dxfId="5618" priority="11237">
      <formula>ISEVEN(ROW())</formula>
    </cfRule>
  </conditionalFormatting>
  <conditionalFormatting sqref="G61">
    <cfRule type="expression" dxfId="5617" priority="11236">
      <formula>ISEVEN(ROW())</formula>
    </cfRule>
  </conditionalFormatting>
  <conditionalFormatting sqref="G61">
    <cfRule type="expression" dxfId="5616" priority="11235">
      <formula>ISEVEN(ROW())</formula>
    </cfRule>
  </conditionalFormatting>
  <conditionalFormatting sqref="G60">
    <cfRule type="expression" dxfId="5615" priority="11234">
      <formula>ISEVEN(ROW())</formula>
    </cfRule>
  </conditionalFormatting>
  <conditionalFormatting sqref="G60">
    <cfRule type="expression" dxfId="5614" priority="11233">
      <formula>ISEVEN(ROW())</formula>
    </cfRule>
  </conditionalFormatting>
  <conditionalFormatting sqref="G60">
    <cfRule type="expression" dxfId="5613" priority="11232">
      <formula>ISEVEN(ROW())</formula>
    </cfRule>
  </conditionalFormatting>
  <conditionalFormatting sqref="G61">
    <cfRule type="expression" dxfId="5612" priority="11231">
      <formula>ISEVEN(ROW())</formula>
    </cfRule>
  </conditionalFormatting>
  <conditionalFormatting sqref="G61">
    <cfRule type="expression" dxfId="5611" priority="11230">
      <formula>ISEVEN(ROW())</formula>
    </cfRule>
  </conditionalFormatting>
  <conditionalFormatting sqref="G61">
    <cfRule type="expression" dxfId="5610" priority="11229">
      <formula>ISEVEN(ROW())</formula>
    </cfRule>
  </conditionalFormatting>
  <conditionalFormatting sqref="G60">
    <cfRule type="expression" dxfId="5609" priority="11228">
      <formula>ISEVEN(ROW())</formula>
    </cfRule>
  </conditionalFormatting>
  <conditionalFormatting sqref="G60">
    <cfRule type="expression" dxfId="5608" priority="11227">
      <formula>ISEVEN(ROW())</formula>
    </cfRule>
  </conditionalFormatting>
  <conditionalFormatting sqref="G60">
    <cfRule type="expression" dxfId="5607" priority="11226">
      <formula>ISEVEN(ROW())</formula>
    </cfRule>
  </conditionalFormatting>
  <conditionalFormatting sqref="G61">
    <cfRule type="expression" dxfId="5606" priority="11225">
      <formula>ISEVEN(ROW())</formula>
    </cfRule>
  </conditionalFormatting>
  <conditionalFormatting sqref="G60">
    <cfRule type="expression" dxfId="5605" priority="11224">
      <formula>ISEVEN(ROW())</formula>
    </cfRule>
  </conditionalFormatting>
  <conditionalFormatting sqref="G61">
    <cfRule type="expression" dxfId="5604" priority="11223">
      <formula>ISEVEN(ROW())</formula>
    </cfRule>
  </conditionalFormatting>
  <conditionalFormatting sqref="G61">
    <cfRule type="expression" dxfId="5603" priority="11222">
      <formula>ISEVEN(ROW())</formula>
    </cfRule>
  </conditionalFormatting>
  <conditionalFormatting sqref="G61">
    <cfRule type="expression" dxfId="5602" priority="11221">
      <formula>ISEVEN(ROW())</formula>
    </cfRule>
  </conditionalFormatting>
  <conditionalFormatting sqref="G60">
    <cfRule type="expression" dxfId="5601" priority="11220">
      <formula>ISEVEN(ROW())</formula>
    </cfRule>
  </conditionalFormatting>
  <conditionalFormatting sqref="G60">
    <cfRule type="expression" dxfId="5600" priority="11219">
      <formula>ISEVEN(ROW())</formula>
    </cfRule>
  </conditionalFormatting>
  <conditionalFormatting sqref="G60">
    <cfRule type="expression" dxfId="5599" priority="11218">
      <formula>ISEVEN(ROW())</formula>
    </cfRule>
  </conditionalFormatting>
  <conditionalFormatting sqref="G61">
    <cfRule type="expression" dxfId="5598" priority="11217">
      <formula>ISEVEN(ROW())</formula>
    </cfRule>
  </conditionalFormatting>
  <conditionalFormatting sqref="G60">
    <cfRule type="expression" dxfId="5597" priority="11216">
      <formula>ISEVEN(ROW())</formula>
    </cfRule>
  </conditionalFormatting>
  <conditionalFormatting sqref="G61">
    <cfRule type="expression" dxfId="5596" priority="11215">
      <formula>ISEVEN(ROW())</formula>
    </cfRule>
  </conditionalFormatting>
  <conditionalFormatting sqref="G61">
    <cfRule type="expression" dxfId="5595" priority="11214">
      <formula>ISEVEN(ROW())</formula>
    </cfRule>
  </conditionalFormatting>
  <conditionalFormatting sqref="G61">
    <cfRule type="expression" dxfId="5594" priority="11213">
      <formula>ISEVEN(ROW())</formula>
    </cfRule>
  </conditionalFormatting>
  <conditionalFormatting sqref="G60">
    <cfRule type="expression" dxfId="5593" priority="11212">
      <formula>ISEVEN(ROW())</formula>
    </cfRule>
  </conditionalFormatting>
  <conditionalFormatting sqref="G60">
    <cfRule type="expression" dxfId="5592" priority="11211">
      <formula>ISEVEN(ROW())</formula>
    </cfRule>
  </conditionalFormatting>
  <conditionalFormatting sqref="G60">
    <cfRule type="expression" dxfId="5591" priority="11210">
      <formula>ISEVEN(ROW())</formula>
    </cfRule>
  </conditionalFormatting>
  <conditionalFormatting sqref="G61">
    <cfRule type="expression" dxfId="5590" priority="11209">
      <formula>ISEVEN(ROW())</formula>
    </cfRule>
  </conditionalFormatting>
  <conditionalFormatting sqref="G59">
    <cfRule type="expression" dxfId="5589" priority="11208">
      <formula>ISEVEN(ROW())</formula>
    </cfRule>
  </conditionalFormatting>
  <conditionalFormatting sqref="G59">
    <cfRule type="expression" dxfId="5588" priority="11207">
      <formula>ISEVEN(ROW())</formula>
    </cfRule>
  </conditionalFormatting>
  <conditionalFormatting sqref="G59">
    <cfRule type="expression" dxfId="5587" priority="11206">
      <formula>ISEVEN(ROW())</formula>
    </cfRule>
  </conditionalFormatting>
  <conditionalFormatting sqref="G59">
    <cfRule type="expression" dxfId="5586" priority="11205">
      <formula>ISEVEN(ROW())</formula>
    </cfRule>
  </conditionalFormatting>
  <conditionalFormatting sqref="G59">
    <cfRule type="expression" dxfId="5585" priority="11204">
      <formula>ISEVEN(ROW())</formula>
    </cfRule>
  </conditionalFormatting>
  <conditionalFormatting sqref="G59">
    <cfRule type="expression" dxfId="5584" priority="11203">
      <formula>ISEVEN(ROW())</formula>
    </cfRule>
  </conditionalFormatting>
  <conditionalFormatting sqref="G59">
    <cfRule type="expression" dxfId="5583" priority="11202">
      <formula>ISEVEN(ROW())</formula>
    </cfRule>
  </conditionalFormatting>
  <conditionalFormatting sqref="G59">
    <cfRule type="expression" dxfId="5582" priority="11201">
      <formula>ISEVEN(ROW())</formula>
    </cfRule>
  </conditionalFormatting>
  <conditionalFormatting sqref="G59">
    <cfRule type="expression" dxfId="5581" priority="11200">
      <formula>ISEVEN(ROW())</formula>
    </cfRule>
  </conditionalFormatting>
  <conditionalFormatting sqref="G59">
    <cfRule type="expression" dxfId="5580" priority="11199">
      <formula>ISEVEN(ROW())</formula>
    </cfRule>
  </conditionalFormatting>
  <conditionalFormatting sqref="G59">
    <cfRule type="expression" dxfId="5579" priority="11198">
      <formula>ISEVEN(ROW())</formula>
    </cfRule>
  </conditionalFormatting>
  <conditionalFormatting sqref="G59">
    <cfRule type="expression" dxfId="5578" priority="11197">
      <formula>ISEVEN(ROW())</formula>
    </cfRule>
  </conditionalFormatting>
  <conditionalFormatting sqref="G59">
    <cfRule type="expression" dxfId="5577" priority="11196">
      <formula>ISEVEN(ROW())</formula>
    </cfRule>
  </conditionalFormatting>
  <conditionalFormatting sqref="G59">
    <cfRule type="expression" dxfId="5576" priority="11195">
      <formula>ISEVEN(ROW())</formula>
    </cfRule>
  </conditionalFormatting>
  <conditionalFormatting sqref="G59">
    <cfRule type="expression" dxfId="5575" priority="11194">
      <formula>ISEVEN(ROW())</formula>
    </cfRule>
  </conditionalFormatting>
  <conditionalFormatting sqref="G59">
    <cfRule type="expression" dxfId="5574" priority="11193">
      <formula>ISEVEN(ROW())</formula>
    </cfRule>
  </conditionalFormatting>
  <conditionalFormatting sqref="G59">
    <cfRule type="expression" dxfId="5573" priority="11192">
      <formula>ISEVEN(ROW())</formula>
    </cfRule>
  </conditionalFormatting>
  <conditionalFormatting sqref="G59">
    <cfRule type="expression" dxfId="5572" priority="11191">
      <formula>ISEVEN(ROW())</formula>
    </cfRule>
  </conditionalFormatting>
  <conditionalFormatting sqref="G59">
    <cfRule type="expression" dxfId="5571" priority="11190">
      <formula>ISEVEN(ROW())</formula>
    </cfRule>
  </conditionalFormatting>
  <conditionalFormatting sqref="G59">
    <cfRule type="expression" dxfId="5570" priority="11189">
      <formula>ISEVEN(ROW())</formula>
    </cfRule>
  </conditionalFormatting>
  <conditionalFormatting sqref="G59">
    <cfRule type="expression" dxfId="5569" priority="11188">
      <formula>ISEVEN(ROW())</formula>
    </cfRule>
  </conditionalFormatting>
  <conditionalFormatting sqref="G59">
    <cfRule type="expression" dxfId="5568" priority="11187">
      <formula>ISEVEN(ROW())</formula>
    </cfRule>
  </conditionalFormatting>
  <conditionalFormatting sqref="G59">
    <cfRule type="expression" dxfId="5567" priority="11186">
      <formula>ISEVEN(ROW())</formula>
    </cfRule>
  </conditionalFormatting>
  <conditionalFormatting sqref="G59">
    <cfRule type="expression" dxfId="5566" priority="11185">
      <formula>ISEVEN(ROW())</formula>
    </cfRule>
  </conditionalFormatting>
  <conditionalFormatting sqref="G59">
    <cfRule type="expression" dxfId="5565" priority="11184">
      <formula>ISEVEN(ROW())</formula>
    </cfRule>
  </conditionalFormatting>
  <conditionalFormatting sqref="G59">
    <cfRule type="expression" dxfId="5564" priority="11183">
      <formula>ISEVEN(ROW())</formula>
    </cfRule>
  </conditionalFormatting>
  <conditionalFormatting sqref="G59">
    <cfRule type="expression" dxfId="5563" priority="11182">
      <formula>ISEVEN(ROW())</formula>
    </cfRule>
  </conditionalFormatting>
  <conditionalFormatting sqref="G59">
    <cfRule type="expression" dxfId="5562" priority="11181">
      <formula>ISEVEN(ROW())</formula>
    </cfRule>
  </conditionalFormatting>
  <conditionalFormatting sqref="G59">
    <cfRule type="expression" dxfId="5561" priority="11180">
      <formula>ISEVEN(ROW())</formula>
    </cfRule>
  </conditionalFormatting>
  <conditionalFormatting sqref="G59">
    <cfRule type="expression" dxfId="5560" priority="11179">
      <formula>ISEVEN(ROW())</formula>
    </cfRule>
  </conditionalFormatting>
  <conditionalFormatting sqref="G59">
    <cfRule type="expression" dxfId="5559" priority="11178">
      <formula>ISEVEN(ROW())</formula>
    </cfRule>
  </conditionalFormatting>
  <conditionalFormatting sqref="G59">
    <cfRule type="expression" dxfId="5558" priority="11177">
      <formula>ISEVEN(ROW())</formula>
    </cfRule>
  </conditionalFormatting>
  <conditionalFormatting sqref="G59">
    <cfRule type="expression" dxfId="5557" priority="11176">
      <formula>ISEVEN(ROW())</formula>
    </cfRule>
  </conditionalFormatting>
  <conditionalFormatting sqref="G59">
    <cfRule type="expression" dxfId="5556" priority="11175">
      <formula>ISEVEN(ROW())</formula>
    </cfRule>
  </conditionalFormatting>
  <conditionalFormatting sqref="G59">
    <cfRule type="expression" dxfId="5555" priority="11174">
      <formula>ISEVEN(ROW())</formula>
    </cfRule>
  </conditionalFormatting>
  <conditionalFormatting sqref="G59">
    <cfRule type="expression" dxfId="5554" priority="11173">
      <formula>ISEVEN(ROW())</formula>
    </cfRule>
  </conditionalFormatting>
  <conditionalFormatting sqref="G59">
    <cfRule type="expression" dxfId="5553" priority="11172">
      <formula>ISEVEN(ROW())</formula>
    </cfRule>
  </conditionalFormatting>
  <conditionalFormatting sqref="G59">
    <cfRule type="expression" dxfId="5552" priority="11171">
      <formula>ISEVEN(ROW())</formula>
    </cfRule>
  </conditionalFormatting>
  <conditionalFormatting sqref="G59">
    <cfRule type="expression" dxfId="5551" priority="11170">
      <formula>ISEVEN(ROW())</formula>
    </cfRule>
  </conditionalFormatting>
  <conditionalFormatting sqref="G59">
    <cfRule type="expression" dxfId="5550" priority="11169">
      <formula>ISEVEN(ROW())</formula>
    </cfRule>
  </conditionalFormatting>
  <conditionalFormatting sqref="G61">
    <cfRule type="expression" dxfId="5549" priority="11168">
      <formula>ISEVEN(ROW())</formula>
    </cfRule>
  </conditionalFormatting>
  <conditionalFormatting sqref="G61">
    <cfRule type="expression" dxfId="5548" priority="11167">
      <formula>ISEVEN(ROW())</formula>
    </cfRule>
  </conditionalFormatting>
  <conditionalFormatting sqref="G60">
    <cfRule type="expression" dxfId="5547" priority="11166">
      <formula>ISEVEN(ROW())</formula>
    </cfRule>
  </conditionalFormatting>
  <conditionalFormatting sqref="G60">
    <cfRule type="expression" dxfId="5546" priority="11165">
      <formula>ISEVEN(ROW())</formula>
    </cfRule>
  </conditionalFormatting>
  <conditionalFormatting sqref="G60">
    <cfRule type="expression" dxfId="5545" priority="11164">
      <formula>ISEVEN(ROW())</formula>
    </cfRule>
  </conditionalFormatting>
  <conditionalFormatting sqref="G60">
    <cfRule type="expression" dxfId="5544" priority="11163">
      <formula>ISEVEN(ROW())</formula>
    </cfRule>
  </conditionalFormatting>
  <conditionalFormatting sqref="G61">
    <cfRule type="expression" dxfId="5543" priority="11162">
      <formula>ISEVEN(ROW())</formula>
    </cfRule>
  </conditionalFormatting>
  <conditionalFormatting sqref="G60">
    <cfRule type="expression" dxfId="5542" priority="11161">
      <formula>ISEVEN(ROW())</formula>
    </cfRule>
  </conditionalFormatting>
  <conditionalFormatting sqref="G60">
    <cfRule type="expression" dxfId="5541" priority="11160">
      <formula>ISEVEN(ROW())</formula>
    </cfRule>
  </conditionalFormatting>
  <conditionalFormatting sqref="G61">
    <cfRule type="expression" dxfId="5540" priority="11159">
      <formula>ISEVEN(ROW())</formula>
    </cfRule>
  </conditionalFormatting>
  <conditionalFormatting sqref="G61">
    <cfRule type="expression" dxfId="5539" priority="11158">
      <formula>ISEVEN(ROW())</formula>
    </cfRule>
  </conditionalFormatting>
  <conditionalFormatting sqref="G61">
    <cfRule type="expression" dxfId="5538" priority="11157">
      <formula>ISEVEN(ROW())</formula>
    </cfRule>
  </conditionalFormatting>
  <conditionalFormatting sqref="G60">
    <cfRule type="expression" dxfId="5537" priority="11156">
      <formula>ISEVEN(ROW())</formula>
    </cfRule>
  </conditionalFormatting>
  <conditionalFormatting sqref="G60">
    <cfRule type="expression" dxfId="5536" priority="11155">
      <formula>ISEVEN(ROW())</formula>
    </cfRule>
  </conditionalFormatting>
  <conditionalFormatting sqref="G60">
    <cfRule type="expression" dxfId="5535" priority="11154">
      <formula>ISEVEN(ROW())</formula>
    </cfRule>
  </conditionalFormatting>
  <conditionalFormatting sqref="G59">
    <cfRule type="expression" dxfId="5534" priority="11153">
      <formula>ISEVEN(ROW())</formula>
    </cfRule>
  </conditionalFormatting>
  <conditionalFormatting sqref="G61">
    <cfRule type="expression" dxfId="5533" priority="11152">
      <formula>ISEVEN(ROW())</formula>
    </cfRule>
  </conditionalFormatting>
  <conditionalFormatting sqref="G59">
    <cfRule type="expression" dxfId="5532" priority="11151">
      <formula>ISEVEN(ROW())</formula>
    </cfRule>
  </conditionalFormatting>
  <conditionalFormatting sqref="G59">
    <cfRule type="expression" dxfId="5531" priority="11150">
      <formula>ISEVEN(ROW())</formula>
    </cfRule>
  </conditionalFormatting>
  <conditionalFormatting sqref="G60">
    <cfRule type="expression" dxfId="5530" priority="11149">
      <formula>ISEVEN(ROW())</formula>
    </cfRule>
  </conditionalFormatting>
  <conditionalFormatting sqref="G61">
    <cfRule type="expression" dxfId="5529" priority="11148">
      <formula>ISEVEN(ROW())</formula>
    </cfRule>
  </conditionalFormatting>
  <conditionalFormatting sqref="G59">
    <cfRule type="expression" dxfId="5528" priority="11147">
      <formula>ISEVEN(ROW())</formula>
    </cfRule>
  </conditionalFormatting>
  <conditionalFormatting sqref="G61">
    <cfRule type="expression" dxfId="5527" priority="11146">
      <formula>ISEVEN(ROW())</formula>
    </cfRule>
  </conditionalFormatting>
  <conditionalFormatting sqref="G61">
    <cfRule type="expression" dxfId="5526" priority="11145">
      <formula>ISEVEN(ROW())</formula>
    </cfRule>
  </conditionalFormatting>
  <conditionalFormatting sqref="G60">
    <cfRule type="expression" dxfId="5525" priority="11144">
      <formula>ISEVEN(ROW())</formula>
    </cfRule>
  </conditionalFormatting>
  <conditionalFormatting sqref="G60">
    <cfRule type="expression" dxfId="5524" priority="11143">
      <formula>ISEVEN(ROW())</formula>
    </cfRule>
  </conditionalFormatting>
  <conditionalFormatting sqref="G60">
    <cfRule type="expression" dxfId="5523" priority="11142">
      <formula>ISEVEN(ROW())</formula>
    </cfRule>
  </conditionalFormatting>
  <conditionalFormatting sqref="G59">
    <cfRule type="expression" dxfId="5522" priority="11141">
      <formula>ISEVEN(ROW())</formula>
    </cfRule>
  </conditionalFormatting>
  <conditionalFormatting sqref="G61">
    <cfRule type="expression" dxfId="5521" priority="11140">
      <formula>ISEVEN(ROW())</formula>
    </cfRule>
  </conditionalFormatting>
  <conditionalFormatting sqref="G59">
    <cfRule type="expression" dxfId="5520" priority="11139">
      <formula>ISEVEN(ROW())</formula>
    </cfRule>
  </conditionalFormatting>
  <conditionalFormatting sqref="G59">
    <cfRule type="expression" dxfId="5519" priority="11138">
      <formula>ISEVEN(ROW())</formula>
    </cfRule>
  </conditionalFormatting>
  <conditionalFormatting sqref="G60">
    <cfRule type="expression" dxfId="5518" priority="11137">
      <formula>ISEVEN(ROW())</formula>
    </cfRule>
  </conditionalFormatting>
  <conditionalFormatting sqref="G61">
    <cfRule type="expression" dxfId="5517" priority="11136">
      <formula>ISEVEN(ROW())</formula>
    </cfRule>
  </conditionalFormatting>
  <conditionalFormatting sqref="G59">
    <cfRule type="expression" dxfId="5516" priority="11135">
      <formula>ISEVEN(ROW())</formula>
    </cfRule>
  </conditionalFormatting>
  <conditionalFormatting sqref="G61">
    <cfRule type="expression" dxfId="5515" priority="11134">
      <formula>ISEVEN(ROW())</formula>
    </cfRule>
  </conditionalFormatting>
  <conditionalFormatting sqref="G61">
    <cfRule type="expression" dxfId="5514" priority="11133">
      <formula>ISEVEN(ROW())</formula>
    </cfRule>
  </conditionalFormatting>
  <conditionalFormatting sqref="G60">
    <cfRule type="expression" dxfId="5513" priority="11132">
      <formula>ISEVEN(ROW())</formula>
    </cfRule>
  </conditionalFormatting>
  <conditionalFormatting sqref="G60">
    <cfRule type="expression" dxfId="5512" priority="11131">
      <formula>ISEVEN(ROW())</formula>
    </cfRule>
  </conditionalFormatting>
  <conditionalFormatting sqref="G60">
    <cfRule type="expression" dxfId="5511" priority="11130">
      <formula>ISEVEN(ROW())</formula>
    </cfRule>
  </conditionalFormatting>
  <conditionalFormatting sqref="G59">
    <cfRule type="expression" dxfId="5510" priority="11129">
      <formula>ISEVEN(ROW())</formula>
    </cfRule>
  </conditionalFormatting>
  <conditionalFormatting sqref="G61">
    <cfRule type="expression" dxfId="5509" priority="11128">
      <formula>ISEVEN(ROW())</formula>
    </cfRule>
  </conditionalFormatting>
  <conditionalFormatting sqref="G59">
    <cfRule type="expression" dxfId="5508" priority="11127">
      <formula>ISEVEN(ROW())</formula>
    </cfRule>
  </conditionalFormatting>
  <conditionalFormatting sqref="G59">
    <cfRule type="expression" dxfId="5507" priority="11126">
      <formula>ISEVEN(ROW())</formula>
    </cfRule>
  </conditionalFormatting>
  <conditionalFormatting sqref="G60">
    <cfRule type="expression" dxfId="5506" priority="11125">
      <formula>ISEVEN(ROW())</formula>
    </cfRule>
  </conditionalFormatting>
  <conditionalFormatting sqref="G61">
    <cfRule type="expression" dxfId="5505" priority="11124">
      <formula>ISEVEN(ROW())</formula>
    </cfRule>
  </conditionalFormatting>
  <conditionalFormatting sqref="G60">
    <cfRule type="expression" dxfId="5504" priority="11123">
      <formula>ISEVEN(ROW())</formula>
    </cfRule>
  </conditionalFormatting>
  <conditionalFormatting sqref="G60">
    <cfRule type="expression" dxfId="5503" priority="11122">
      <formula>ISEVEN(ROW())</formula>
    </cfRule>
  </conditionalFormatting>
  <conditionalFormatting sqref="G59">
    <cfRule type="expression" dxfId="5502" priority="11121">
      <formula>ISEVEN(ROW())</formula>
    </cfRule>
  </conditionalFormatting>
  <conditionalFormatting sqref="G61">
    <cfRule type="expression" dxfId="5501" priority="11120">
      <formula>ISEVEN(ROW())</formula>
    </cfRule>
  </conditionalFormatting>
  <conditionalFormatting sqref="G59">
    <cfRule type="expression" dxfId="5500" priority="11119">
      <formula>ISEVEN(ROW())</formula>
    </cfRule>
  </conditionalFormatting>
  <conditionalFormatting sqref="G59">
    <cfRule type="expression" dxfId="5499" priority="11118">
      <formula>ISEVEN(ROW())</formula>
    </cfRule>
  </conditionalFormatting>
  <conditionalFormatting sqref="G60">
    <cfRule type="expression" dxfId="5498" priority="11117">
      <formula>ISEVEN(ROW())</formula>
    </cfRule>
  </conditionalFormatting>
  <conditionalFormatting sqref="G61">
    <cfRule type="expression" dxfId="5497" priority="11116">
      <formula>ISEVEN(ROW())</formula>
    </cfRule>
  </conditionalFormatting>
  <conditionalFormatting sqref="G59">
    <cfRule type="expression" dxfId="5496" priority="11115">
      <formula>ISEVEN(ROW())</formula>
    </cfRule>
  </conditionalFormatting>
  <conditionalFormatting sqref="G61">
    <cfRule type="expression" dxfId="5495" priority="11114">
      <formula>ISEVEN(ROW())</formula>
    </cfRule>
  </conditionalFormatting>
  <conditionalFormatting sqref="G61">
    <cfRule type="expression" dxfId="5494" priority="11113">
      <formula>ISEVEN(ROW())</formula>
    </cfRule>
  </conditionalFormatting>
  <conditionalFormatting sqref="G60">
    <cfRule type="expression" dxfId="5493" priority="11112">
      <formula>ISEVEN(ROW())</formula>
    </cfRule>
  </conditionalFormatting>
  <conditionalFormatting sqref="G60">
    <cfRule type="expression" dxfId="5492" priority="11111">
      <formula>ISEVEN(ROW())</formula>
    </cfRule>
  </conditionalFormatting>
  <conditionalFormatting sqref="G60">
    <cfRule type="expression" dxfId="5491" priority="11110">
      <formula>ISEVEN(ROW())</formula>
    </cfRule>
  </conditionalFormatting>
  <conditionalFormatting sqref="G59">
    <cfRule type="expression" dxfId="5490" priority="11109">
      <formula>ISEVEN(ROW())</formula>
    </cfRule>
  </conditionalFormatting>
  <conditionalFormatting sqref="G61">
    <cfRule type="expression" dxfId="5489" priority="11108">
      <formula>ISEVEN(ROW())</formula>
    </cfRule>
  </conditionalFormatting>
  <conditionalFormatting sqref="G59">
    <cfRule type="expression" dxfId="5488" priority="11107">
      <formula>ISEVEN(ROW())</formula>
    </cfRule>
  </conditionalFormatting>
  <conditionalFormatting sqref="G59">
    <cfRule type="expression" dxfId="5487" priority="11106">
      <formula>ISEVEN(ROW())</formula>
    </cfRule>
  </conditionalFormatting>
  <conditionalFormatting sqref="G60">
    <cfRule type="expression" dxfId="5486" priority="11105">
      <formula>ISEVEN(ROW())</formula>
    </cfRule>
  </conditionalFormatting>
  <conditionalFormatting sqref="G61">
    <cfRule type="expression" dxfId="5485" priority="11104">
      <formula>ISEVEN(ROW())</formula>
    </cfRule>
  </conditionalFormatting>
  <conditionalFormatting sqref="G59">
    <cfRule type="expression" dxfId="5484" priority="11103">
      <formula>ISEVEN(ROW())</formula>
    </cfRule>
  </conditionalFormatting>
  <conditionalFormatting sqref="G61">
    <cfRule type="expression" dxfId="5483" priority="11102">
      <formula>ISEVEN(ROW())</formula>
    </cfRule>
  </conditionalFormatting>
  <conditionalFormatting sqref="G61">
    <cfRule type="expression" dxfId="5482" priority="11101">
      <formula>ISEVEN(ROW())</formula>
    </cfRule>
  </conditionalFormatting>
  <conditionalFormatting sqref="G60">
    <cfRule type="expression" dxfId="5481" priority="11100">
      <formula>ISEVEN(ROW())</formula>
    </cfRule>
  </conditionalFormatting>
  <conditionalFormatting sqref="G60">
    <cfRule type="expression" dxfId="5480" priority="11099">
      <formula>ISEVEN(ROW())</formula>
    </cfRule>
  </conditionalFormatting>
  <conditionalFormatting sqref="G60">
    <cfRule type="expression" dxfId="5479" priority="11098">
      <formula>ISEVEN(ROW())</formula>
    </cfRule>
  </conditionalFormatting>
  <conditionalFormatting sqref="G59">
    <cfRule type="expression" dxfId="5478" priority="11097">
      <formula>ISEVEN(ROW())</formula>
    </cfRule>
  </conditionalFormatting>
  <conditionalFormatting sqref="G61">
    <cfRule type="expression" dxfId="5477" priority="11096">
      <formula>ISEVEN(ROW())</formula>
    </cfRule>
  </conditionalFormatting>
  <conditionalFormatting sqref="G59">
    <cfRule type="expression" dxfId="5476" priority="11095">
      <formula>ISEVEN(ROW())</formula>
    </cfRule>
  </conditionalFormatting>
  <conditionalFormatting sqref="G59">
    <cfRule type="expression" dxfId="5475" priority="11094">
      <formula>ISEVEN(ROW())</formula>
    </cfRule>
  </conditionalFormatting>
  <conditionalFormatting sqref="G60">
    <cfRule type="expression" dxfId="5474" priority="11093">
      <formula>ISEVEN(ROW())</formula>
    </cfRule>
  </conditionalFormatting>
  <conditionalFormatting sqref="G61">
    <cfRule type="expression" dxfId="5473" priority="11092">
      <formula>ISEVEN(ROW())</formula>
    </cfRule>
  </conditionalFormatting>
  <conditionalFormatting sqref="G60">
    <cfRule type="expression" dxfId="5472" priority="11091">
      <formula>ISEVEN(ROW())</formula>
    </cfRule>
  </conditionalFormatting>
  <conditionalFormatting sqref="G60">
    <cfRule type="expression" dxfId="5471" priority="11090">
      <formula>ISEVEN(ROW())</formula>
    </cfRule>
  </conditionalFormatting>
  <conditionalFormatting sqref="G59">
    <cfRule type="expression" dxfId="5470" priority="11089">
      <formula>ISEVEN(ROW())</formula>
    </cfRule>
  </conditionalFormatting>
  <conditionalFormatting sqref="G61">
    <cfRule type="expression" dxfId="5469" priority="11088">
      <formula>ISEVEN(ROW())</formula>
    </cfRule>
  </conditionalFormatting>
  <conditionalFormatting sqref="G59">
    <cfRule type="expression" dxfId="5468" priority="11087">
      <formula>ISEVEN(ROW())</formula>
    </cfRule>
  </conditionalFormatting>
  <conditionalFormatting sqref="G59">
    <cfRule type="expression" dxfId="5467" priority="11086">
      <formula>ISEVEN(ROW())</formula>
    </cfRule>
  </conditionalFormatting>
  <conditionalFormatting sqref="G59">
    <cfRule type="expression" dxfId="5466" priority="11085">
      <formula>ISEVEN(ROW())</formula>
    </cfRule>
  </conditionalFormatting>
  <conditionalFormatting sqref="G61">
    <cfRule type="expression" dxfId="5465" priority="11084">
      <formula>ISEVEN(ROW())</formula>
    </cfRule>
  </conditionalFormatting>
  <conditionalFormatting sqref="G61">
    <cfRule type="expression" dxfId="5464" priority="11083">
      <formula>ISEVEN(ROW())</formula>
    </cfRule>
  </conditionalFormatting>
  <conditionalFormatting sqref="G60">
    <cfRule type="expression" dxfId="5463" priority="11082">
      <formula>ISEVEN(ROW())</formula>
    </cfRule>
  </conditionalFormatting>
  <conditionalFormatting sqref="G59">
    <cfRule type="expression" dxfId="5462" priority="11081">
      <formula>ISEVEN(ROW())</formula>
    </cfRule>
  </conditionalFormatting>
  <conditionalFormatting sqref="G59">
    <cfRule type="expression" dxfId="5461" priority="11080">
      <formula>ISEVEN(ROW())</formula>
    </cfRule>
  </conditionalFormatting>
  <conditionalFormatting sqref="G60">
    <cfRule type="expression" dxfId="5460" priority="11079">
      <formula>ISEVEN(ROW())</formula>
    </cfRule>
  </conditionalFormatting>
  <conditionalFormatting sqref="G61">
    <cfRule type="expression" dxfId="5459" priority="11078">
      <formula>ISEVEN(ROW())</formula>
    </cfRule>
  </conditionalFormatting>
  <conditionalFormatting sqref="G61">
    <cfRule type="expression" dxfId="5458" priority="11077">
      <formula>ISEVEN(ROW())</formula>
    </cfRule>
  </conditionalFormatting>
  <conditionalFormatting sqref="G61">
    <cfRule type="expression" dxfId="5457" priority="11076">
      <formula>ISEVEN(ROW())</formula>
    </cfRule>
  </conditionalFormatting>
  <conditionalFormatting sqref="G60">
    <cfRule type="expression" dxfId="5456" priority="11075">
      <formula>ISEVEN(ROW())</formula>
    </cfRule>
  </conditionalFormatting>
  <conditionalFormatting sqref="G60">
    <cfRule type="expression" dxfId="5455" priority="11074">
      <formula>ISEVEN(ROW())</formula>
    </cfRule>
  </conditionalFormatting>
  <conditionalFormatting sqref="G59">
    <cfRule type="expression" dxfId="5454" priority="11073">
      <formula>ISEVEN(ROW())</formula>
    </cfRule>
  </conditionalFormatting>
  <conditionalFormatting sqref="G61">
    <cfRule type="expression" dxfId="5453" priority="11072">
      <formula>ISEVEN(ROW())</formula>
    </cfRule>
  </conditionalFormatting>
  <conditionalFormatting sqref="F62">
    <cfRule type="expression" dxfId="5452" priority="11071">
      <formula>ISEVEN(ROW())</formula>
    </cfRule>
  </conditionalFormatting>
  <conditionalFormatting sqref="B62:E62">
    <cfRule type="expression" dxfId="5451" priority="11070">
      <formula>ISEVEN(ROW())</formula>
    </cfRule>
  </conditionalFormatting>
  <conditionalFormatting sqref="G62">
    <cfRule type="expression" dxfId="5450" priority="11069">
      <formula>ISEVEN(ROW())</formula>
    </cfRule>
  </conditionalFormatting>
  <conditionalFormatting sqref="G62">
    <cfRule type="expression" dxfId="5449" priority="11068">
      <formula>ISEVEN(ROW())</formula>
    </cfRule>
  </conditionalFormatting>
  <conditionalFormatting sqref="B62 D62:F62">
    <cfRule type="expression" dxfId="5448" priority="11067">
      <formula>ISEVEN(ROW())</formula>
    </cfRule>
  </conditionalFormatting>
  <conditionalFormatting sqref="G62">
    <cfRule type="expression" dxfId="5447" priority="11066">
      <formula>ISEVEN(ROW())</formula>
    </cfRule>
  </conditionalFormatting>
  <conditionalFormatting sqref="C62">
    <cfRule type="expression" dxfId="5446" priority="11065">
      <formula>ISEVEN(ROW())</formula>
    </cfRule>
  </conditionalFormatting>
  <conditionalFormatting sqref="F62">
    <cfRule type="expression" dxfId="5445" priority="11064">
      <formula>ISEVEN(ROW())</formula>
    </cfRule>
  </conditionalFormatting>
  <conditionalFormatting sqref="B62:E62">
    <cfRule type="expression" dxfId="5444" priority="11063">
      <formula>ISEVEN(ROW())</formula>
    </cfRule>
  </conditionalFormatting>
  <conditionalFormatting sqref="G62">
    <cfRule type="expression" dxfId="5443" priority="11062">
      <formula>ISEVEN(ROW())</formula>
    </cfRule>
  </conditionalFormatting>
  <conditionalFormatting sqref="G62">
    <cfRule type="expression" dxfId="5442" priority="11061">
      <formula>ISEVEN(ROW())</formula>
    </cfRule>
  </conditionalFormatting>
  <conditionalFormatting sqref="B62 D62:F62">
    <cfRule type="expression" dxfId="5441" priority="11060">
      <formula>ISEVEN(ROW())</formula>
    </cfRule>
  </conditionalFormatting>
  <conditionalFormatting sqref="G62">
    <cfRule type="expression" dxfId="5440" priority="11059">
      <formula>ISEVEN(ROW())</formula>
    </cfRule>
  </conditionalFormatting>
  <conditionalFormatting sqref="C62">
    <cfRule type="expression" dxfId="5439" priority="11058">
      <formula>ISEVEN(ROW())</formula>
    </cfRule>
  </conditionalFormatting>
  <conditionalFormatting sqref="F62">
    <cfRule type="expression" dxfId="5438" priority="11057">
      <formula>ISEVEN(ROW())</formula>
    </cfRule>
  </conditionalFormatting>
  <conditionalFormatting sqref="D62:E62 G62">
    <cfRule type="expression" dxfId="5437" priority="11056">
      <formula>ISEVEN(ROW())</formula>
    </cfRule>
  </conditionalFormatting>
  <conditionalFormatting sqref="B62:C62">
    <cfRule type="expression" dxfId="5436" priority="11055">
      <formula>ISEVEN(ROW())</formula>
    </cfRule>
  </conditionalFormatting>
  <conditionalFormatting sqref="B62:G62">
    <cfRule type="expression" dxfId="5435" priority="11054">
      <formula>ISEVEN(ROW())</formula>
    </cfRule>
  </conditionalFormatting>
  <conditionalFormatting sqref="F62">
    <cfRule type="expression" dxfId="5434" priority="11053">
      <formula>ISEVEN(ROW())</formula>
    </cfRule>
  </conditionalFormatting>
  <conditionalFormatting sqref="B62:E62">
    <cfRule type="expression" dxfId="5433" priority="11052">
      <formula>ISEVEN(ROW())</formula>
    </cfRule>
  </conditionalFormatting>
  <conditionalFormatting sqref="G62">
    <cfRule type="expression" dxfId="5432" priority="11051">
      <formula>ISEVEN(ROW())</formula>
    </cfRule>
  </conditionalFormatting>
  <conditionalFormatting sqref="G62">
    <cfRule type="expression" dxfId="5431" priority="11050">
      <formula>ISEVEN(ROW())</formula>
    </cfRule>
  </conditionalFormatting>
  <conditionalFormatting sqref="B62:G62">
    <cfRule type="expression" dxfId="5430" priority="11049">
      <formula>ISEVEN(ROW())</formula>
    </cfRule>
  </conditionalFormatting>
  <conditionalFormatting sqref="F62">
    <cfRule type="expression" dxfId="5429" priority="11048">
      <formula>ISEVEN(ROW())</formula>
    </cfRule>
  </conditionalFormatting>
  <conditionalFormatting sqref="B62:E62">
    <cfRule type="expression" dxfId="5428" priority="11047">
      <formula>ISEVEN(ROW())</formula>
    </cfRule>
  </conditionalFormatting>
  <conditionalFormatting sqref="G62">
    <cfRule type="expression" dxfId="5427" priority="11046">
      <formula>ISEVEN(ROW())</formula>
    </cfRule>
  </conditionalFormatting>
  <conditionalFormatting sqref="G62">
    <cfRule type="expression" dxfId="5426" priority="11045">
      <formula>ISEVEN(ROW())</formula>
    </cfRule>
  </conditionalFormatting>
  <conditionalFormatting sqref="F62">
    <cfRule type="expression" dxfId="5425" priority="11044">
      <formula>ISEVEN(ROW())</formula>
    </cfRule>
  </conditionalFormatting>
  <conditionalFormatting sqref="B62:E62">
    <cfRule type="expression" dxfId="5424" priority="11043">
      <formula>ISEVEN(ROW())</formula>
    </cfRule>
  </conditionalFormatting>
  <conditionalFormatting sqref="G62">
    <cfRule type="expression" dxfId="5423" priority="11042">
      <formula>ISEVEN(ROW())</formula>
    </cfRule>
  </conditionalFormatting>
  <conditionalFormatting sqref="G62">
    <cfRule type="expression" dxfId="5422" priority="11041">
      <formula>ISEVEN(ROW())</formula>
    </cfRule>
  </conditionalFormatting>
  <conditionalFormatting sqref="B62 D62:F62">
    <cfRule type="expression" dxfId="5421" priority="11040">
      <formula>ISEVEN(ROW())</formula>
    </cfRule>
  </conditionalFormatting>
  <conditionalFormatting sqref="G62">
    <cfRule type="expression" dxfId="5420" priority="11039">
      <formula>ISEVEN(ROW())</formula>
    </cfRule>
  </conditionalFormatting>
  <conditionalFormatting sqref="C62">
    <cfRule type="expression" dxfId="5419" priority="11038">
      <formula>ISEVEN(ROW())</formula>
    </cfRule>
  </conditionalFormatting>
  <conditionalFormatting sqref="F62">
    <cfRule type="expression" dxfId="5418" priority="11037">
      <formula>ISEVEN(ROW())</formula>
    </cfRule>
  </conditionalFormatting>
  <conditionalFormatting sqref="B62:E62">
    <cfRule type="expression" dxfId="5417" priority="11036">
      <formula>ISEVEN(ROW())</formula>
    </cfRule>
  </conditionalFormatting>
  <conditionalFormatting sqref="G62">
    <cfRule type="expression" dxfId="5416" priority="11035">
      <formula>ISEVEN(ROW())</formula>
    </cfRule>
  </conditionalFormatting>
  <conditionalFormatting sqref="G62">
    <cfRule type="expression" dxfId="5415" priority="11034">
      <formula>ISEVEN(ROW())</formula>
    </cfRule>
  </conditionalFormatting>
  <conditionalFormatting sqref="B62 D62:F62">
    <cfRule type="expression" dxfId="5414" priority="11033">
      <formula>ISEVEN(ROW())</formula>
    </cfRule>
  </conditionalFormatting>
  <conditionalFormatting sqref="G62">
    <cfRule type="expression" dxfId="5413" priority="11032">
      <formula>ISEVEN(ROW())</formula>
    </cfRule>
  </conditionalFormatting>
  <conditionalFormatting sqref="C62">
    <cfRule type="expression" dxfId="5412" priority="11031">
      <formula>ISEVEN(ROW())</formula>
    </cfRule>
  </conditionalFormatting>
  <conditionalFormatting sqref="G62">
    <cfRule type="expression" dxfId="5411" priority="11030">
      <formula>ISEVEN(ROW())</formula>
    </cfRule>
  </conditionalFormatting>
  <conditionalFormatting sqref="F62">
    <cfRule type="expression" dxfId="5410" priority="11029">
      <formula>ISEVEN(ROW())</formula>
    </cfRule>
  </conditionalFormatting>
  <conditionalFormatting sqref="G62">
    <cfRule type="expression" dxfId="5409" priority="11028">
      <formula>ISEVEN(ROW())</formula>
    </cfRule>
  </conditionalFormatting>
  <conditionalFormatting sqref="D62:E62">
    <cfRule type="expression" dxfId="5408" priority="11027">
      <formula>ISEVEN(ROW())</formula>
    </cfRule>
  </conditionalFormatting>
  <conditionalFormatting sqref="D62:E62">
    <cfRule type="expression" dxfId="5407" priority="11026">
      <formula>ISEVEN(ROW())</formula>
    </cfRule>
  </conditionalFormatting>
  <conditionalFormatting sqref="B62">
    <cfRule type="expression" dxfId="5406" priority="11025">
      <formula>ISEVEN(ROW())</formula>
    </cfRule>
  </conditionalFormatting>
  <conditionalFormatting sqref="C62">
    <cfRule type="expression" dxfId="5405" priority="11024">
      <formula>ISEVEN(ROW())</formula>
    </cfRule>
  </conditionalFormatting>
  <conditionalFormatting sqref="D62:E62">
    <cfRule type="expression" dxfId="5404" priority="11023">
      <formula>ISEVEN(ROW())</formula>
    </cfRule>
  </conditionalFormatting>
  <conditionalFormatting sqref="B62">
    <cfRule type="expression" dxfId="5403" priority="11022">
      <formula>ISEVEN(ROW())</formula>
    </cfRule>
  </conditionalFormatting>
  <conditionalFormatting sqref="C62">
    <cfRule type="expression" dxfId="5402" priority="11021">
      <formula>ISEVEN(ROW())</formula>
    </cfRule>
  </conditionalFormatting>
  <conditionalFormatting sqref="D62:E62">
    <cfRule type="expression" dxfId="5401" priority="11020">
      <formula>ISEVEN(ROW())</formula>
    </cfRule>
  </conditionalFormatting>
  <conditionalFormatting sqref="B62:D62 F62:G62">
    <cfRule type="expression" dxfId="5400" priority="11019">
      <formula>ISEVEN(ROW())</formula>
    </cfRule>
  </conditionalFormatting>
  <conditionalFormatting sqref="E62">
    <cfRule type="expression" dxfId="5399" priority="11018">
      <formula>ISEVEN(ROW())</formula>
    </cfRule>
  </conditionalFormatting>
  <conditionalFormatting sqref="F62">
    <cfRule type="expression" dxfId="5398" priority="11017">
      <formula>ISEVEN(ROW())</formula>
    </cfRule>
  </conditionalFormatting>
  <conditionalFormatting sqref="B62:E62 G62">
    <cfRule type="expression" dxfId="5397" priority="11016">
      <formula>ISEVEN(ROW())</formula>
    </cfRule>
  </conditionalFormatting>
  <conditionalFormatting sqref="B62:G62">
    <cfRule type="expression" dxfId="5396" priority="11015">
      <formula>ISEVEN(ROW())</formula>
    </cfRule>
  </conditionalFormatting>
  <conditionalFormatting sqref="F62">
    <cfRule type="expression" dxfId="5395" priority="11014">
      <formula>ISEVEN(ROW())</formula>
    </cfRule>
  </conditionalFormatting>
  <conditionalFormatting sqref="B62:E62">
    <cfRule type="expression" dxfId="5394" priority="11013">
      <formula>ISEVEN(ROW())</formula>
    </cfRule>
  </conditionalFormatting>
  <conditionalFormatting sqref="G62">
    <cfRule type="expression" dxfId="5393" priority="11012">
      <formula>ISEVEN(ROW())</formula>
    </cfRule>
  </conditionalFormatting>
  <conditionalFormatting sqref="G62 B62:E62">
    <cfRule type="expression" dxfId="5392" priority="11011">
      <formula>ISEVEN(ROW())</formula>
    </cfRule>
  </conditionalFormatting>
  <conditionalFormatting sqref="F55">
    <cfRule type="expression" dxfId="5391" priority="10989">
      <formula>ISEVEN(ROW())</formula>
    </cfRule>
  </conditionalFormatting>
  <conditionalFormatting sqref="B55:E55">
    <cfRule type="expression" dxfId="5390" priority="10988">
      <formula>ISEVEN(ROW())</formula>
    </cfRule>
  </conditionalFormatting>
  <conditionalFormatting sqref="G55">
    <cfRule type="expression" dxfId="5389" priority="10987">
      <formula>ISEVEN(ROW())</formula>
    </cfRule>
  </conditionalFormatting>
  <conditionalFormatting sqref="G55">
    <cfRule type="expression" dxfId="5388" priority="10986">
      <formula>ISEVEN(ROW())</formula>
    </cfRule>
  </conditionalFormatting>
  <conditionalFormatting sqref="B54:G54">
    <cfRule type="expression" dxfId="5387" priority="10985">
      <formula>ISEVEN(ROW())</formula>
    </cfRule>
  </conditionalFormatting>
  <conditionalFormatting sqref="F58">
    <cfRule type="expression" dxfId="5386" priority="10982">
      <formula>ISEVEN(ROW())</formula>
    </cfRule>
  </conditionalFormatting>
  <conditionalFormatting sqref="B58:E58">
    <cfRule type="expression" dxfId="5385" priority="10981">
      <formula>ISEVEN(ROW())</formula>
    </cfRule>
  </conditionalFormatting>
  <conditionalFormatting sqref="G58">
    <cfRule type="expression" dxfId="5384" priority="10980">
      <formula>ISEVEN(ROW())</formula>
    </cfRule>
  </conditionalFormatting>
  <conditionalFormatting sqref="G58">
    <cfRule type="expression" dxfId="5383" priority="10979">
      <formula>ISEVEN(ROW())</formula>
    </cfRule>
  </conditionalFormatting>
  <conditionalFormatting sqref="B57:G57">
    <cfRule type="expression" dxfId="5382" priority="10978">
      <formula>ISEVEN(ROW())</formula>
    </cfRule>
  </conditionalFormatting>
  <conditionalFormatting sqref="B55 D55:F55">
    <cfRule type="expression" dxfId="5381" priority="10977">
      <formula>ISEVEN(ROW())</formula>
    </cfRule>
  </conditionalFormatting>
  <conditionalFormatting sqref="F54">
    <cfRule type="expression" dxfId="5380" priority="10976">
      <formula>ISEVEN(ROW())</formula>
    </cfRule>
  </conditionalFormatting>
  <conditionalFormatting sqref="B54:E54">
    <cfRule type="expression" dxfId="5379" priority="10975">
      <formula>ISEVEN(ROW())</formula>
    </cfRule>
  </conditionalFormatting>
  <conditionalFormatting sqref="G54">
    <cfRule type="expression" dxfId="5378" priority="10974">
      <formula>ISEVEN(ROW())</formula>
    </cfRule>
  </conditionalFormatting>
  <conditionalFormatting sqref="G54">
    <cfRule type="expression" dxfId="5377" priority="10973">
      <formula>ISEVEN(ROW())</formula>
    </cfRule>
  </conditionalFormatting>
  <conditionalFormatting sqref="G55">
    <cfRule type="expression" dxfId="5376" priority="10971">
      <formula>ISEVEN(ROW())</formula>
    </cfRule>
  </conditionalFormatting>
  <conditionalFormatting sqref="C55">
    <cfRule type="expression" dxfId="5375" priority="10970">
      <formula>ISEVEN(ROW())</formula>
    </cfRule>
  </conditionalFormatting>
  <conditionalFormatting sqref="B58 D58:F58">
    <cfRule type="expression" dxfId="5374" priority="10969">
      <formula>ISEVEN(ROW())</formula>
    </cfRule>
  </conditionalFormatting>
  <conditionalFormatting sqref="F57">
    <cfRule type="expression" dxfId="5373" priority="10968">
      <formula>ISEVEN(ROW())</formula>
    </cfRule>
  </conditionalFormatting>
  <conditionalFormatting sqref="B57:E57">
    <cfRule type="expression" dxfId="5372" priority="10967">
      <formula>ISEVEN(ROW())</formula>
    </cfRule>
  </conditionalFormatting>
  <conditionalFormatting sqref="G57">
    <cfRule type="expression" dxfId="5371" priority="10966">
      <formula>ISEVEN(ROW())</formula>
    </cfRule>
  </conditionalFormatting>
  <conditionalFormatting sqref="G57">
    <cfRule type="expression" dxfId="5370" priority="10965">
      <formula>ISEVEN(ROW())</formula>
    </cfRule>
  </conditionalFormatting>
  <conditionalFormatting sqref="G58">
    <cfRule type="expression" dxfId="5369" priority="10963">
      <formula>ISEVEN(ROW())</formula>
    </cfRule>
  </conditionalFormatting>
  <conditionalFormatting sqref="C58">
    <cfRule type="expression" dxfId="5368" priority="10962">
      <formula>ISEVEN(ROW())</formula>
    </cfRule>
  </conditionalFormatting>
  <conditionalFormatting sqref="F54">
    <cfRule type="expression" dxfId="5367" priority="10949">
      <formula>ISEVEN(ROW())</formula>
    </cfRule>
  </conditionalFormatting>
  <conditionalFormatting sqref="B54:E54">
    <cfRule type="expression" dxfId="5366" priority="10948">
      <formula>ISEVEN(ROW())</formula>
    </cfRule>
  </conditionalFormatting>
  <conditionalFormatting sqref="G54">
    <cfRule type="expression" dxfId="5365" priority="10947">
      <formula>ISEVEN(ROW())</formula>
    </cfRule>
  </conditionalFormatting>
  <conditionalFormatting sqref="G54 B54:E54">
    <cfRule type="expression" dxfId="5364" priority="10946">
      <formula>ISEVEN(ROW())</formula>
    </cfRule>
  </conditionalFormatting>
  <conditionalFormatting sqref="B57 D57:F57">
    <cfRule type="expression" dxfId="5363" priority="10945">
      <formula>ISEVEN(ROW())</formula>
    </cfRule>
  </conditionalFormatting>
  <conditionalFormatting sqref="B55:G55">
    <cfRule type="expression" dxfId="5362" priority="10940">
      <formula>ISEVEN(ROW())</formula>
    </cfRule>
  </conditionalFormatting>
  <conditionalFormatting sqref="G57">
    <cfRule type="expression" dxfId="5361" priority="10939">
      <formula>ISEVEN(ROW())</formula>
    </cfRule>
  </conditionalFormatting>
  <conditionalFormatting sqref="C57">
    <cfRule type="expression" dxfId="5360" priority="10938">
      <formula>ISEVEN(ROW())</formula>
    </cfRule>
  </conditionalFormatting>
  <conditionalFormatting sqref="B58:G58">
    <cfRule type="expression" dxfId="5359" priority="10937">
      <formula>ISEVEN(ROW())</formula>
    </cfRule>
  </conditionalFormatting>
  <conditionalFormatting sqref="F55">
    <cfRule type="expression" dxfId="5358" priority="10935">
      <formula>ISEVEN(ROW())</formula>
    </cfRule>
  </conditionalFormatting>
  <conditionalFormatting sqref="B55:E55">
    <cfRule type="expression" dxfId="5357" priority="10934">
      <formula>ISEVEN(ROW())</formula>
    </cfRule>
  </conditionalFormatting>
  <conditionalFormatting sqref="G55">
    <cfRule type="expression" dxfId="5356" priority="10933">
      <formula>ISEVEN(ROW())</formula>
    </cfRule>
  </conditionalFormatting>
  <conditionalFormatting sqref="G55">
    <cfRule type="expression" dxfId="5355" priority="10932">
      <formula>ISEVEN(ROW())</formula>
    </cfRule>
  </conditionalFormatting>
  <conditionalFormatting sqref="B54:G54">
    <cfRule type="expression" dxfId="5354" priority="10931">
      <formula>ISEVEN(ROW())</formula>
    </cfRule>
  </conditionalFormatting>
  <conditionalFormatting sqref="F58">
    <cfRule type="expression" dxfId="5353" priority="10928">
      <formula>ISEVEN(ROW())</formula>
    </cfRule>
  </conditionalFormatting>
  <conditionalFormatting sqref="B58:E58">
    <cfRule type="expression" dxfId="5352" priority="10927">
      <formula>ISEVEN(ROW())</formula>
    </cfRule>
  </conditionalFormatting>
  <conditionalFormatting sqref="G58">
    <cfRule type="expression" dxfId="5351" priority="10926">
      <formula>ISEVEN(ROW())</formula>
    </cfRule>
  </conditionalFormatting>
  <conditionalFormatting sqref="G58">
    <cfRule type="expression" dxfId="5350" priority="10925">
      <formula>ISEVEN(ROW())</formula>
    </cfRule>
  </conditionalFormatting>
  <conditionalFormatting sqref="B57:G57">
    <cfRule type="expression" dxfId="5349" priority="10924">
      <formula>ISEVEN(ROW())</formula>
    </cfRule>
  </conditionalFormatting>
  <conditionalFormatting sqref="B55 D55:F55">
    <cfRule type="expression" dxfId="5348" priority="10912">
      <formula>ISEVEN(ROW())</formula>
    </cfRule>
  </conditionalFormatting>
  <conditionalFormatting sqref="F54">
    <cfRule type="expression" dxfId="5347" priority="10911">
      <formula>ISEVEN(ROW())</formula>
    </cfRule>
  </conditionalFormatting>
  <conditionalFormatting sqref="B54:E54">
    <cfRule type="expression" dxfId="5346" priority="10910">
      <formula>ISEVEN(ROW())</formula>
    </cfRule>
  </conditionalFormatting>
  <conditionalFormatting sqref="G54">
    <cfRule type="expression" dxfId="5345" priority="10909">
      <formula>ISEVEN(ROW())</formula>
    </cfRule>
  </conditionalFormatting>
  <conditionalFormatting sqref="G54">
    <cfRule type="expression" dxfId="5344" priority="10908">
      <formula>ISEVEN(ROW())</formula>
    </cfRule>
  </conditionalFormatting>
  <conditionalFormatting sqref="G55">
    <cfRule type="expression" dxfId="5343" priority="10906">
      <formula>ISEVEN(ROW())</formula>
    </cfRule>
  </conditionalFormatting>
  <conditionalFormatting sqref="C55">
    <cfRule type="expression" dxfId="5342" priority="10905">
      <formula>ISEVEN(ROW())</formula>
    </cfRule>
  </conditionalFormatting>
  <conditionalFormatting sqref="B58 D58:F58">
    <cfRule type="expression" dxfId="5341" priority="10904">
      <formula>ISEVEN(ROW())</formula>
    </cfRule>
  </conditionalFormatting>
  <conditionalFormatting sqref="F57">
    <cfRule type="expression" dxfId="5340" priority="10903">
      <formula>ISEVEN(ROW())</formula>
    </cfRule>
  </conditionalFormatting>
  <conditionalFormatting sqref="B57:E57">
    <cfRule type="expression" dxfId="5339" priority="10902">
      <formula>ISEVEN(ROW())</formula>
    </cfRule>
  </conditionalFormatting>
  <conditionalFormatting sqref="G57">
    <cfRule type="expression" dxfId="5338" priority="10901">
      <formula>ISEVEN(ROW())</formula>
    </cfRule>
  </conditionalFormatting>
  <conditionalFormatting sqref="G57">
    <cfRule type="expression" dxfId="5337" priority="10900">
      <formula>ISEVEN(ROW())</formula>
    </cfRule>
  </conditionalFormatting>
  <conditionalFormatting sqref="G58">
    <cfRule type="expression" dxfId="5336" priority="10898">
      <formula>ISEVEN(ROW())</formula>
    </cfRule>
  </conditionalFormatting>
  <conditionalFormatting sqref="C58">
    <cfRule type="expression" dxfId="5335" priority="10897">
      <formula>ISEVEN(ROW())</formula>
    </cfRule>
  </conditionalFormatting>
  <conditionalFormatting sqref="B54 D54:F54">
    <cfRule type="expression" dxfId="5334" priority="10896">
      <formula>ISEVEN(ROW())</formula>
    </cfRule>
  </conditionalFormatting>
  <conditionalFormatting sqref="G54">
    <cfRule type="expression" dxfId="5333" priority="10890">
      <formula>ISEVEN(ROW())</formula>
    </cfRule>
  </conditionalFormatting>
  <conditionalFormatting sqref="C54">
    <cfRule type="expression" dxfId="5332" priority="10889">
      <formula>ISEVEN(ROW())</formula>
    </cfRule>
  </conditionalFormatting>
  <conditionalFormatting sqref="B57 D57:F57">
    <cfRule type="expression" dxfId="5331" priority="10888">
      <formula>ISEVEN(ROW())</formula>
    </cfRule>
  </conditionalFormatting>
  <conditionalFormatting sqref="B55:G55">
    <cfRule type="expression" dxfId="5330" priority="10883">
      <formula>ISEVEN(ROW())</formula>
    </cfRule>
  </conditionalFormatting>
  <conditionalFormatting sqref="G57">
    <cfRule type="expression" dxfId="5329" priority="10882">
      <formula>ISEVEN(ROW())</formula>
    </cfRule>
  </conditionalFormatting>
  <conditionalFormatting sqref="C57">
    <cfRule type="expression" dxfId="5328" priority="10881">
      <formula>ISEVEN(ROW())</formula>
    </cfRule>
  </conditionalFormatting>
  <conditionalFormatting sqref="B58:G58">
    <cfRule type="expression" dxfId="5327" priority="10880">
      <formula>ISEVEN(ROW())</formula>
    </cfRule>
  </conditionalFormatting>
  <conditionalFormatting sqref="F55">
    <cfRule type="expression" dxfId="5326" priority="10866">
      <formula>ISEVEN(ROW())</formula>
    </cfRule>
  </conditionalFormatting>
  <conditionalFormatting sqref="B55:E55">
    <cfRule type="expression" dxfId="5325" priority="10865">
      <formula>ISEVEN(ROW())</formula>
    </cfRule>
  </conditionalFormatting>
  <conditionalFormatting sqref="G55">
    <cfRule type="expression" dxfId="5324" priority="10864">
      <formula>ISEVEN(ROW())</formula>
    </cfRule>
  </conditionalFormatting>
  <conditionalFormatting sqref="G55">
    <cfRule type="expression" dxfId="5323" priority="10863">
      <formula>ISEVEN(ROW())</formula>
    </cfRule>
  </conditionalFormatting>
  <conditionalFormatting sqref="B54:G54">
    <cfRule type="expression" dxfId="5322" priority="10862">
      <formula>ISEVEN(ROW())</formula>
    </cfRule>
  </conditionalFormatting>
  <conditionalFormatting sqref="F58">
    <cfRule type="expression" dxfId="5321" priority="10859">
      <formula>ISEVEN(ROW())</formula>
    </cfRule>
  </conditionalFormatting>
  <conditionalFormatting sqref="B58:E58">
    <cfRule type="expression" dxfId="5320" priority="10858">
      <formula>ISEVEN(ROW())</formula>
    </cfRule>
  </conditionalFormatting>
  <conditionalFormatting sqref="G58">
    <cfRule type="expression" dxfId="5319" priority="10857">
      <formula>ISEVEN(ROW())</formula>
    </cfRule>
  </conditionalFormatting>
  <conditionalFormatting sqref="G58">
    <cfRule type="expression" dxfId="5318" priority="10856">
      <formula>ISEVEN(ROW())</formula>
    </cfRule>
  </conditionalFormatting>
  <conditionalFormatting sqref="B57:G57">
    <cfRule type="expression" dxfId="5317" priority="10855">
      <formula>ISEVEN(ROW())</formula>
    </cfRule>
  </conditionalFormatting>
  <conditionalFormatting sqref="B55 D55:F55">
    <cfRule type="expression" dxfId="5316" priority="10854">
      <formula>ISEVEN(ROW())</formula>
    </cfRule>
  </conditionalFormatting>
  <conditionalFormatting sqref="F54">
    <cfRule type="expression" dxfId="5315" priority="10853">
      <formula>ISEVEN(ROW())</formula>
    </cfRule>
  </conditionalFormatting>
  <conditionalFormatting sqref="B54:E54">
    <cfRule type="expression" dxfId="5314" priority="10852">
      <formula>ISEVEN(ROW())</formula>
    </cfRule>
  </conditionalFormatting>
  <conditionalFormatting sqref="G54">
    <cfRule type="expression" dxfId="5313" priority="10851">
      <formula>ISEVEN(ROW())</formula>
    </cfRule>
  </conditionalFormatting>
  <conditionalFormatting sqref="G54">
    <cfRule type="expression" dxfId="5312" priority="10850">
      <formula>ISEVEN(ROW())</formula>
    </cfRule>
  </conditionalFormatting>
  <conditionalFormatting sqref="G55">
    <cfRule type="expression" dxfId="5311" priority="10848">
      <formula>ISEVEN(ROW())</formula>
    </cfRule>
  </conditionalFormatting>
  <conditionalFormatting sqref="C55">
    <cfRule type="expression" dxfId="5310" priority="10847">
      <formula>ISEVEN(ROW())</formula>
    </cfRule>
  </conditionalFormatting>
  <conditionalFormatting sqref="B58 D58:F58">
    <cfRule type="expression" dxfId="5309" priority="10846">
      <formula>ISEVEN(ROW())</formula>
    </cfRule>
  </conditionalFormatting>
  <conditionalFormatting sqref="F57">
    <cfRule type="expression" dxfId="5308" priority="10845">
      <formula>ISEVEN(ROW())</formula>
    </cfRule>
  </conditionalFormatting>
  <conditionalFormatting sqref="B57:E57">
    <cfRule type="expression" dxfId="5307" priority="10844">
      <formula>ISEVEN(ROW())</formula>
    </cfRule>
  </conditionalFormatting>
  <conditionalFormatting sqref="G57">
    <cfRule type="expression" dxfId="5306" priority="10843">
      <formula>ISEVEN(ROW())</formula>
    </cfRule>
  </conditionalFormatting>
  <conditionalFormatting sqref="G57">
    <cfRule type="expression" dxfId="5305" priority="10842">
      <formula>ISEVEN(ROW())</formula>
    </cfRule>
  </conditionalFormatting>
  <conditionalFormatting sqref="G58">
    <cfRule type="expression" dxfId="5304" priority="10840">
      <formula>ISEVEN(ROW())</formula>
    </cfRule>
  </conditionalFormatting>
  <conditionalFormatting sqref="C58">
    <cfRule type="expression" dxfId="5303" priority="10839">
      <formula>ISEVEN(ROW())</formula>
    </cfRule>
  </conditionalFormatting>
  <conditionalFormatting sqref="F55">
    <cfRule type="expression" dxfId="5302" priority="10826">
      <formula>ISEVEN(ROW())</formula>
    </cfRule>
  </conditionalFormatting>
  <conditionalFormatting sqref="B55:E55">
    <cfRule type="expression" dxfId="5301" priority="10825">
      <formula>ISEVEN(ROW())</formula>
    </cfRule>
  </conditionalFormatting>
  <conditionalFormatting sqref="G55">
    <cfRule type="expression" dxfId="5300" priority="10824">
      <formula>ISEVEN(ROW())</formula>
    </cfRule>
  </conditionalFormatting>
  <conditionalFormatting sqref="G55">
    <cfRule type="expression" dxfId="5299" priority="10823">
      <formula>ISEVEN(ROW())</formula>
    </cfRule>
  </conditionalFormatting>
  <conditionalFormatting sqref="B54:G54">
    <cfRule type="expression" dxfId="5298" priority="10822">
      <formula>ISEVEN(ROW())</formula>
    </cfRule>
  </conditionalFormatting>
  <conditionalFormatting sqref="F58">
    <cfRule type="expression" dxfId="5297" priority="10819">
      <formula>ISEVEN(ROW())</formula>
    </cfRule>
  </conditionalFormatting>
  <conditionalFormatting sqref="B58:E58">
    <cfRule type="expression" dxfId="5296" priority="10818">
      <formula>ISEVEN(ROW())</formula>
    </cfRule>
  </conditionalFormatting>
  <conditionalFormatting sqref="G58">
    <cfRule type="expression" dxfId="5295" priority="10817">
      <formula>ISEVEN(ROW())</formula>
    </cfRule>
  </conditionalFormatting>
  <conditionalFormatting sqref="G58">
    <cfRule type="expression" dxfId="5294" priority="10816">
      <formula>ISEVEN(ROW())</formula>
    </cfRule>
  </conditionalFormatting>
  <conditionalFormatting sqref="B57:G57">
    <cfRule type="expression" dxfId="5293" priority="10815">
      <formula>ISEVEN(ROW())</formula>
    </cfRule>
  </conditionalFormatting>
  <conditionalFormatting sqref="B55 D55:F55">
    <cfRule type="expression" dxfId="5292" priority="10806">
      <formula>ISEVEN(ROW())</formula>
    </cfRule>
  </conditionalFormatting>
  <conditionalFormatting sqref="F54">
    <cfRule type="expression" dxfId="5291" priority="10805">
      <formula>ISEVEN(ROW())</formula>
    </cfRule>
  </conditionalFormatting>
  <conditionalFormatting sqref="B54:E54">
    <cfRule type="expression" dxfId="5290" priority="10804">
      <formula>ISEVEN(ROW())</formula>
    </cfRule>
  </conditionalFormatting>
  <conditionalFormatting sqref="G54">
    <cfRule type="expression" dxfId="5289" priority="10803">
      <formula>ISEVEN(ROW())</formula>
    </cfRule>
  </conditionalFormatting>
  <conditionalFormatting sqref="G54">
    <cfRule type="expression" dxfId="5288" priority="10802">
      <formula>ISEVEN(ROW())</formula>
    </cfRule>
  </conditionalFormatting>
  <conditionalFormatting sqref="G55">
    <cfRule type="expression" dxfId="5287" priority="10800">
      <formula>ISEVEN(ROW())</formula>
    </cfRule>
  </conditionalFormatting>
  <conditionalFormatting sqref="C55">
    <cfRule type="expression" dxfId="5286" priority="10799">
      <formula>ISEVEN(ROW())</formula>
    </cfRule>
  </conditionalFormatting>
  <conditionalFormatting sqref="B58 D58:F58">
    <cfRule type="expression" dxfId="5285" priority="10798">
      <formula>ISEVEN(ROW())</formula>
    </cfRule>
  </conditionalFormatting>
  <conditionalFormatting sqref="F57">
    <cfRule type="expression" dxfId="5284" priority="10797">
      <formula>ISEVEN(ROW())</formula>
    </cfRule>
  </conditionalFormatting>
  <conditionalFormatting sqref="B57:E57">
    <cfRule type="expression" dxfId="5283" priority="10796">
      <formula>ISEVEN(ROW())</formula>
    </cfRule>
  </conditionalFormatting>
  <conditionalFormatting sqref="G57">
    <cfRule type="expression" dxfId="5282" priority="10795">
      <formula>ISEVEN(ROW())</formula>
    </cfRule>
  </conditionalFormatting>
  <conditionalFormatting sqref="G57">
    <cfRule type="expression" dxfId="5281" priority="10794">
      <formula>ISEVEN(ROW())</formula>
    </cfRule>
  </conditionalFormatting>
  <conditionalFormatting sqref="G58">
    <cfRule type="expression" dxfId="5280" priority="10792">
      <formula>ISEVEN(ROW())</formula>
    </cfRule>
  </conditionalFormatting>
  <conditionalFormatting sqref="C58">
    <cfRule type="expression" dxfId="5279" priority="10791">
      <formula>ISEVEN(ROW())</formula>
    </cfRule>
  </conditionalFormatting>
  <conditionalFormatting sqref="B54 D54:F54">
    <cfRule type="expression" dxfId="5278" priority="10783">
      <formula>ISEVEN(ROW())</formula>
    </cfRule>
  </conditionalFormatting>
  <conditionalFormatting sqref="G54">
    <cfRule type="expression" dxfId="5277" priority="10777">
      <formula>ISEVEN(ROW())</formula>
    </cfRule>
  </conditionalFormatting>
  <conditionalFormatting sqref="C54">
    <cfRule type="expression" dxfId="5276" priority="10776">
      <formula>ISEVEN(ROW())</formula>
    </cfRule>
  </conditionalFormatting>
  <conditionalFormatting sqref="B57 D57:F57">
    <cfRule type="expression" dxfId="5275" priority="10775">
      <formula>ISEVEN(ROW())</formula>
    </cfRule>
  </conditionalFormatting>
  <conditionalFormatting sqref="B55:G55">
    <cfRule type="expression" dxfId="5274" priority="10770">
      <formula>ISEVEN(ROW())</formula>
    </cfRule>
  </conditionalFormatting>
  <conditionalFormatting sqref="G57">
    <cfRule type="expression" dxfId="5273" priority="10769">
      <formula>ISEVEN(ROW())</formula>
    </cfRule>
  </conditionalFormatting>
  <conditionalFormatting sqref="C57">
    <cfRule type="expression" dxfId="5272" priority="10768">
      <formula>ISEVEN(ROW())</formula>
    </cfRule>
  </conditionalFormatting>
  <conditionalFormatting sqref="B58:G58">
    <cfRule type="expression" dxfId="5271" priority="10767">
      <formula>ISEVEN(ROW())</formula>
    </cfRule>
  </conditionalFormatting>
  <conditionalFormatting sqref="F55">
    <cfRule type="expression" dxfId="5270" priority="10754">
      <formula>ISEVEN(ROW())</formula>
    </cfRule>
  </conditionalFormatting>
  <conditionalFormatting sqref="B55:E55">
    <cfRule type="expression" dxfId="5269" priority="10753">
      <formula>ISEVEN(ROW())</formula>
    </cfRule>
  </conditionalFormatting>
  <conditionalFormatting sqref="G55">
    <cfRule type="expression" dxfId="5268" priority="10752">
      <formula>ISEVEN(ROW())</formula>
    </cfRule>
  </conditionalFormatting>
  <conditionalFormatting sqref="G55">
    <cfRule type="expression" dxfId="5267" priority="10751">
      <formula>ISEVEN(ROW())</formula>
    </cfRule>
  </conditionalFormatting>
  <conditionalFormatting sqref="B54:G54">
    <cfRule type="expression" dxfId="5266" priority="10750">
      <formula>ISEVEN(ROW())</formula>
    </cfRule>
  </conditionalFormatting>
  <conditionalFormatting sqref="F58">
    <cfRule type="expression" dxfId="5265" priority="10747">
      <formula>ISEVEN(ROW())</formula>
    </cfRule>
  </conditionalFormatting>
  <conditionalFormatting sqref="B58:E58">
    <cfRule type="expression" dxfId="5264" priority="10746">
      <formula>ISEVEN(ROW())</formula>
    </cfRule>
  </conditionalFormatting>
  <conditionalFormatting sqref="G58">
    <cfRule type="expression" dxfId="5263" priority="10745">
      <formula>ISEVEN(ROW())</formula>
    </cfRule>
  </conditionalFormatting>
  <conditionalFormatting sqref="G58">
    <cfRule type="expression" dxfId="5262" priority="10744">
      <formula>ISEVEN(ROW())</formula>
    </cfRule>
  </conditionalFormatting>
  <conditionalFormatting sqref="B57:G57">
    <cfRule type="expression" dxfId="5261" priority="10743">
      <formula>ISEVEN(ROW())</formula>
    </cfRule>
  </conditionalFormatting>
  <conditionalFormatting sqref="B55 D55:F55">
    <cfRule type="expression" dxfId="5260" priority="10734">
      <formula>ISEVEN(ROW())</formula>
    </cfRule>
  </conditionalFormatting>
  <conditionalFormatting sqref="F54">
    <cfRule type="expression" dxfId="5259" priority="10733">
      <formula>ISEVEN(ROW())</formula>
    </cfRule>
  </conditionalFormatting>
  <conditionalFormatting sqref="B54:E54">
    <cfRule type="expression" dxfId="5258" priority="10732">
      <formula>ISEVEN(ROW())</formula>
    </cfRule>
  </conditionalFormatting>
  <conditionalFormatting sqref="G54">
    <cfRule type="expression" dxfId="5257" priority="10731">
      <formula>ISEVEN(ROW())</formula>
    </cfRule>
  </conditionalFormatting>
  <conditionalFormatting sqref="G54">
    <cfRule type="expression" dxfId="5256" priority="10730">
      <formula>ISEVEN(ROW())</formula>
    </cfRule>
  </conditionalFormatting>
  <conditionalFormatting sqref="G55">
    <cfRule type="expression" dxfId="5255" priority="10728">
      <formula>ISEVEN(ROW())</formula>
    </cfRule>
  </conditionalFormatting>
  <conditionalFormatting sqref="C55">
    <cfRule type="expression" dxfId="5254" priority="10727">
      <formula>ISEVEN(ROW())</formula>
    </cfRule>
  </conditionalFormatting>
  <conditionalFormatting sqref="B58 D58:F58">
    <cfRule type="expression" dxfId="5253" priority="10726">
      <formula>ISEVEN(ROW())</formula>
    </cfRule>
  </conditionalFormatting>
  <conditionalFormatting sqref="F57">
    <cfRule type="expression" dxfId="5252" priority="10725">
      <formula>ISEVEN(ROW())</formula>
    </cfRule>
  </conditionalFormatting>
  <conditionalFormatting sqref="B57:E57">
    <cfRule type="expression" dxfId="5251" priority="10724">
      <formula>ISEVEN(ROW())</formula>
    </cfRule>
  </conditionalFormatting>
  <conditionalFormatting sqref="G57">
    <cfRule type="expression" dxfId="5250" priority="10723">
      <formula>ISEVEN(ROW())</formula>
    </cfRule>
  </conditionalFormatting>
  <conditionalFormatting sqref="G57">
    <cfRule type="expression" dxfId="5249" priority="10722">
      <formula>ISEVEN(ROW())</formula>
    </cfRule>
  </conditionalFormatting>
  <conditionalFormatting sqref="G58">
    <cfRule type="expression" dxfId="5248" priority="10720">
      <formula>ISEVEN(ROW())</formula>
    </cfRule>
  </conditionalFormatting>
  <conditionalFormatting sqref="C58">
    <cfRule type="expression" dxfId="5247" priority="10719">
      <formula>ISEVEN(ROW())</formula>
    </cfRule>
  </conditionalFormatting>
  <conditionalFormatting sqref="B54 D54:F54">
    <cfRule type="expression" dxfId="5246" priority="10711">
      <formula>ISEVEN(ROW())</formula>
    </cfRule>
  </conditionalFormatting>
  <conditionalFormatting sqref="G54">
    <cfRule type="expression" dxfId="5245" priority="10705">
      <formula>ISEVEN(ROW())</formula>
    </cfRule>
  </conditionalFormatting>
  <conditionalFormatting sqref="C54">
    <cfRule type="expression" dxfId="5244" priority="10704">
      <formula>ISEVEN(ROW())</formula>
    </cfRule>
  </conditionalFormatting>
  <conditionalFormatting sqref="B58:G58">
    <cfRule type="expression" dxfId="5243" priority="10703">
      <formula>ISEVEN(ROW())</formula>
    </cfRule>
  </conditionalFormatting>
  <conditionalFormatting sqref="B57 D57:F57">
    <cfRule type="expression" dxfId="5242" priority="10702">
      <formula>ISEVEN(ROW())</formula>
    </cfRule>
  </conditionalFormatting>
  <conditionalFormatting sqref="B55:G55">
    <cfRule type="expression" dxfId="5241" priority="10697">
      <formula>ISEVEN(ROW())</formula>
    </cfRule>
  </conditionalFormatting>
  <conditionalFormatting sqref="G57">
    <cfRule type="expression" dxfId="5240" priority="10696">
      <formula>ISEVEN(ROW())</formula>
    </cfRule>
  </conditionalFormatting>
  <conditionalFormatting sqref="C57">
    <cfRule type="expression" dxfId="5239" priority="10695">
      <formula>ISEVEN(ROW())</formula>
    </cfRule>
  </conditionalFormatting>
  <conditionalFormatting sqref="F55">
    <cfRule type="expression" dxfId="5238" priority="10682">
      <formula>ISEVEN(ROW())</formula>
    </cfRule>
  </conditionalFormatting>
  <conditionalFormatting sqref="B55:E55">
    <cfRule type="expression" dxfId="5237" priority="10681">
      <formula>ISEVEN(ROW())</formula>
    </cfRule>
  </conditionalFormatting>
  <conditionalFormatting sqref="G55">
    <cfRule type="expression" dxfId="5236" priority="10680">
      <formula>ISEVEN(ROW())</formula>
    </cfRule>
  </conditionalFormatting>
  <conditionalFormatting sqref="G55">
    <cfRule type="expression" dxfId="5235" priority="10679">
      <formula>ISEVEN(ROW())</formula>
    </cfRule>
  </conditionalFormatting>
  <conditionalFormatting sqref="B54:G54">
    <cfRule type="expression" dxfId="5234" priority="10678">
      <formula>ISEVEN(ROW())</formula>
    </cfRule>
  </conditionalFormatting>
  <conditionalFormatting sqref="F58">
    <cfRule type="expression" dxfId="5233" priority="10675">
      <formula>ISEVEN(ROW())</formula>
    </cfRule>
  </conditionalFormatting>
  <conditionalFormatting sqref="B58:E58">
    <cfRule type="expression" dxfId="5232" priority="10674">
      <formula>ISEVEN(ROW())</formula>
    </cfRule>
  </conditionalFormatting>
  <conditionalFormatting sqref="G58">
    <cfRule type="expression" dxfId="5231" priority="10673">
      <formula>ISEVEN(ROW())</formula>
    </cfRule>
  </conditionalFormatting>
  <conditionalFormatting sqref="G58">
    <cfRule type="expression" dxfId="5230" priority="10672">
      <formula>ISEVEN(ROW())</formula>
    </cfRule>
  </conditionalFormatting>
  <conditionalFormatting sqref="B57:G57">
    <cfRule type="expression" dxfId="5229" priority="10671">
      <formula>ISEVEN(ROW())</formula>
    </cfRule>
  </conditionalFormatting>
  <conditionalFormatting sqref="B55 D55:F55">
    <cfRule type="expression" dxfId="5228" priority="10662">
      <formula>ISEVEN(ROW())</formula>
    </cfRule>
  </conditionalFormatting>
  <conditionalFormatting sqref="F54">
    <cfRule type="expression" dxfId="5227" priority="10661">
      <formula>ISEVEN(ROW())</formula>
    </cfRule>
  </conditionalFormatting>
  <conditionalFormatting sqref="B54:E54">
    <cfRule type="expression" dxfId="5226" priority="10660">
      <formula>ISEVEN(ROW())</formula>
    </cfRule>
  </conditionalFormatting>
  <conditionalFormatting sqref="G54">
    <cfRule type="expression" dxfId="5225" priority="10659">
      <formula>ISEVEN(ROW())</formula>
    </cfRule>
  </conditionalFormatting>
  <conditionalFormatting sqref="G54">
    <cfRule type="expression" dxfId="5224" priority="10658">
      <formula>ISEVEN(ROW())</formula>
    </cfRule>
  </conditionalFormatting>
  <conditionalFormatting sqref="G55">
    <cfRule type="expression" dxfId="5223" priority="10656">
      <formula>ISEVEN(ROW())</formula>
    </cfRule>
  </conditionalFormatting>
  <conditionalFormatting sqref="C55">
    <cfRule type="expression" dxfId="5222" priority="10655">
      <formula>ISEVEN(ROW())</formula>
    </cfRule>
  </conditionalFormatting>
  <conditionalFormatting sqref="B58 D58:F58">
    <cfRule type="expression" dxfId="5221" priority="10654">
      <formula>ISEVEN(ROW())</formula>
    </cfRule>
  </conditionalFormatting>
  <conditionalFormatting sqref="F57">
    <cfRule type="expression" dxfId="5220" priority="10653">
      <formula>ISEVEN(ROW())</formula>
    </cfRule>
  </conditionalFormatting>
  <conditionalFormatting sqref="B57:E57">
    <cfRule type="expression" dxfId="5219" priority="10652">
      <formula>ISEVEN(ROW())</formula>
    </cfRule>
  </conditionalFormatting>
  <conditionalFormatting sqref="G57">
    <cfRule type="expression" dxfId="5218" priority="10651">
      <formula>ISEVEN(ROW())</formula>
    </cfRule>
  </conditionalFormatting>
  <conditionalFormatting sqref="G57">
    <cfRule type="expression" dxfId="5217" priority="10650">
      <formula>ISEVEN(ROW())</formula>
    </cfRule>
  </conditionalFormatting>
  <conditionalFormatting sqref="G58">
    <cfRule type="expression" dxfId="5216" priority="10648">
      <formula>ISEVEN(ROW())</formula>
    </cfRule>
  </conditionalFormatting>
  <conditionalFormatting sqref="C58">
    <cfRule type="expression" dxfId="5215" priority="10647">
      <formula>ISEVEN(ROW())</formula>
    </cfRule>
  </conditionalFormatting>
  <conditionalFormatting sqref="B62 D62:F62">
    <cfRule type="expression" dxfId="5214" priority="10646">
      <formula>ISEVEN(ROW())</formula>
    </cfRule>
  </conditionalFormatting>
  <conditionalFormatting sqref="F61">
    <cfRule type="expression" dxfId="5213" priority="10645">
      <formula>ISEVEN(ROW())</formula>
    </cfRule>
  </conditionalFormatting>
  <conditionalFormatting sqref="B61:E61">
    <cfRule type="expression" dxfId="5212" priority="10644">
      <formula>ISEVEN(ROW())</formula>
    </cfRule>
  </conditionalFormatting>
  <conditionalFormatting sqref="G61">
    <cfRule type="expression" dxfId="5211" priority="10643">
      <formula>ISEVEN(ROW())</formula>
    </cfRule>
  </conditionalFormatting>
  <conditionalFormatting sqref="G61">
    <cfRule type="expression" dxfId="5210" priority="10642">
      <formula>ISEVEN(ROW())</formula>
    </cfRule>
  </conditionalFormatting>
  <conditionalFormatting sqref="B60:G60">
    <cfRule type="expression" dxfId="5209" priority="10641">
      <formula>ISEVEN(ROW())</formula>
    </cfRule>
  </conditionalFormatting>
  <conditionalFormatting sqref="C62">
    <cfRule type="expression" dxfId="5208" priority="10640">
      <formula>ISEVEN(ROW())</formula>
    </cfRule>
  </conditionalFormatting>
  <conditionalFormatting sqref="F64">
    <cfRule type="expression" dxfId="5207" priority="10639">
      <formula>ISEVEN(ROW())</formula>
    </cfRule>
  </conditionalFormatting>
  <conditionalFormatting sqref="B64:E64">
    <cfRule type="expression" dxfId="5206" priority="10638">
      <formula>ISEVEN(ROW())</formula>
    </cfRule>
  </conditionalFormatting>
  <conditionalFormatting sqref="B63:F63">
    <cfRule type="expression" dxfId="5205" priority="10637">
      <formula>ISEVEN(ROW())</formula>
    </cfRule>
  </conditionalFormatting>
  <conditionalFormatting sqref="B61 D61:F61">
    <cfRule type="expression" dxfId="5204" priority="10636">
      <formula>ISEVEN(ROW())</formula>
    </cfRule>
  </conditionalFormatting>
  <conditionalFormatting sqref="F60">
    <cfRule type="expression" dxfId="5203" priority="10635">
      <formula>ISEVEN(ROW())</formula>
    </cfRule>
  </conditionalFormatting>
  <conditionalFormatting sqref="B60:E60">
    <cfRule type="expression" dxfId="5202" priority="10634">
      <formula>ISEVEN(ROW())</formula>
    </cfRule>
  </conditionalFormatting>
  <conditionalFormatting sqref="G60">
    <cfRule type="expression" dxfId="5201" priority="10633">
      <formula>ISEVEN(ROW())</formula>
    </cfRule>
  </conditionalFormatting>
  <conditionalFormatting sqref="G60">
    <cfRule type="expression" dxfId="5200" priority="10632">
      <formula>ISEVEN(ROW())</formula>
    </cfRule>
  </conditionalFormatting>
  <conditionalFormatting sqref="G61">
    <cfRule type="expression" dxfId="5199" priority="10631">
      <formula>ISEVEN(ROW())</formula>
    </cfRule>
  </conditionalFormatting>
  <conditionalFormatting sqref="C61">
    <cfRule type="expression" dxfId="5198" priority="10630">
      <formula>ISEVEN(ROW())</formula>
    </cfRule>
  </conditionalFormatting>
  <conditionalFormatting sqref="B64 D64:F64">
    <cfRule type="expression" dxfId="5197" priority="10629">
      <formula>ISEVEN(ROW())</formula>
    </cfRule>
  </conditionalFormatting>
  <conditionalFormatting sqref="F63">
    <cfRule type="expression" dxfId="5196" priority="10628">
      <formula>ISEVEN(ROW())</formula>
    </cfRule>
  </conditionalFormatting>
  <conditionalFormatting sqref="B63:E63">
    <cfRule type="expression" dxfId="5195" priority="10627">
      <formula>ISEVEN(ROW())</formula>
    </cfRule>
  </conditionalFormatting>
  <conditionalFormatting sqref="B62:F62">
    <cfRule type="expression" dxfId="5194" priority="10626">
      <formula>ISEVEN(ROW())</formula>
    </cfRule>
  </conditionalFormatting>
  <conditionalFormatting sqref="C64">
    <cfRule type="expression" dxfId="5193" priority="10625">
      <formula>ISEVEN(ROW())</formula>
    </cfRule>
  </conditionalFormatting>
  <conditionalFormatting sqref="B60 D60:F60">
    <cfRule type="expression" dxfId="5192" priority="10624">
      <formula>ISEVEN(ROW())</formula>
    </cfRule>
  </conditionalFormatting>
  <conditionalFormatting sqref="G60">
    <cfRule type="expression" dxfId="5191" priority="10623">
      <formula>ISEVEN(ROW())</formula>
    </cfRule>
  </conditionalFormatting>
  <conditionalFormatting sqref="C60">
    <cfRule type="expression" dxfId="5190" priority="10622">
      <formula>ISEVEN(ROW())</formula>
    </cfRule>
  </conditionalFormatting>
  <conditionalFormatting sqref="B63 D63:F63">
    <cfRule type="expression" dxfId="5189" priority="10621">
      <formula>ISEVEN(ROW())</formula>
    </cfRule>
  </conditionalFormatting>
  <conditionalFormatting sqref="F62">
    <cfRule type="expression" dxfId="5188" priority="10620">
      <formula>ISEVEN(ROW())</formula>
    </cfRule>
  </conditionalFormatting>
  <conditionalFormatting sqref="B62:E62">
    <cfRule type="expression" dxfId="5187" priority="10619">
      <formula>ISEVEN(ROW())</formula>
    </cfRule>
  </conditionalFormatting>
  <conditionalFormatting sqref="B61:G61">
    <cfRule type="expression" dxfId="5186" priority="10618">
      <formula>ISEVEN(ROW())</formula>
    </cfRule>
  </conditionalFormatting>
  <conditionalFormatting sqref="C63">
    <cfRule type="expression" dxfId="5185" priority="10617">
      <formula>ISEVEN(ROW())</formula>
    </cfRule>
  </conditionalFormatting>
  <conditionalFormatting sqref="B64:F64">
    <cfRule type="expression" dxfId="5184" priority="10616">
      <formula>ISEVEN(ROW())</formula>
    </cfRule>
  </conditionalFormatting>
  <conditionalFormatting sqref="B62 D62:F62">
    <cfRule type="expression" dxfId="5183" priority="10615">
      <formula>ISEVEN(ROW())</formula>
    </cfRule>
  </conditionalFormatting>
  <conditionalFormatting sqref="F61">
    <cfRule type="expression" dxfId="5182" priority="10614">
      <formula>ISEVEN(ROW())</formula>
    </cfRule>
  </conditionalFormatting>
  <conditionalFormatting sqref="B61:E61">
    <cfRule type="expression" dxfId="5181" priority="10613">
      <formula>ISEVEN(ROW())</formula>
    </cfRule>
  </conditionalFormatting>
  <conditionalFormatting sqref="G61">
    <cfRule type="expression" dxfId="5180" priority="10612">
      <formula>ISEVEN(ROW())</formula>
    </cfRule>
  </conditionalFormatting>
  <conditionalFormatting sqref="G61">
    <cfRule type="expression" dxfId="5179" priority="10611">
      <formula>ISEVEN(ROW())</formula>
    </cfRule>
  </conditionalFormatting>
  <conditionalFormatting sqref="B60:G60">
    <cfRule type="expression" dxfId="5178" priority="10610">
      <formula>ISEVEN(ROW())</formula>
    </cfRule>
  </conditionalFormatting>
  <conditionalFormatting sqref="C62">
    <cfRule type="expression" dxfId="5177" priority="10609">
      <formula>ISEVEN(ROW())</formula>
    </cfRule>
  </conditionalFormatting>
  <conditionalFormatting sqref="F64">
    <cfRule type="expression" dxfId="5176" priority="10608">
      <formula>ISEVEN(ROW())</formula>
    </cfRule>
  </conditionalFormatting>
  <conditionalFormatting sqref="B64:E64">
    <cfRule type="expression" dxfId="5175" priority="10607">
      <formula>ISEVEN(ROW())</formula>
    </cfRule>
  </conditionalFormatting>
  <conditionalFormatting sqref="B63:F63">
    <cfRule type="expression" dxfId="5174" priority="10606">
      <formula>ISEVEN(ROW())</formula>
    </cfRule>
  </conditionalFormatting>
  <conditionalFormatting sqref="B61 D61:F61">
    <cfRule type="expression" dxfId="5173" priority="10605">
      <formula>ISEVEN(ROW())</formula>
    </cfRule>
  </conditionalFormatting>
  <conditionalFormatting sqref="F60">
    <cfRule type="expression" dxfId="5172" priority="10604">
      <formula>ISEVEN(ROW())</formula>
    </cfRule>
  </conditionalFormatting>
  <conditionalFormatting sqref="B60:E60">
    <cfRule type="expression" dxfId="5171" priority="10603">
      <formula>ISEVEN(ROW())</formula>
    </cfRule>
  </conditionalFormatting>
  <conditionalFormatting sqref="G60">
    <cfRule type="expression" dxfId="5170" priority="10602">
      <formula>ISEVEN(ROW())</formula>
    </cfRule>
  </conditionalFormatting>
  <conditionalFormatting sqref="G60">
    <cfRule type="expression" dxfId="5169" priority="10601">
      <formula>ISEVEN(ROW())</formula>
    </cfRule>
  </conditionalFormatting>
  <conditionalFormatting sqref="G61">
    <cfRule type="expression" dxfId="5168" priority="10600">
      <formula>ISEVEN(ROW())</formula>
    </cfRule>
  </conditionalFormatting>
  <conditionalFormatting sqref="C61">
    <cfRule type="expression" dxfId="5167" priority="10599">
      <formula>ISEVEN(ROW())</formula>
    </cfRule>
  </conditionalFormatting>
  <conditionalFormatting sqref="B64 D64:F64">
    <cfRule type="expression" dxfId="5166" priority="10598">
      <formula>ISEVEN(ROW())</formula>
    </cfRule>
  </conditionalFormatting>
  <conditionalFormatting sqref="F63">
    <cfRule type="expression" dxfId="5165" priority="10597">
      <formula>ISEVEN(ROW())</formula>
    </cfRule>
  </conditionalFormatting>
  <conditionalFormatting sqref="B63:E63">
    <cfRule type="expression" dxfId="5164" priority="10596">
      <formula>ISEVEN(ROW())</formula>
    </cfRule>
  </conditionalFormatting>
  <conditionalFormatting sqref="B62:F62">
    <cfRule type="expression" dxfId="5163" priority="10595">
      <formula>ISEVEN(ROW())</formula>
    </cfRule>
  </conditionalFormatting>
  <conditionalFormatting sqref="C64">
    <cfRule type="expression" dxfId="5162" priority="10594">
      <formula>ISEVEN(ROW())</formula>
    </cfRule>
  </conditionalFormatting>
  <conditionalFormatting sqref="B60 D60:F60">
    <cfRule type="expression" dxfId="5161" priority="10593">
      <formula>ISEVEN(ROW())</formula>
    </cfRule>
  </conditionalFormatting>
  <conditionalFormatting sqref="G60">
    <cfRule type="expression" dxfId="5160" priority="10592">
      <formula>ISEVEN(ROW())</formula>
    </cfRule>
  </conditionalFormatting>
  <conditionalFormatting sqref="C60">
    <cfRule type="expression" dxfId="5159" priority="10591">
      <formula>ISEVEN(ROW())</formula>
    </cfRule>
  </conditionalFormatting>
  <conditionalFormatting sqref="B64:F64">
    <cfRule type="expression" dxfId="5158" priority="10590">
      <formula>ISEVEN(ROW())</formula>
    </cfRule>
  </conditionalFormatting>
  <conditionalFormatting sqref="B63 D63:F63">
    <cfRule type="expression" dxfId="5157" priority="10589">
      <formula>ISEVEN(ROW())</formula>
    </cfRule>
  </conditionalFormatting>
  <conditionalFormatting sqref="F62">
    <cfRule type="expression" dxfId="5156" priority="10588">
      <formula>ISEVEN(ROW())</formula>
    </cfRule>
  </conditionalFormatting>
  <conditionalFormatting sqref="B62:E62">
    <cfRule type="expression" dxfId="5155" priority="10587">
      <formula>ISEVEN(ROW())</formula>
    </cfRule>
  </conditionalFormatting>
  <conditionalFormatting sqref="B61:G61">
    <cfRule type="expression" dxfId="5154" priority="10586">
      <formula>ISEVEN(ROW())</formula>
    </cfRule>
  </conditionalFormatting>
  <conditionalFormatting sqref="C63">
    <cfRule type="expression" dxfId="5153" priority="10585">
      <formula>ISEVEN(ROW())</formula>
    </cfRule>
  </conditionalFormatting>
  <conditionalFormatting sqref="B62 D62:F62">
    <cfRule type="expression" dxfId="5152" priority="10584">
      <formula>ISEVEN(ROW())</formula>
    </cfRule>
  </conditionalFormatting>
  <conditionalFormatting sqref="F61">
    <cfRule type="expression" dxfId="5151" priority="10583">
      <formula>ISEVEN(ROW())</formula>
    </cfRule>
  </conditionalFormatting>
  <conditionalFormatting sqref="B61:E61">
    <cfRule type="expression" dxfId="5150" priority="10582">
      <formula>ISEVEN(ROW())</formula>
    </cfRule>
  </conditionalFormatting>
  <conditionalFormatting sqref="G61">
    <cfRule type="expression" dxfId="5149" priority="10581">
      <formula>ISEVEN(ROW())</formula>
    </cfRule>
  </conditionalFormatting>
  <conditionalFormatting sqref="G61">
    <cfRule type="expression" dxfId="5148" priority="10580">
      <formula>ISEVEN(ROW())</formula>
    </cfRule>
  </conditionalFormatting>
  <conditionalFormatting sqref="B60:G60">
    <cfRule type="expression" dxfId="5147" priority="10579">
      <formula>ISEVEN(ROW())</formula>
    </cfRule>
  </conditionalFormatting>
  <conditionalFormatting sqref="C62">
    <cfRule type="expression" dxfId="5146" priority="10578">
      <formula>ISEVEN(ROW())</formula>
    </cfRule>
  </conditionalFormatting>
  <conditionalFormatting sqref="F64">
    <cfRule type="expression" dxfId="5145" priority="10577">
      <formula>ISEVEN(ROW())</formula>
    </cfRule>
  </conditionalFormatting>
  <conditionalFormatting sqref="B64:E64">
    <cfRule type="expression" dxfId="5144" priority="10576">
      <formula>ISEVEN(ROW())</formula>
    </cfRule>
  </conditionalFormatting>
  <conditionalFormatting sqref="B63:F63">
    <cfRule type="expression" dxfId="5143" priority="10575">
      <formula>ISEVEN(ROW())</formula>
    </cfRule>
  </conditionalFormatting>
  <conditionalFormatting sqref="B61 D61:F61">
    <cfRule type="expression" dxfId="5142" priority="10574">
      <formula>ISEVEN(ROW())</formula>
    </cfRule>
  </conditionalFormatting>
  <conditionalFormatting sqref="F60">
    <cfRule type="expression" dxfId="5141" priority="10573">
      <formula>ISEVEN(ROW())</formula>
    </cfRule>
  </conditionalFormatting>
  <conditionalFormatting sqref="B60:E60">
    <cfRule type="expression" dxfId="5140" priority="10572">
      <formula>ISEVEN(ROW())</formula>
    </cfRule>
  </conditionalFormatting>
  <conditionalFormatting sqref="G60">
    <cfRule type="expression" dxfId="5139" priority="10571">
      <formula>ISEVEN(ROW())</formula>
    </cfRule>
  </conditionalFormatting>
  <conditionalFormatting sqref="G60">
    <cfRule type="expression" dxfId="5138" priority="10570">
      <formula>ISEVEN(ROW())</formula>
    </cfRule>
  </conditionalFormatting>
  <conditionalFormatting sqref="G61">
    <cfRule type="expression" dxfId="5137" priority="10569">
      <formula>ISEVEN(ROW())</formula>
    </cfRule>
  </conditionalFormatting>
  <conditionalFormatting sqref="C61">
    <cfRule type="expression" dxfId="5136" priority="10568">
      <formula>ISEVEN(ROW())</formula>
    </cfRule>
  </conditionalFormatting>
  <conditionalFormatting sqref="B64 D64:F64">
    <cfRule type="expression" dxfId="5135" priority="10567">
      <formula>ISEVEN(ROW())</formula>
    </cfRule>
  </conditionalFormatting>
  <conditionalFormatting sqref="F63">
    <cfRule type="expression" dxfId="5134" priority="10566">
      <formula>ISEVEN(ROW())</formula>
    </cfRule>
  </conditionalFormatting>
  <conditionalFormatting sqref="B63:E63">
    <cfRule type="expression" dxfId="5133" priority="10565">
      <formula>ISEVEN(ROW())</formula>
    </cfRule>
  </conditionalFormatting>
  <conditionalFormatting sqref="B62:F62">
    <cfRule type="expression" dxfId="5132" priority="10564">
      <formula>ISEVEN(ROW())</formula>
    </cfRule>
  </conditionalFormatting>
  <conditionalFormatting sqref="C64">
    <cfRule type="expression" dxfId="5131" priority="10563">
      <formula>ISEVEN(ROW())</formula>
    </cfRule>
  </conditionalFormatting>
  <conditionalFormatting sqref="B62 D62:F62">
    <cfRule type="expression" dxfId="5130" priority="10562">
      <formula>ISEVEN(ROW())</formula>
    </cfRule>
  </conditionalFormatting>
  <conditionalFormatting sqref="F61">
    <cfRule type="expression" dxfId="5129" priority="10561">
      <formula>ISEVEN(ROW())</formula>
    </cfRule>
  </conditionalFormatting>
  <conditionalFormatting sqref="B61:E61">
    <cfRule type="expression" dxfId="5128" priority="10560">
      <formula>ISEVEN(ROW())</formula>
    </cfRule>
  </conditionalFormatting>
  <conditionalFormatting sqref="G61">
    <cfRule type="expression" dxfId="5127" priority="10559">
      <formula>ISEVEN(ROW())</formula>
    </cfRule>
  </conditionalFormatting>
  <conditionalFormatting sqref="G61">
    <cfRule type="expression" dxfId="5126" priority="10558">
      <formula>ISEVEN(ROW())</formula>
    </cfRule>
  </conditionalFormatting>
  <conditionalFormatting sqref="B60:G60">
    <cfRule type="expression" dxfId="5125" priority="10557">
      <formula>ISEVEN(ROW())</formula>
    </cfRule>
  </conditionalFormatting>
  <conditionalFormatting sqref="C62">
    <cfRule type="expression" dxfId="5124" priority="10556">
      <formula>ISEVEN(ROW())</formula>
    </cfRule>
  </conditionalFormatting>
  <conditionalFormatting sqref="F64">
    <cfRule type="expression" dxfId="5123" priority="10555">
      <formula>ISEVEN(ROW())</formula>
    </cfRule>
  </conditionalFormatting>
  <conditionalFormatting sqref="B64:E64">
    <cfRule type="expression" dxfId="5122" priority="10554">
      <formula>ISEVEN(ROW())</formula>
    </cfRule>
  </conditionalFormatting>
  <conditionalFormatting sqref="B63:F63">
    <cfRule type="expression" dxfId="5121" priority="10553">
      <formula>ISEVEN(ROW())</formula>
    </cfRule>
  </conditionalFormatting>
  <conditionalFormatting sqref="B61 D61:F61">
    <cfRule type="expression" dxfId="5120" priority="10552">
      <formula>ISEVEN(ROW())</formula>
    </cfRule>
  </conditionalFormatting>
  <conditionalFormatting sqref="F60">
    <cfRule type="expression" dxfId="5119" priority="10551">
      <formula>ISEVEN(ROW())</formula>
    </cfRule>
  </conditionalFormatting>
  <conditionalFormatting sqref="B60:E60">
    <cfRule type="expression" dxfId="5118" priority="10550">
      <formula>ISEVEN(ROW())</formula>
    </cfRule>
  </conditionalFormatting>
  <conditionalFormatting sqref="G60">
    <cfRule type="expression" dxfId="5117" priority="10549">
      <formula>ISEVEN(ROW())</formula>
    </cfRule>
  </conditionalFormatting>
  <conditionalFormatting sqref="G60">
    <cfRule type="expression" dxfId="5116" priority="10548">
      <formula>ISEVEN(ROW())</formula>
    </cfRule>
  </conditionalFormatting>
  <conditionalFormatting sqref="G61">
    <cfRule type="expression" dxfId="5115" priority="10547">
      <formula>ISEVEN(ROW())</formula>
    </cfRule>
  </conditionalFormatting>
  <conditionalFormatting sqref="C61">
    <cfRule type="expression" dxfId="5114" priority="10546">
      <formula>ISEVEN(ROW())</formula>
    </cfRule>
  </conditionalFormatting>
  <conditionalFormatting sqref="B64 D64:F64">
    <cfRule type="expression" dxfId="5113" priority="10545">
      <formula>ISEVEN(ROW())</formula>
    </cfRule>
  </conditionalFormatting>
  <conditionalFormatting sqref="F63">
    <cfRule type="expression" dxfId="5112" priority="10544">
      <formula>ISEVEN(ROW())</formula>
    </cfRule>
  </conditionalFormatting>
  <conditionalFormatting sqref="B63:E63">
    <cfRule type="expression" dxfId="5111" priority="10543">
      <formula>ISEVEN(ROW())</formula>
    </cfRule>
  </conditionalFormatting>
  <conditionalFormatting sqref="B62:F62">
    <cfRule type="expression" dxfId="5110" priority="10542">
      <formula>ISEVEN(ROW())</formula>
    </cfRule>
  </conditionalFormatting>
  <conditionalFormatting sqref="C64">
    <cfRule type="expression" dxfId="5109" priority="10541">
      <formula>ISEVEN(ROW())</formula>
    </cfRule>
  </conditionalFormatting>
  <conditionalFormatting sqref="B60 D60:F60">
    <cfRule type="expression" dxfId="5108" priority="10540">
      <formula>ISEVEN(ROW())</formula>
    </cfRule>
  </conditionalFormatting>
  <conditionalFormatting sqref="G60">
    <cfRule type="expression" dxfId="5107" priority="10539">
      <formula>ISEVEN(ROW())</formula>
    </cfRule>
  </conditionalFormatting>
  <conditionalFormatting sqref="C60">
    <cfRule type="expression" dxfId="5106" priority="10538">
      <formula>ISEVEN(ROW())</formula>
    </cfRule>
  </conditionalFormatting>
  <conditionalFormatting sqref="B63 D63:F63">
    <cfRule type="expression" dxfId="5105" priority="10537">
      <formula>ISEVEN(ROW())</formula>
    </cfRule>
  </conditionalFormatting>
  <conditionalFormatting sqref="F62">
    <cfRule type="expression" dxfId="5104" priority="10536">
      <formula>ISEVEN(ROW())</formula>
    </cfRule>
  </conditionalFormatting>
  <conditionalFormatting sqref="B62:E62">
    <cfRule type="expression" dxfId="5103" priority="10535">
      <formula>ISEVEN(ROW())</formula>
    </cfRule>
  </conditionalFormatting>
  <conditionalFormatting sqref="B61:G61">
    <cfRule type="expression" dxfId="5102" priority="10534">
      <formula>ISEVEN(ROW())</formula>
    </cfRule>
  </conditionalFormatting>
  <conditionalFormatting sqref="C63">
    <cfRule type="expression" dxfId="5101" priority="10533">
      <formula>ISEVEN(ROW())</formula>
    </cfRule>
  </conditionalFormatting>
  <conditionalFormatting sqref="B64:F64">
    <cfRule type="expression" dxfId="5100" priority="10532">
      <formula>ISEVEN(ROW())</formula>
    </cfRule>
  </conditionalFormatting>
  <conditionalFormatting sqref="B62 D62:F62">
    <cfRule type="expression" dxfId="5099" priority="10531">
      <formula>ISEVEN(ROW())</formula>
    </cfRule>
  </conditionalFormatting>
  <conditionalFormatting sqref="F61">
    <cfRule type="expression" dxfId="5098" priority="10530">
      <formula>ISEVEN(ROW())</formula>
    </cfRule>
  </conditionalFormatting>
  <conditionalFormatting sqref="B61:E61">
    <cfRule type="expression" dxfId="5097" priority="10529">
      <formula>ISEVEN(ROW())</formula>
    </cfRule>
  </conditionalFormatting>
  <conditionalFormatting sqref="G61">
    <cfRule type="expression" dxfId="5096" priority="10528">
      <formula>ISEVEN(ROW())</formula>
    </cfRule>
  </conditionalFormatting>
  <conditionalFormatting sqref="G61">
    <cfRule type="expression" dxfId="5095" priority="10527">
      <formula>ISEVEN(ROW())</formula>
    </cfRule>
  </conditionalFormatting>
  <conditionalFormatting sqref="B60:G60">
    <cfRule type="expression" dxfId="5094" priority="10526">
      <formula>ISEVEN(ROW())</formula>
    </cfRule>
  </conditionalFormatting>
  <conditionalFormatting sqref="C62">
    <cfRule type="expression" dxfId="5093" priority="10525">
      <formula>ISEVEN(ROW())</formula>
    </cfRule>
  </conditionalFormatting>
  <conditionalFormatting sqref="F64">
    <cfRule type="expression" dxfId="5092" priority="10524">
      <formula>ISEVEN(ROW())</formula>
    </cfRule>
  </conditionalFormatting>
  <conditionalFormatting sqref="B64:E64">
    <cfRule type="expression" dxfId="5091" priority="10523">
      <formula>ISEVEN(ROW())</formula>
    </cfRule>
  </conditionalFormatting>
  <conditionalFormatting sqref="B63:F63">
    <cfRule type="expression" dxfId="5090" priority="10522">
      <formula>ISEVEN(ROW())</formula>
    </cfRule>
  </conditionalFormatting>
  <conditionalFormatting sqref="B61 D61:F61">
    <cfRule type="expression" dxfId="5089" priority="10521">
      <formula>ISEVEN(ROW())</formula>
    </cfRule>
  </conditionalFormatting>
  <conditionalFormatting sqref="F60">
    <cfRule type="expression" dxfId="5088" priority="10520">
      <formula>ISEVEN(ROW())</formula>
    </cfRule>
  </conditionalFormatting>
  <conditionalFormatting sqref="B60:E60">
    <cfRule type="expression" dxfId="5087" priority="10519">
      <formula>ISEVEN(ROW())</formula>
    </cfRule>
  </conditionalFormatting>
  <conditionalFormatting sqref="G60">
    <cfRule type="expression" dxfId="5086" priority="10518">
      <formula>ISEVEN(ROW())</formula>
    </cfRule>
  </conditionalFormatting>
  <conditionalFormatting sqref="G60">
    <cfRule type="expression" dxfId="5085" priority="10517">
      <formula>ISEVEN(ROW())</formula>
    </cfRule>
  </conditionalFormatting>
  <conditionalFormatting sqref="G61">
    <cfRule type="expression" dxfId="5084" priority="10516">
      <formula>ISEVEN(ROW())</formula>
    </cfRule>
  </conditionalFormatting>
  <conditionalFormatting sqref="C61">
    <cfRule type="expression" dxfId="5083" priority="10515">
      <formula>ISEVEN(ROW())</formula>
    </cfRule>
  </conditionalFormatting>
  <conditionalFormatting sqref="F63">
    <cfRule type="expression" dxfId="5082" priority="10514">
      <formula>ISEVEN(ROW())</formula>
    </cfRule>
  </conditionalFormatting>
  <conditionalFormatting sqref="B63:E63">
    <cfRule type="expression" dxfId="5081" priority="10513">
      <formula>ISEVEN(ROW())</formula>
    </cfRule>
  </conditionalFormatting>
  <conditionalFormatting sqref="B62:F62">
    <cfRule type="expression" dxfId="5080" priority="10512">
      <formula>ISEVEN(ROW())</formula>
    </cfRule>
  </conditionalFormatting>
  <conditionalFormatting sqref="B60 D60:F60">
    <cfRule type="expression" dxfId="5079" priority="10511">
      <formula>ISEVEN(ROW())</formula>
    </cfRule>
  </conditionalFormatting>
  <conditionalFormatting sqref="G60">
    <cfRule type="expression" dxfId="5078" priority="10510">
      <formula>ISEVEN(ROW())</formula>
    </cfRule>
  </conditionalFormatting>
  <conditionalFormatting sqref="C60">
    <cfRule type="expression" dxfId="5077" priority="10509">
      <formula>ISEVEN(ROW())</formula>
    </cfRule>
  </conditionalFormatting>
  <conditionalFormatting sqref="B63 D63:F63">
    <cfRule type="expression" dxfId="5076" priority="10508">
      <formula>ISEVEN(ROW())</formula>
    </cfRule>
  </conditionalFormatting>
  <conditionalFormatting sqref="F62">
    <cfRule type="expression" dxfId="5075" priority="10507">
      <formula>ISEVEN(ROW())</formula>
    </cfRule>
  </conditionalFormatting>
  <conditionalFormatting sqref="B62:E62">
    <cfRule type="expression" dxfId="5074" priority="10506">
      <formula>ISEVEN(ROW())</formula>
    </cfRule>
  </conditionalFormatting>
  <conditionalFormatting sqref="B61:G61">
    <cfRule type="expression" dxfId="5073" priority="10505">
      <formula>ISEVEN(ROW())</formula>
    </cfRule>
  </conditionalFormatting>
  <conditionalFormatting sqref="C63">
    <cfRule type="expression" dxfId="5072" priority="10504">
      <formula>ISEVEN(ROW())</formula>
    </cfRule>
  </conditionalFormatting>
  <conditionalFormatting sqref="B64:F64">
    <cfRule type="expression" dxfId="5071" priority="10503">
      <formula>ISEVEN(ROW())</formula>
    </cfRule>
  </conditionalFormatting>
  <conditionalFormatting sqref="B62 D62:F62">
    <cfRule type="expression" dxfId="5070" priority="10502">
      <formula>ISEVEN(ROW())</formula>
    </cfRule>
  </conditionalFormatting>
  <conditionalFormatting sqref="F61">
    <cfRule type="expression" dxfId="5069" priority="10501">
      <formula>ISEVEN(ROW())</formula>
    </cfRule>
  </conditionalFormatting>
  <conditionalFormatting sqref="B61:E61">
    <cfRule type="expression" dxfId="5068" priority="10500">
      <formula>ISEVEN(ROW())</formula>
    </cfRule>
  </conditionalFormatting>
  <conditionalFormatting sqref="G61">
    <cfRule type="expression" dxfId="5067" priority="10499">
      <formula>ISEVEN(ROW())</formula>
    </cfRule>
  </conditionalFormatting>
  <conditionalFormatting sqref="G61">
    <cfRule type="expression" dxfId="5066" priority="10498">
      <formula>ISEVEN(ROW())</formula>
    </cfRule>
  </conditionalFormatting>
  <conditionalFormatting sqref="B60:G60">
    <cfRule type="expression" dxfId="5065" priority="10497">
      <formula>ISEVEN(ROW())</formula>
    </cfRule>
  </conditionalFormatting>
  <conditionalFormatting sqref="C62">
    <cfRule type="expression" dxfId="5064" priority="10496">
      <formula>ISEVEN(ROW())</formula>
    </cfRule>
  </conditionalFormatting>
  <conditionalFormatting sqref="F64">
    <cfRule type="expression" dxfId="5063" priority="10495">
      <formula>ISEVEN(ROW())</formula>
    </cfRule>
  </conditionalFormatting>
  <conditionalFormatting sqref="B64:E64">
    <cfRule type="expression" dxfId="5062" priority="10494">
      <formula>ISEVEN(ROW())</formula>
    </cfRule>
  </conditionalFormatting>
  <conditionalFormatting sqref="B63:F63">
    <cfRule type="expression" dxfId="5061" priority="10493">
      <formula>ISEVEN(ROW())</formula>
    </cfRule>
  </conditionalFormatting>
  <conditionalFormatting sqref="B61 D61:F61">
    <cfRule type="expression" dxfId="5060" priority="10492">
      <formula>ISEVEN(ROW())</formula>
    </cfRule>
  </conditionalFormatting>
  <conditionalFormatting sqref="F60">
    <cfRule type="expression" dxfId="5059" priority="10491">
      <formula>ISEVEN(ROW())</formula>
    </cfRule>
  </conditionalFormatting>
  <conditionalFormatting sqref="B60:E60">
    <cfRule type="expression" dxfId="5058" priority="10490">
      <formula>ISEVEN(ROW())</formula>
    </cfRule>
  </conditionalFormatting>
  <conditionalFormatting sqref="G60">
    <cfRule type="expression" dxfId="5057" priority="10489">
      <formula>ISEVEN(ROW())</formula>
    </cfRule>
  </conditionalFormatting>
  <conditionalFormatting sqref="G60">
    <cfRule type="expression" dxfId="5056" priority="10488">
      <formula>ISEVEN(ROW())</formula>
    </cfRule>
  </conditionalFormatting>
  <conditionalFormatting sqref="G61">
    <cfRule type="expression" dxfId="5055" priority="10487">
      <formula>ISEVEN(ROW())</formula>
    </cfRule>
  </conditionalFormatting>
  <conditionalFormatting sqref="C61">
    <cfRule type="expression" dxfId="5054" priority="10486">
      <formula>ISEVEN(ROW())</formula>
    </cfRule>
  </conditionalFormatting>
  <conditionalFormatting sqref="B64 D64:F64">
    <cfRule type="expression" dxfId="5053" priority="10485">
      <formula>ISEVEN(ROW())</formula>
    </cfRule>
  </conditionalFormatting>
  <conditionalFormatting sqref="F63">
    <cfRule type="expression" dxfId="5052" priority="10484">
      <formula>ISEVEN(ROW())</formula>
    </cfRule>
  </conditionalFormatting>
  <conditionalFormatting sqref="B63:E63">
    <cfRule type="expression" dxfId="5051" priority="10483">
      <formula>ISEVEN(ROW())</formula>
    </cfRule>
  </conditionalFormatting>
  <conditionalFormatting sqref="B62:F62">
    <cfRule type="expression" dxfId="5050" priority="10482">
      <formula>ISEVEN(ROW())</formula>
    </cfRule>
  </conditionalFormatting>
  <conditionalFormatting sqref="C64">
    <cfRule type="expression" dxfId="5049" priority="10481">
      <formula>ISEVEN(ROW())</formula>
    </cfRule>
  </conditionalFormatting>
  <conditionalFormatting sqref="B59 D59:F59">
    <cfRule type="expression" dxfId="5048" priority="10480">
      <formula>ISEVEN(ROW())</formula>
    </cfRule>
  </conditionalFormatting>
  <conditionalFormatting sqref="G59">
    <cfRule type="expression" dxfId="5047" priority="10479">
      <formula>ISEVEN(ROW())</formula>
    </cfRule>
  </conditionalFormatting>
  <conditionalFormatting sqref="B59 D59:G59">
    <cfRule type="expression" dxfId="5046" priority="10477">
      <formula>ISEVEN(ROW())</formula>
    </cfRule>
  </conditionalFormatting>
  <conditionalFormatting sqref="F59">
    <cfRule type="expression" dxfId="5045" priority="10476">
      <formula>ISEVEN(ROW())</formula>
    </cfRule>
  </conditionalFormatting>
  <conditionalFormatting sqref="B59 D59:E59">
    <cfRule type="expression" dxfId="5044" priority="10475">
      <formula>ISEVEN(ROW())</formula>
    </cfRule>
  </conditionalFormatting>
  <conditionalFormatting sqref="G59">
    <cfRule type="expression" dxfId="5043" priority="10474">
      <formula>ISEVEN(ROW())</formula>
    </cfRule>
  </conditionalFormatting>
  <conditionalFormatting sqref="G59">
    <cfRule type="expression" dxfId="5042" priority="10473">
      <formula>ISEVEN(ROW())</formula>
    </cfRule>
  </conditionalFormatting>
  <conditionalFormatting sqref="B59 D59:F59">
    <cfRule type="expression" dxfId="5041" priority="10472">
      <formula>ISEVEN(ROW())</formula>
    </cfRule>
  </conditionalFormatting>
  <conditionalFormatting sqref="G59">
    <cfRule type="expression" dxfId="5040" priority="10471">
      <formula>ISEVEN(ROW())</formula>
    </cfRule>
  </conditionalFormatting>
  <conditionalFormatting sqref="B59 D59:G59">
    <cfRule type="expression" dxfId="5039" priority="10469">
      <formula>ISEVEN(ROW())</formula>
    </cfRule>
  </conditionalFormatting>
  <conditionalFormatting sqref="F59">
    <cfRule type="expression" dxfId="5038" priority="10468">
      <formula>ISEVEN(ROW())</formula>
    </cfRule>
  </conditionalFormatting>
  <conditionalFormatting sqref="B59 D59:E59">
    <cfRule type="expression" dxfId="5037" priority="10467">
      <formula>ISEVEN(ROW())</formula>
    </cfRule>
  </conditionalFormatting>
  <conditionalFormatting sqref="G59">
    <cfRule type="expression" dxfId="5036" priority="10466">
      <formula>ISEVEN(ROW())</formula>
    </cfRule>
  </conditionalFormatting>
  <conditionalFormatting sqref="G59">
    <cfRule type="expression" dxfId="5035" priority="10465">
      <formula>ISEVEN(ROW())</formula>
    </cfRule>
  </conditionalFormatting>
  <conditionalFormatting sqref="B59 D59:F59">
    <cfRule type="expression" dxfId="5034" priority="10464">
      <formula>ISEVEN(ROW())</formula>
    </cfRule>
  </conditionalFormatting>
  <conditionalFormatting sqref="G59">
    <cfRule type="expression" dxfId="5033" priority="10463">
      <formula>ISEVEN(ROW())</formula>
    </cfRule>
  </conditionalFormatting>
  <conditionalFormatting sqref="B59 D59:G59">
    <cfRule type="expression" dxfId="5032" priority="10461">
      <formula>ISEVEN(ROW())</formula>
    </cfRule>
  </conditionalFormatting>
  <conditionalFormatting sqref="B59 D59:F59">
    <cfRule type="expression" dxfId="5031" priority="10460">
      <formula>ISEVEN(ROW())</formula>
    </cfRule>
  </conditionalFormatting>
  <conditionalFormatting sqref="G59">
    <cfRule type="expression" dxfId="5030" priority="10459">
      <formula>ISEVEN(ROW())</formula>
    </cfRule>
  </conditionalFormatting>
  <conditionalFormatting sqref="B59 D59:G59">
    <cfRule type="expression" dxfId="5029" priority="10457">
      <formula>ISEVEN(ROW())</formula>
    </cfRule>
  </conditionalFormatting>
  <conditionalFormatting sqref="F59">
    <cfRule type="expression" dxfId="5028" priority="10456">
      <formula>ISEVEN(ROW())</formula>
    </cfRule>
  </conditionalFormatting>
  <conditionalFormatting sqref="B59 D59:E59">
    <cfRule type="expression" dxfId="5027" priority="10455">
      <formula>ISEVEN(ROW())</formula>
    </cfRule>
  </conditionalFormatting>
  <conditionalFormatting sqref="G59">
    <cfRule type="expression" dxfId="5026" priority="10454">
      <formula>ISEVEN(ROW())</formula>
    </cfRule>
  </conditionalFormatting>
  <conditionalFormatting sqref="G59">
    <cfRule type="expression" dxfId="5025" priority="10453">
      <formula>ISEVEN(ROW())</formula>
    </cfRule>
  </conditionalFormatting>
  <conditionalFormatting sqref="B59 D59:F59">
    <cfRule type="expression" dxfId="5024" priority="10452">
      <formula>ISEVEN(ROW())</formula>
    </cfRule>
  </conditionalFormatting>
  <conditionalFormatting sqref="G59">
    <cfRule type="expression" dxfId="5023" priority="10451">
      <formula>ISEVEN(ROW())</formula>
    </cfRule>
  </conditionalFormatting>
  <conditionalFormatting sqref="B59 D59:G59">
    <cfRule type="expression" dxfId="5022" priority="10449">
      <formula>ISEVEN(ROW())</formula>
    </cfRule>
  </conditionalFormatting>
  <conditionalFormatting sqref="F59">
    <cfRule type="expression" dxfId="5021" priority="10448">
      <formula>ISEVEN(ROW())</formula>
    </cfRule>
  </conditionalFormatting>
  <conditionalFormatting sqref="B59 D59:E59">
    <cfRule type="expression" dxfId="5020" priority="10447">
      <formula>ISEVEN(ROW())</formula>
    </cfRule>
  </conditionalFormatting>
  <conditionalFormatting sqref="G59">
    <cfRule type="expression" dxfId="5019" priority="10446">
      <formula>ISEVEN(ROW())</formula>
    </cfRule>
  </conditionalFormatting>
  <conditionalFormatting sqref="G59">
    <cfRule type="expression" dxfId="5018" priority="10445">
      <formula>ISEVEN(ROW())</formula>
    </cfRule>
  </conditionalFormatting>
  <conditionalFormatting sqref="B59 D59:F59">
    <cfRule type="expression" dxfId="5017" priority="10444">
      <formula>ISEVEN(ROW())</formula>
    </cfRule>
  </conditionalFormatting>
  <conditionalFormatting sqref="G59">
    <cfRule type="expression" dxfId="5016" priority="10443">
      <formula>ISEVEN(ROW())</formula>
    </cfRule>
  </conditionalFormatting>
  <conditionalFormatting sqref="B59 D59:G59">
    <cfRule type="expression" dxfId="5015" priority="10441">
      <formula>ISEVEN(ROW())</formula>
    </cfRule>
  </conditionalFormatting>
  <conditionalFormatting sqref="B59 D59:F59">
    <cfRule type="expression" dxfId="5014" priority="10440">
      <formula>ISEVEN(ROW())</formula>
    </cfRule>
  </conditionalFormatting>
  <conditionalFormatting sqref="G59">
    <cfRule type="expression" dxfId="5013" priority="10439">
      <formula>ISEVEN(ROW())</formula>
    </cfRule>
  </conditionalFormatting>
  <conditionalFormatting sqref="B59 D59:G59">
    <cfRule type="expression" dxfId="5012" priority="10437">
      <formula>ISEVEN(ROW())</formula>
    </cfRule>
  </conditionalFormatting>
  <conditionalFormatting sqref="F59">
    <cfRule type="expression" dxfId="5011" priority="10436">
      <formula>ISEVEN(ROW())</formula>
    </cfRule>
  </conditionalFormatting>
  <conditionalFormatting sqref="B59 D59:E59">
    <cfRule type="expression" dxfId="5010" priority="10435">
      <formula>ISEVEN(ROW())</formula>
    </cfRule>
  </conditionalFormatting>
  <conditionalFormatting sqref="G59">
    <cfRule type="expression" dxfId="5009" priority="10434">
      <formula>ISEVEN(ROW())</formula>
    </cfRule>
  </conditionalFormatting>
  <conditionalFormatting sqref="G59">
    <cfRule type="expression" dxfId="5008" priority="10433">
      <formula>ISEVEN(ROW())</formula>
    </cfRule>
  </conditionalFormatting>
  <conditionalFormatting sqref="B59 D59:F59">
    <cfRule type="expression" dxfId="5007" priority="10432">
      <formula>ISEVEN(ROW())</formula>
    </cfRule>
  </conditionalFormatting>
  <conditionalFormatting sqref="G59">
    <cfRule type="expression" dxfId="5006" priority="10431">
      <formula>ISEVEN(ROW())</formula>
    </cfRule>
  </conditionalFormatting>
  <conditionalFormatting sqref="B59 D59:G59">
    <cfRule type="expression" dxfId="5005" priority="10429">
      <formula>ISEVEN(ROW())</formula>
    </cfRule>
  </conditionalFormatting>
  <conditionalFormatting sqref="F59">
    <cfRule type="expression" dxfId="5004" priority="10428">
      <formula>ISEVEN(ROW())</formula>
    </cfRule>
  </conditionalFormatting>
  <conditionalFormatting sqref="B59 D59:E59">
    <cfRule type="expression" dxfId="5003" priority="10427">
      <formula>ISEVEN(ROW())</formula>
    </cfRule>
  </conditionalFormatting>
  <conditionalFormatting sqref="G59">
    <cfRule type="expression" dxfId="5002" priority="10426">
      <formula>ISEVEN(ROW())</formula>
    </cfRule>
  </conditionalFormatting>
  <conditionalFormatting sqref="G59">
    <cfRule type="expression" dxfId="5001" priority="10425">
      <formula>ISEVEN(ROW())</formula>
    </cfRule>
  </conditionalFormatting>
  <conditionalFormatting sqref="B59 D59:F59">
    <cfRule type="expression" dxfId="5000" priority="10424">
      <formula>ISEVEN(ROW())</formula>
    </cfRule>
  </conditionalFormatting>
  <conditionalFormatting sqref="G59">
    <cfRule type="expression" dxfId="4999" priority="10423">
      <formula>ISEVEN(ROW())</formula>
    </cfRule>
  </conditionalFormatting>
  <conditionalFormatting sqref="B59 D59:G59">
    <cfRule type="expression" dxfId="4998" priority="10421">
      <formula>ISEVEN(ROW())</formula>
    </cfRule>
  </conditionalFormatting>
  <conditionalFormatting sqref="B59 D59:F59">
    <cfRule type="expression" dxfId="4997" priority="10420">
      <formula>ISEVEN(ROW())</formula>
    </cfRule>
  </conditionalFormatting>
  <conditionalFormatting sqref="G59">
    <cfRule type="expression" dxfId="4996" priority="10419">
      <formula>ISEVEN(ROW())</formula>
    </cfRule>
  </conditionalFormatting>
  <conditionalFormatting sqref="B59 D59:G59">
    <cfRule type="expression" dxfId="4995" priority="10417">
      <formula>ISEVEN(ROW())</formula>
    </cfRule>
  </conditionalFormatting>
  <conditionalFormatting sqref="F59">
    <cfRule type="expression" dxfId="4994" priority="10416">
      <formula>ISEVEN(ROW())</formula>
    </cfRule>
  </conditionalFormatting>
  <conditionalFormatting sqref="B59 D59:E59">
    <cfRule type="expression" dxfId="4993" priority="10415">
      <formula>ISEVEN(ROW())</formula>
    </cfRule>
  </conditionalFormatting>
  <conditionalFormatting sqref="G59">
    <cfRule type="expression" dxfId="4992" priority="10414">
      <formula>ISEVEN(ROW())</formula>
    </cfRule>
  </conditionalFormatting>
  <conditionalFormatting sqref="G59">
    <cfRule type="expression" dxfId="4991" priority="10413">
      <formula>ISEVEN(ROW())</formula>
    </cfRule>
  </conditionalFormatting>
  <conditionalFormatting sqref="B59 D59:F59">
    <cfRule type="expression" dxfId="4990" priority="10412">
      <formula>ISEVEN(ROW())</formula>
    </cfRule>
  </conditionalFormatting>
  <conditionalFormatting sqref="G59">
    <cfRule type="expression" dxfId="4989" priority="10411">
      <formula>ISEVEN(ROW())</formula>
    </cfRule>
  </conditionalFormatting>
  <conditionalFormatting sqref="B59 D59:G59">
    <cfRule type="expression" dxfId="4988" priority="10409">
      <formula>ISEVEN(ROW())</formula>
    </cfRule>
  </conditionalFormatting>
  <conditionalFormatting sqref="F59">
    <cfRule type="expression" dxfId="4987" priority="10408">
      <formula>ISEVEN(ROW())</formula>
    </cfRule>
  </conditionalFormatting>
  <conditionalFormatting sqref="B59 D59:E59">
    <cfRule type="expression" dxfId="4986" priority="10407">
      <formula>ISEVEN(ROW())</formula>
    </cfRule>
  </conditionalFormatting>
  <conditionalFormatting sqref="G59">
    <cfRule type="expression" dxfId="4985" priority="10406">
      <formula>ISEVEN(ROW())</formula>
    </cfRule>
  </conditionalFormatting>
  <conditionalFormatting sqref="G59">
    <cfRule type="expression" dxfId="4984" priority="10405">
      <formula>ISEVEN(ROW())</formula>
    </cfRule>
  </conditionalFormatting>
  <conditionalFormatting sqref="B59 D59:F59">
    <cfRule type="expression" dxfId="4983" priority="10404">
      <formula>ISEVEN(ROW())</formula>
    </cfRule>
  </conditionalFormatting>
  <conditionalFormatting sqref="G59">
    <cfRule type="expression" dxfId="4982" priority="10403">
      <formula>ISEVEN(ROW())</formula>
    </cfRule>
  </conditionalFormatting>
  <conditionalFormatting sqref="B59 D59:G59">
    <cfRule type="expression" dxfId="4981" priority="10401">
      <formula>ISEVEN(ROW())</formula>
    </cfRule>
  </conditionalFormatting>
  <conditionalFormatting sqref="B62 D62:F62">
    <cfRule type="expression" dxfId="4980" priority="10400">
      <formula>ISEVEN(ROW())</formula>
    </cfRule>
  </conditionalFormatting>
  <conditionalFormatting sqref="F61">
    <cfRule type="expression" dxfId="4979" priority="10399">
      <formula>ISEVEN(ROW())</formula>
    </cfRule>
  </conditionalFormatting>
  <conditionalFormatting sqref="B61:E61">
    <cfRule type="expression" dxfId="4978" priority="10398">
      <formula>ISEVEN(ROW())</formula>
    </cfRule>
  </conditionalFormatting>
  <conditionalFormatting sqref="G61">
    <cfRule type="expression" dxfId="4977" priority="10397">
      <formula>ISEVEN(ROW())</formula>
    </cfRule>
  </conditionalFormatting>
  <conditionalFormatting sqref="G61">
    <cfRule type="expression" dxfId="4976" priority="10396">
      <formula>ISEVEN(ROW())</formula>
    </cfRule>
  </conditionalFormatting>
  <conditionalFormatting sqref="B60:G60">
    <cfRule type="expression" dxfId="4975" priority="10395">
      <formula>ISEVEN(ROW())</formula>
    </cfRule>
  </conditionalFormatting>
  <conditionalFormatting sqref="C62">
    <cfRule type="expression" dxfId="4974" priority="10394">
      <formula>ISEVEN(ROW())</formula>
    </cfRule>
  </conditionalFormatting>
  <conditionalFormatting sqref="F63">
    <cfRule type="expression" dxfId="4973" priority="10393">
      <formula>ISEVEN(ROW())</formula>
    </cfRule>
  </conditionalFormatting>
  <conditionalFormatting sqref="B63:E63">
    <cfRule type="expression" dxfId="4972" priority="10392">
      <formula>ISEVEN(ROW())</formula>
    </cfRule>
  </conditionalFormatting>
  <conditionalFormatting sqref="B63:E63">
    <cfRule type="expression" dxfId="4971" priority="10391">
      <formula>ISEVEN(ROW())</formula>
    </cfRule>
  </conditionalFormatting>
  <conditionalFormatting sqref="B64:F64">
    <cfRule type="expression" dxfId="4970" priority="10390">
      <formula>ISEVEN(ROW())</formula>
    </cfRule>
  </conditionalFormatting>
  <conditionalFormatting sqref="F64">
    <cfRule type="expression" dxfId="4969" priority="10389">
      <formula>ISEVEN(ROW())</formula>
    </cfRule>
  </conditionalFormatting>
  <conditionalFormatting sqref="B64:E64">
    <cfRule type="expression" dxfId="4968" priority="10388">
      <formula>ISEVEN(ROW())</formula>
    </cfRule>
  </conditionalFormatting>
  <conditionalFormatting sqref="B63:F63">
    <cfRule type="expression" dxfId="4967" priority="10387">
      <formula>ISEVEN(ROW())</formula>
    </cfRule>
  </conditionalFormatting>
  <conditionalFormatting sqref="F60">
    <cfRule type="expression" dxfId="4966" priority="10386">
      <formula>ISEVEN(ROW())</formula>
    </cfRule>
  </conditionalFormatting>
  <conditionalFormatting sqref="B60:E60">
    <cfRule type="expression" dxfId="4965" priority="10385">
      <formula>ISEVEN(ROW())</formula>
    </cfRule>
  </conditionalFormatting>
  <conditionalFormatting sqref="G60">
    <cfRule type="expression" dxfId="4964" priority="10384">
      <formula>ISEVEN(ROW())</formula>
    </cfRule>
  </conditionalFormatting>
  <conditionalFormatting sqref="G60">
    <cfRule type="expression" dxfId="4963" priority="10383">
      <formula>ISEVEN(ROW())</formula>
    </cfRule>
  </conditionalFormatting>
  <conditionalFormatting sqref="B60 D60:F60">
    <cfRule type="expression" dxfId="4962" priority="10382">
      <formula>ISEVEN(ROW())</formula>
    </cfRule>
  </conditionalFormatting>
  <conditionalFormatting sqref="G60">
    <cfRule type="expression" dxfId="4961" priority="10381">
      <formula>ISEVEN(ROW())</formula>
    </cfRule>
  </conditionalFormatting>
  <conditionalFormatting sqref="C60">
    <cfRule type="expression" dxfId="4960" priority="10380">
      <formula>ISEVEN(ROW())</formula>
    </cfRule>
  </conditionalFormatting>
  <conditionalFormatting sqref="B63 D63:F63">
    <cfRule type="expression" dxfId="4959" priority="10379">
      <formula>ISEVEN(ROW())</formula>
    </cfRule>
  </conditionalFormatting>
  <conditionalFormatting sqref="F62">
    <cfRule type="expression" dxfId="4958" priority="10378">
      <formula>ISEVEN(ROW())</formula>
    </cfRule>
  </conditionalFormatting>
  <conditionalFormatting sqref="B62:E62">
    <cfRule type="expression" dxfId="4957" priority="10377">
      <formula>ISEVEN(ROW())</formula>
    </cfRule>
  </conditionalFormatting>
  <conditionalFormatting sqref="B61:G61">
    <cfRule type="expression" dxfId="4956" priority="10376">
      <formula>ISEVEN(ROW())</formula>
    </cfRule>
  </conditionalFormatting>
  <conditionalFormatting sqref="C63">
    <cfRule type="expression" dxfId="4955" priority="10375">
      <formula>ISEVEN(ROW())</formula>
    </cfRule>
  </conditionalFormatting>
  <conditionalFormatting sqref="F64">
    <cfRule type="expression" dxfId="4954" priority="10374">
      <formula>ISEVEN(ROW())</formula>
    </cfRule>
  </conditionalFormatting>
  <conditionalFormatting sqref="B64:E64">
    <cfRule type="expression" dxfId="4953" priority="10373">
      <formula>ISEVEN(ROW())</formula>
    </cfRule>
  </conditionalFormatting>
  <conditionalFormatting sqref="B64:E64">
    <cfRule type="expression" dxfId="4952" priority="10372">
      <formula>ISEVEN(ROW())</formula>
    </cfRule>
  </conditionalFormatting>
  <conditionalFormatting sqref="B64:F64">
    <cfRule type="expression" dxfId="4951" priority="10371">
      <formula>ISEVEN(ROW())</formula>
    </cfRule>
  </conditionalFormatting>
  <conditionalFormatting sqref="B61 D61:F61">
    <cfRule type="expression" dxfId="4950" priority="10370">
      <formula>ISEVEN(ROW())</formula>
    </cfRule>
  </conditionalFormatting>
  <conditionalFormatting sqref="F60">
    <cfRule type="expression" dxfId="4949" priority="10369">
      <formula>ISEVEN(ROW())</formula>
    </cfRule>
  </conditionalFormatting>
  <conditionalFormatting sqref="B60:E60">
    <cfRule type="expression" dxfId="4948" priority="10368">
      <formula>ISEVEN(ROW())</formula>
    </cfRule>
  </conditionalFormatting>
  <conditionalFormatting sqref="G60">
    <cfRule type="expression" dxfId="4947" priority="10367">
      <formula>ISEVEN(ROW())</formula>
    </cfRule>
  </conditionalFormatting>
  <conditionalFormatting sqref="G60">
    <cfRule type="expression" dxfId="4946" priority="10366">
      <formula>ISEVEN(ROW())</formula>
    </cfRule>
  </conditionalFormatting>
  <conditionalFormatting sqref="G61">
    <cfRule type="expression" dxfId="4945" priority="10365">
      <formula>ISEVEN(ROW())</formula>
    </cfRule>
  </conditionalFormatting>
  <conditionalFormatting sqref="C61">
    <cfRule type="expression" dxfId="4944" priority="10364">
      <formula>ISEVEN(ROW())</formula>
    </cfRule>
  </conditionalFormatting>
  <conditionalFormatting sqref="F62">
    <cfRule type="expression" dxfId="4943" priority="10363">
      <formula>ISEVEN(ROW())</formula>
    </cfRule>
  </conditionalFormatting>
  <conditionalFormatting sqref="B62:E62">
    <cfRule type="expression" dxfId="4942" priority="10362">
      <formula>ISEVEN(ROW())</formula>
    </cfRule>
  </conditionalFormatting>
  <conditionalFormatting sqref="B62:E62">
    <cfRule type="expression" dxfId="4941" priority="10361">
      <formula>ISEVEN(ROW())</formula>
    </cfRule>
  </conditionalFormatting>
  <conditionalFormatting sqref="F64">
    <cfRule type="expression" dxfId="4940" priority="10360">
      <formula>ISEVEN(ROW())</formula>
    </cfRule>
  </conditionalFormatting>
  <conditionalFormatting sqref="B64:E64">
    <cfRule type="expression" dxfId="4939" priority="10359">
      <formula>ISEVEN(ROW())</formula>
    </cfRule>
  </conditionalFormatting>
  <conditionalFormatting sqref="B63:F63">
    <cfRule type="expression" dxfId="4938" priority="10358">
      <formula>ISEVEN(ROW())</formula>
    </cfRule>
  </conditionalFormatting>
  <conditionalFormatting sqref="B64 D64:F64">
    <cfRule type="expression" dxfId="4937" priority="10357">
      <formula>ISEVEN(ROW())</formula>
    </cfRule>
  </conditionalFormatting>
  <conditionalFormatting sqref="F63">
    <cfRule type="expression" dxfId="4936" priority="10356">
      <formula>ISEVEN(ROW())</formula>
    </cfRule>
  </conditionalFormatting>
  <conditionalFormatting sqref="B63:E63">
    <cfRule type="expression" dxfId="4935" priority="10355">
      <formula>ISEVEN(ROW())</formula>
    </cfRule>
  </conditionalFormatting>
  <conditionalFormatting sqref="B62:F62">
    <cfRule type="expression" dxfId="4934" priority="10354">
      <formula>ISEVEN(ROW())</formula>
    </cfRule>
  </conditionalFormatting>
  <conditionalFormatting sqref="C64">
    <cfRule type="expression" dxfId="4933" priority="10353">
      <formula>ISEVEN(ROW())</formula>
    </cfRule>
  </conditionalFormatting>
  <conditionalFormatting sqref="B62 D62:F62">
    <cfRule type="expression" dxfId="4932" priority="10352">
      <formula>ISEVEN(ROW())</formula>
    </cfRule>
  </conditionalFormatting>
  <conditionalFormatting sqref="F61">
    <cfRule type="expression" dxfId="4931" priority="10351">
      <formula>ISEVEN(ROW())</formula>
    </cfRule>
  </conditionalFormatting>
  <conditionalFormatting sqref="B61:E61">
    <cfRule type="expression" dxfId="4930" priority="10350">
      <formula>ISEVEN(ROW())</formula>
    </cfRule>
  </conditionalFormatting>
  <conditionalFormatting sqref="G61">
    <cfRule type="expression" dxfId="4929" priority="10349">
      <formula>ISEVEN(ROW())</formula>
    </cfRule>
  </conditionalFormatting>
  <conditionalFormatting sqref="G61">
    <cfRule type="expression" dxfId="4928" priority="10348">
      <formula>ISEVEN(ROW())</formula>
    </cfRule>
  </conditionalFormatting>
  <conditionalFormatting sqref="B60:G60">
    <cfRule type="expression" dxfId="4927" priority="10347">
      <formula>ISEVEN(ROW())</formula>
    </cfRule>
  </conditionalFormatting>
  <conditionalFormatting sqref="C62">
    <cfRule type="expression" dxfId="4926" priority="10346">
      <formula>ISEVEN(ROW())</formula>
    </cfRule>
  </conditionalFormatting>
  <conditionalFormatting sqref="F63">
    <cfRule type="expression" dxfId="4925" priority="10345">
      <formula>ISEVEN(ROW())</formula>
    </cfRule>
  </conditionalFormatting>
  <conditionalFormatting sqref="B63:E63">
    <cfRule type="expression" dxfId="4924" priority="10344">
      <formula>ISEVEN(ROW())</formula>
    </cfRule>
  </conditionalFormatting>
  <conditionalFormatting sqref="B63:E63">
    <cfRule type="expression" dxfId="4923" priority="10343">
      <formula>ISEVEN(ROW())</formula>
    </cfRule>
  </conditionalFormatting>
  <conditionalFormatting sqref="B64:F64">
    <cfRule type="expression" dxfId="4922" priority="10342">
      <formula>ISEVEN(ROW())</formula>
    </cfRule>
  </conditionalFormatting>
  <conditionalFormatting sqref="F64">
    <cfRule type="expression" dxfId="4921" priority="10341">
      <formula>ISEVEN(ROW())</formula>
    </cfRule>
  </conditionalFormatting>
  <conditionalFormatting sqref="B64:E64">
    <cfRule type="expression" dxfId="4920" priority="10340">
      <formula>ISEVEN(ROW())</formula>
    </cfRule>
  </conditionalFormatting>
  <conditionalFormatting sqref="B63:F63">
    <cfRule type="expression" dxfId="4919" priority="10339">
      <formula>ISEVEN(ROW())</formula>
    </cfRule>
  </conditionalFormatting>
  <conditionalFormatting sqref="B61 D61:F61">
    <cfRule type="expression" dxfId="4918" priority="10338">
      <formula>ISEVEN(ROW())</formula>
    </cfRule>
  </conditionalFormatting>
  <conditionalFormatting sqref="F60">
    <cfRule type="expression" dxfId="4917" priority="10337">
      <formula>ISEVEN(ROW())</formula>
    </cfRule>
  </conditionalFormatting>
  <conditionalFormatting sqref="B60:E60">
    <cfRule type="expression" dxfId="4916" priority="10336">
      <formula>ISEVEN(ROW())</formula>
    </cfRule>
  </conditionalFormatting>
  <conditionalFormatting sqref="G60">
    <cfRule type="expression" dxfId="4915" priority="10335">
      <formula>ISEVEN(ROW())</formula>
    </cfRule>
  </conditionalFormatting>
  <conditionalFormatting sqref="G60">
    <cfRule type="expression" dxfId="4914" priority="10334">
      <formula>ISEVEN(ROW())</formula>
    </cfRule>
  </conditionalFormatting>
  <conditionalFormatting sqref="B59 D59:G59">
    <cfRule type="expression" dxfId="4913" priority="10333">
      <formula>ISEVEN(ROW())</formula>
    </cfRule>
  </conditionalFormatting>
  <conditionalFormatting sqref="G61">
    <cfRule type="expression" dxfId="4912" priority="10332">
      <formula>ISEVEN(ROW())</formula>
    </cfRule>
  </conditionalFormatting>
  <conditionalFormatting sqref="C61">
    <cfRule type="expression" dxfId="4911" priority="10331">
      <formula>ISEVEN(ROW())</formula>
    </cfRule>
  </conditionalFormatting>
  <conditionalFormatting sqref="F63">
    <cfRule type="expression" dxfId="4910" priority="10330">
      <formula>ISEVEN(ROW())</formula>
    </cfRule>
  </conditionalFormatting>
  <conditionalFormatting sqref="B63:E63">
    <cfRule type="expression" dxfId="4909" priority="10329">
      <formula>ISEVEN(ROW())</formula>
    </cfRule>
  </conditionalFormatting>
  <conditionalFormatting sqref="B62:F62">
    <cfRule type="expression" dxfId="4908" priority="10328">
      <formula>ISEVEN(ROW())</formula>
    </cfRule>
  </conditionalFormatting>
  <conditionalFormatting sqref="B60 D60:F60">
    <cfRule type="expression" dxfId="4907" priority="10327">
      <formula>ISEVEN(ROW())</formula>
    </cfRule>
  </conditionalFormatting>
  <conditionalFormatting sqref="F59">
    <cfRule type="expression" dxfId="4906" priority="10326">
      <formula>ISEVEN(ROW())</formula>
    </cfRule>
  </conditionalFormatting>
  <conditionalFormatting sqref="B59 D59:E59">
    <cfRule type="expression" dxfId="4905" priority="10325">
      <formula>ISEVEN(ROW())</formula>
    </cfRule>
  </conditionalFormatting>
  <conditionalFormatting sqref="G59">
    <cfRule type="expression" dxfId="4904" priority="10324">
      <formula>ISEVEN(ROW())</formula>
    </cfRule>
  </conditionalFormatting>
  <conditionalFormatting sqref="G59">
    <cfRule type="expression" dxfId="4903" priority="10323">
      <formula>ISEVEN(ROW())</formula>
    </cfRule>
  </conditionalFormatting>
  <conditionalFormatting sqref="G60">
    <cfRule type="expression" dxfId="4902" priority="10322">
      <formula>ISEVEN(ROW())</formula>
    </cfRule>
  </conditionalFormatting>
  <conditionalFormatting sqref="C60">
    <cfRule type="expression" dxfId="4901" priority="10321">
      <formula>ISEVEN(ROW())</formula>
    </cfRule>
  </conditionalFormatting>
  <conditionalFormatting sqref="B63 D63:F63">
    <cfRule type="expression" dxfId="4900" priority="10320">
      <formula>ISEVEN(ROW())</formula>
    </cfRule>
  </conditionalFormatting>
  <conditionalFormatting sqref="F62">
    <cfRule type="expression" dxfId="4899" priority="10319">
      <formula>ISEVEN(ROW())</formula>
    </cfRule>
  </conditionalFormatting>
  <conditionalFormatting sqref="B62:E62">
    <cfRule type="expression" dxfId="4898" priority="10318">
      <formula>ISEVEN(ROW())</formula>
    </cfRule>
  </conditionalFormatting>
  <conditionalFormatting sqref="B61:G61">
    <cfRule type="expression" dxfId="4897" priority="10317">
      <formula>ISEVEN(ROW())</formula>
    </cfRule>
  </conditionalFormatting>
  <conditionalFormatting sqref="C63">
    <cfRule type="expression" dxfId="4896" priority="10316">
      <formula>ISEVEN(ROW())</formula>
    </cfRule>
  </conditionalFormatting>
  <conditionalFormatting sqref="B59 D59:F59">
    <cfRule type="expression" dxfId="4895" priority="10315">
      <formula>ISEVEN(ROW())</formula>
    </cfRule>
  </conditionalFormatting>
  <conditionalFormatting sqref="G59">
    <cfRule type="expression" dxfId="4894" priority="10314">
      <formula>ISEVEN(ROW())</formula>
    </cfRule>
  </conditionalFormatting>
  <conditionalFormatting sqref="B62 D62:F62">
    <cfRule type="expression" dxfId="4893" priority="10312">
      <formula>ISEVEN(ROW())</formula>
    </cfRule>
  </conditionalFormatting>
  <conditionalFormatting sqref="F61">
    <cfRule type="expression" dxfId="4892" priority="10311">
      <formula>ISEVEN(ROW())</formula>
    </cfRule>
  </conditionalFormatting>
  <conditionalFormatting sqref="B61:E61">
    <cfRule type="expression" dxfId="4891" priority="10310">
      <formula>ISEVEN(ROW())</formula>
    </cfRule>
  </conditionalFormatting>
  <conditionalFormatting sqref="G61">
    <cfRule type="expression" dxfId="4890" priority="10309">
      <formula>ISEVEN(ROW())</formula>
    </cfRule>
  </conditionalFormatting>
  <conditionalFormatting sqref="G61">
    <cfRule type="expression" dxfId="4889" priority="10308">
      <formula>ISEVEN(ROW())</formula>
    </cfRule>
  </conditionalFormatting>
  <conditionalFormatting sqref="B60:G60">
    <cfRule type="expression" dxfId="4888" priority="10307">
      <formula>ISEVEN(ROW())</formula>
    </cfRule>
  </conditionalFormatting>
  <conditionalFormatting sqref="C62">
    <cfRule type="expression" dxfId="4887" priority="10306">
      <formula>ISEVEN(ROW())</formula>
    </cfRule>
  </conditionalFormatting>
  <conditionalFormatting sqref="B63:F63">
    <cfRule type="expression" dxfId="4886" priority="10305">
      <formula>ISEVEN(ROW())</formula>
    </cfRule>
  </conditionalFormatting>
  <conditionalFormatting sqref="B61 D61:F61">
    <cfRule type="expression" dxfId="4885" priority="10304">
      <formula>ISEVEN(ROW())</formula>
    </cfRule>
  </conditionalFormatting>
  <conditionalFormatting sqref="F60">
    <cfRule type="expression" dxfId="4884" priority="10303">
      <formula>ISEVEN(ROW())</formula>
    </cfRule>
  </conditionalFormatting>
  <conditionalFormatting sqref="B60:E60">
    <cfRule type="expression" dxfId="4883" priority="10302">
      <formula>ISEVEN(ROW())</formula>
    </cfRule>
  </conditionalFormatting>
  <conditionalFormatting sqref="G60">
    <cfRule type="expression" dxfId="4882" priority="10301">
      <formula>ISEVEN(ROW())</formula>
    </cfRule>
  </conditionalFormatting>
  <conditionalFormatting sqref="G60">
    <cfRule type="expression" dxfId="4881" priority="10300">
      <formula>ISEVEN(ROW())</formula>
    </cfRule>
  </conditionalFormatting>
  <conditionalFormatting sqref="B59 D59:G59">
    <cfRule type="expression" dxfId="4880" priority="10299">
      <formula>ISEVEN(ROW())</formula>
    </cfRule>
  </conditionalFormatting>
  <conditionalFormatting sqref="G61">
    <cfRule type="expression" dxfId="4879" priority="10298">
      <formula>ISEVEN(ROW())</formula>
    </cfRule>
  </conditionalFormatting>
  <conditionalFormatting sqref="C61">
    <cfRule type="expression" dxfId="4878" priority="10297">
      <formula>ISEVEN(ROW())</formula>
    </cfRule>
  </conditionalFormatting>
  <conditionalFormatting sqref="F63">
    <cfRule type="expression" dxfId="4877" priority="10296">
      <formula>ISEVEN(ROW())</formula>
    </cfRule>
  </conditionalFormatting>
  <conditionalFormatting sqref="B63:E63">
    <cfRule type="expression" dxfId="4876" priority="10295">
      <formula>ISEVEN(ROW())</formula>
    </cfRule>
  </conditionalFormatting>
  <conditionalFormatting sqref="B62:F62">
    <cfRule type="expression" dxfId="4875" priority="10294">
      <formula>ISEVEN(ROW())</formula>
    </cfRule>
  </conditionalFormatting>
  <conditionalFormatting sqref="B60 D60:F60">
    <cfRule type="expression" dxfId="4874" priority="10293">
      <formula>ISEVEN(ROW())</formula>
    </cfRule>
  </conditionalFormatting>
  <conditionalFormatting sqref="F59">
    <cfRule type="expression" dxfId="4873" priority="10292">
      <formula>ISEVEN(ROW())</formula>
    </cfRule>
  </conditionalFormatting>
  <conditionalFormatting sqref="B59 D59:E59">
    <cfRule type="expression" dxfId="4872" priority="10291">
      <formula>ISEVEN(ROW())</formula>
    </cfRule>
  </conditionalFormatting>
  <conditionalFormatting sqref="G59">
    <cfRule type="expression" dxfId="4871" priority="10290">
      <formula>ISEVEN(ROW())</formula>
    </cfRule>
  </conditionalFormatting>
  <conditionalFormatting sqref="G59">
    <cfRule type="expression" dxfId="4870" priority="10289">
      <formula>ISEVEN(ROW())</formula>
    </cfRule>
  </conditionalFormatting>
  <conditionalFormatting sqref="G60">
    <cfRule type="expression" dxfId="4869" priority="10288">
      <formula>ISEVEN(ROW())</formula>
    </cfRule>
  </conditionalFormatting>
  <conditionalFormatting sqref="C60">
    <cfRule type="expression" dxfId="4868" priority="10287">
      <formula>ISEVEN(ROW())</formula>
    </cfRule>
  </conditionalFormatting>
  <conditionalFormatting sqref="B63 D63:F63">
    <cfRule type="expression" dxfId="4867" priority="10286">
      <formula>ISEVEN(ROW())</formula>
    </cfRule>
  </conditionalFormatting>
  <conditionalFormatting sqref="F62">
    <cfRule type="expression" dxfId="4866" priority="10285">
      <formula>ISEVEN(ROW())</formula>
    </cfRule>
  </conditionalFormatting>
  <conditionalFormatting sqref="B62:E62">
    <cfRule type="expression" dxfId="4865" priority="10284">
      <formula>ISEVEN(ROW())</formula>
    </cfRule>
  </conditionalFormatting>
  <conditionalFormatting sqref="B61:G61">
    <cfRule type="expression" dxfId="4864" priority="10283">
      <formula>ISEVEN(ROW())</formula>
    </cfRule>
  </conditionalFormatting>
  <conditionalFormatting sqref="C63">
    <cfRule type="expression" dxfId="4863" priority="10282">
      <formula>ISEVEN(ROW())</formula>
    </cfRule>
  </conditionalFormatting>
  <conditionalFormatting sqref="B59 D59:F59">
    <cfRule type="expression" dxfId="4862" priority="10281">
      <formula>ISEVEN(ROW())</formula>
    </cfRule>
  </conditionalFormatting>
  <conditionalFormatting sqref="G59">
    <cfRule type="expression" dxfId="4861" priority="10280">
      <formula>ISEVEN(ROW())</formula>
    </cfRule>
  </conditionalFormatting>
  <conditionalFormatting sqref="B63:F63">
    <cfRule type="expression" dxfId="4860" priority="10278">
      <formula>ISEVEN(ROW())</formula>
    </cfRule>
  </conditionalFormatting>
  <conditionalFormatting sqref="B62 D62:F62">
    <cfRule type="expression" dxfId="4859" priority="10277">
      <formula>ISEVEN(ROW())</formula>
    </cfRule>
  </conditionalFormatting>
  <conditionalFormatting sqref="F61">
    <cfRule type="expression" dxfId="4858" priority="10276">
      <formula>ISEVEN(ROW())</formula>
    </cfRule>
  </conditionalFormatting>
  <conditionalFormatting sqref="B61:E61">
    <cfRule type="expression" dxfId="4857" priority="10275">
      <formula>ISEVEN(ROW())</formula>
    </cfRule>
  </conditionalFormatting>
  <conditionalFormatting sqref="G61">
    <cfRule type="expression" dxfId="4856" priority="10274">
      <formula>ISEVEN(ROW())</formula>
    </cfRule>
  </conditionalFormatting>
  <conditionalFormatting sqref="G61">
    <cfRule type="expression" dxfId="4855" priority="10273">
      <formula>ISEVEN(ROW())</formula>
    </cfRule>
  </conditionalFormatting>
  <conditionalFormatting sqref="B60:G60">
    <cfRule type="expression" dxfId="4854" priority="10272">
      <formula>ISEVEN(ROW())</formula>
    </cfRule>
  </conditionalFormatting>
  <conditionalFormatting sqref="C62">
    <cfRule type="expression" dxfId="4853" priority="10271">
      <formula>ISEVEN(ROW())</formula>
    </cfRule>
  </conditionalFormatting>
  <conditionalFormatting sqref="B61 D61:F61">
    <cfRule type="expression" dxfId="4852" priority="10270">
      <formula>ISEVEN(ROW())</formula>
    </cfRule>
  </conditionalFormatting>
  <conditionalFormatting sqref="F60">
    <cfRule type="expression" dxfId="4851" priority="10269">
      <formula>ISEVEN(ROW())</formula>
    </cfRule>
  </conditionalFormatting>
  <conditionalFormatting sqref="B60:E60">
    <cfRule type="expression" dxfId="4850" priority="10268">
      <formula>ISEVEN(ROW())</formula>
    </cfRule>
  </conditionalFormatting>
  <conditionalFormatting sqref="G60">
    <cfRule type="expression" dxfId="4849" priority="10267">
      <formula>ISEVEN(ROW())</formula>
    </cfRule>
  </conditionalFormatting>
  <conditionalFormatting sqref="G60">
    <cfRule type="expression" dxfId="4848" priority="10266">
      <formula>ISEVEN(ROW())</formula>
    </cfRule>
  </conditionalFormatting>
  <conditionalFormatting sqref="B59 D59:G59">
    <cfRule type="expression" dxfId="4847" priority="10265">
      <formula>ISEVEN(ROW())</formula>
    </cfRule>
  </conditionalFormatting>
  <conditionalFormatting sqref="G61">
    <cfRule type="expression" dxfId="4846" priority="10264">
      <formula>ISEVEN(ROW())</formula>
    </cfRule>
  </conditionalFormatting>
  <conditionalFormatting sqref="C61">
    <cfRule type="expression" dxfId="4845" priority="10263">
      <formula>ISEVEN(ROW())</formula>
    </cfRule>
  </conditionalFormatting>
  <conditionalFormatting sqref="F63">
    <cfRule type="expression" dxfId="4844" priority="10262">
      <formula>ISEVEN(ROW())</formula>
    </cfRule>
  </conditionalFormatting>
  <conditionalFormatting sqref="B63:E63">
    <cfRule type="expression" dxfId="4843" priority="10261">
      <formula>ISEVEN(ROW())</formula>
    </cfRule>
  </conditionalFormatting>
  <conditionalFormatting sqref="B62:F62">
    <cfRule type="expression" dxfId="4842" priority="10260">
      <formula>ISEVEN(ROW())</formula>
    </cfRule>
  </conditionalFormatting>
  <conditionalFormatting sqref="B60 D60:F60">
    <cfRule type="expression" dxfId="4841" priority="10259">
      <formula>ISEVEN(ROW())</formula>
    </cfRule>
  </conditionalFormatting>
  <conditionalFormatting sqref="F59">
    <cfRule type="expression" dxfId="4840" priority="10258">
      <formula>ISEVEN(ROW())</formula>
    </cfRule>
  </conditionalFormatting>
  <conditionalFormatting sqref="B59 D59:E59">
    <cfRule type="expression" dxfId="4839" priority="10257">
      <formula>ISEVEN(ROW())</formula>
    </cfRule>
  </conditionalFormatting>
  <conditionalFormatting sqref="G59">
    <cfRule type="expression" dxfId="4838" priority="10256">
      <formula>ISEVEN(ROW())</formula>
    </cfRule>
  </conditionalFormatting>
  <conditionalFormatting sqref="G59">
    <cfRule type="expression" dxfId="4837" priority="10255">
      <formula>ISEVEN(ROW())</formula>
    </cfRule>
  </conditionalFormatting>
  <conditionalFormatting sqref="G60">
    <cfRule type="expression" dxfId="4836" priority="10254">
      <formula>ISEVEN(ROW())</formula>
    </cfRule>
  </conditionalFormatting>
  <conditionalFormatting sqref="C60">
    <cfRule type="expression" dxfId="4835" priority="10253">
      <formula>ISEVEN(ROW())</formula>
    </cfRule>
  </conditionalFormatting>
  <conditionalFormatting sqref="B63 D63:F63">
    <cfRule type="expression" dxfId="4834" priority="10252">
      <formula>ISEVEN(ROW())</formula>
    </cfRule>
  </conditionalFormatting>
  <conditionalFormatting sqref="F62">
    <cfRule type="expression" dxfId="4833" priority="10251">
      <formula>ISEVEN(ROW())</formula>
    </cfRule>
  </conditionalFormatting>
  <conditionalFormatting sqref="B62:E62">
    <cfRule type="expression" dxfId="4832" priority="10250">
      <formula>ISEVEN(ROW())</formula>
    </cfRule>
  </conditionalFormatting>
  <conditionalFormatting sqref="B61:G61">
    <cfRule type="expression" dxfId="4831" priority="10249">
      <formula>ISEVEN(ROW())</formula>
    </cfRule>
  </conditionalFormatting>
  <conditionalFormatting sqref="C63">
    <cfRule type="expression" dxfId="4830" priority="10248">
      <formula>ISEVEN(ROW())</formula>
    </cfRule>
  </conditionalFormatting>
  <conditionalFormatting sqref="B61 D61:F61">
    <cfRule type="expression" dxfId="4829" priority="10247">
      <formula>ISEVEN(ROW())</formula>
    </cfRule>
  </conditionalFormatting>
  <conditionalFormatting sqref="F60">
    <cfRule type="expression" dxfId="4828" priority="10246">
      <formula>ISEVEN(ROW())</formula>
    </cfRule>
  </conditionalFormatting>
  <conditionalFormatting sqref="B60:E60">
    <cfRule type="expression" dxfId="4827" priority="10245">
      <formula>ISEVEN(ROW())</formula>
    </cfRule>
  </conditionalFormatting>
  <conditionalFormatting sqref="G60">
    <cfRule type="expression" dxfId="4826" priority="10244">
      <formula>ISEVEN(ROW())</formula>
    </cfRule>
  </conditionalFormatting>
  <conditionalFormatting sqref="G60">
    <cfRule type="expression" dxfId="4825" priority="10243">
      <formula>ISEVEN(ROW())</formula>
    </cfRule>
  </conditionalFormatting>
  <conditionalFormatting sqref="B59 D59:G59">
    <cfRule type="expression" dxfId="4824" priority="10242">
      <formula>ISEVEN(ROW())</formula>
    </cfRule>
  </conditionalFormatting>
  <conditionalFormatting sqref="G61">
    <cfRule type="expression" dxfId="4823" priority="10241">
      <formula>ISEVEN(ROW())</formula>
    </cfRule>
  </conditionalFormatting>
  <conditionalFormatting sqref="C61">
    <cfRule type="expression" dxfId="4822" priority="10240">
      <formula>ISEVEN(ROW())</formula>
    </cfRule>
  </conditionalFormatting>
  <conditionalFormatting sqref="F63">
    <cfRule type="expression" dxfId="4821" priority="10239">
      <formula>ISEVEN(ROW())</formula>
    </cfRule>
  </conditionalFormatting>
  <conditionalFormatting sqref="B63:E63">
    <cfRule type="expression" dxfId="4820" priority="10238">
      <formula>ISEVEN(ROW())</formula>
    </cfRule>
  </conditionalFormatting>
  <conditionalFormatting sqref="B62:F62">
    <cfRule type="expression" dxfId="4819" priority="10237">
      <formula>ISEVEN(ROW())</formula>
    </cfRule>
  </conditionalFormatting>
  <conditionalFormatting sqref="B60 D60:F60">
    <cfRule type="expression" dxfId="4818" priority="10236">
      <formula>ISEVEN(ROW())</formula>
    </cfRule>
  </conditionalFormatting>
  <conditionalFormatting sqref="F59">
    <cfRule type="expression" dxfId="4817" priority="10235">
      <formula>ISEVEN(ROW())</formula>
    </cfRule>
  </conditionalFormatting>
  <conditionalFormatting sqref="B59 D59:E59">
    <cfRule type="expression" dxfId="4816" priority="10234">
      <formula>ISEVEN(ROW())</formula>
    </cfRule>
  </conditionalFormatting>
  <conditionalFormatting sqref="G59">
    <cfRule type="expression" dxfId="4815" priority="10233">
      <formula>ISEVEN(ROW())</formula>
    </cfRule>
  </conditionalFormatting>
  <conditionalFormatting sqref="G59">
    <cfRule type="expression" dxfId="4814" priority="10232">
      <formula>ISEVEN(ROW())</formula>
    </cfRule>
  </conditionalFormatting>
  <conditionalFormatting sqref="G60">
    <cfRule type="expression" dxfId="4813" priority="10231">
      <formula>ISEVEN(ROW())</formula>
    </cfRule>
  </conditionalFormatting>
  <conditionalFormatting sqref="C60">
    <cfRule type="expression" dxfId="4812" priority="10230">
      <formula>ISEVEN(ROW())</formula>
    </cfRule>
  </conditionalFormatting>
  <conditionalFormatting sqref="B63 D63:F63">
    <cfRule type="expression" dxfId="4811" priority="10229">
      <formula>ISEVEN(ROW())</formula>
    </cfRule>
  </conditionalFormatting>
  <conditionalFormatting sqref="F62">
    <cfRule type="expression" dxfId="4810" priority="10228">
      <formula>ISEVEN(ROW())</formula>
    </cfRule>
  </conditionalFormatting>
  <conditionalFormatting sqref="B62:E62">
    <cfRule type="expression" dxfId="4809" priority="10227">
      <formula>ISEVEN(ROW())</formula>
    </cfRule>
  </conditionalFormatting>
  <conditionalFormatting sqref="B61:G61">
    <cfRule type="expression" dxfId="4808" priority="10226">
      <formula>ISEVEN(ROW())</formula>
    </cfRule>
  </conditionalFormatting>
  <conditionalFormatting sqref="C63">
    <cfRule type="expression" dxfId="4807" priority="10225">
      <formula>ISEVEN(ROW())</formula>
    </cfRule>
  </conditionalFormatting>
  <conditionalFormatting sqref="B59 D59:F59">
    <cfRule type="expression" dxfId="4806" priority="10224">
      <formula>ISEVEN(ROW())</formula>
    </cfRule>
  </conditionalFormatting>
  <conditionalFormatting sqref="G59">
    <cfRule type="expression" dxfId="4805" priority="10223">
      <formula>ISEVEN(ROW())</formula>
    </cfRule>
  </conditionalFormatting>
  <conditionalFormatting sqref="B62 D62:F62">
    <cfRule type="expression" dxfId="4804" priority="10221">
      <formula>ISEVEN(ROW())</formula>
    </cfRule>
  </conditionalFormatting>
  <conditionalFormatting sqref="F61">
    <cfRule type="expression" dxfId="4803" priority="10220">
      <formula>ISEVEN(ROW())</formula>
    </cfRule>
  </conditionalFormatting>
  <conditionalFormatting sqref="B61:E61">
    <cfRule type="expression" dxfId="4802" priority="10219">
      <formula>ISEVEN(ROW())</formula>
    </cfRule>
  </conditionalFormatting>
  <conditionalFormatting sqref="G61">
    <cfRule type="expression" dxfId="4801" priority="10218">
      <formula>ISEVEN(ROW())</formula>
    </cfRule>
  </conditionalFormatting>
  <conditionalFormatting sqref="G61">
    <cfRule type="expression" dxfId="4800" priority="10217">
      <formula>ISEVEN(ROW())</formula>
    </cfRule>
  </conditionalFormatting>
  <conditionalFormatting sqref="B60:G60">
    <cfRule type="expression" dxfId="4799" priority="10216">
      <formula>ISEVEN(ROW())</formula>
    </cfRule>
  </conditionalFormatting>
  <conditionalFormatting sqref="C62">
    <cfRule type="expression" dxfId="4798" priority="10215">
      <formula>ISEVEN(ROW())</formula>
    </cfRule>
  </conditionalFormatting>
  <conditionalFormatting sqref="B63:F63">
    <cfRule type="expression" dxfId="4797" priority="10214">
      <formula>ISEVEN(ROW())</formula>
    </cfRule>
  </conditionalFormatting>
  <conditionalFormatting sqref="B61 D61:F61">
    <cfRule type="expression" dxfId="4796" priority="10213">
      <formula>ISEVEN(ROW())</formula>
    </cfRule>
  </conditionalFormatting>
  <conditionalFormatting sqref="F60">
    <cfRule type="expression" dxfId="4795" priority="10212">
      <formula>ISEVEN(ROW())</formula>
    </cfRule>
  </conditionalFormatting>
  <conditionalFormatting sqref="B60:E60">
    <cfRule type="expression" dxfId="4794" priority="10211">
      <formula>ISEVEN(ROW())</formula>
    </cfRule>
  </conditionalFormatting>
  <conditionalFormatting sqref="G60">
    <cfRule type="expression" dxfId="4793" priority="10210">
      <formula>ISEVEN(ROW())</formula>
    </cfRule>
  </conditionalFormatting>
  <conditionalFormatting sqref="G60">
    <cfRule type="expression" dxfId="4792" priority="10209">
      <formula>ISEVEN(ROW())</formula>
    </cfRule>
  </conditionalFormatting>
  <conditionalFormatting sqref="B59 D59:G59">
    <cfRule type="expression" dxfId="4791" priority="10208">
      <formula>ISEVEN(ROW())</formula>
    </cfRule>
  </conditionalFormatting>
  <conditionalFormatting sqref="G61">
    <cfRule type="expression" dxfId="4790" priority="10207">
      <formula>ISEVEN(ROW())</formula>
    </cfRule>
  </conditionalFormatting>
  <conditionalFormatting sqref="C61">
    <cfRule type="expression" dxfId="4789" priority="10206">
      <formula>ISEVEN(ROW())</formula>
    </cfRule>
  </conditionalFormatting>
  <conditionalFormatting sqref="F63">
    <cfRule type="expression" dxfId="4788" priority="10205">
      <formula>ISEVEN(ROW())</formula>
    </cfRule>
  </conditionalFormatting>
  <conditionalFormatting sqref="B63:E63">
    <cfRule type="expression" dxfId="4787" priority="10204">
      <formula>ISEVEN(ROW())</formula>
    </cfRule>
  </conditionalFormatting>
  <conditionalFormatting sqref="B62:F62">
    <cfRule type="expression" dxfId="4786" priority="10203">
      <formula>ISEVEN(ROW())</formula>
    </cfRule>
  </conditionalFormatting>
  <conditionalFormatting sqref="B60 D60:F60">
    <cfRule type="expression" dxfId="4785" priority="10202">
      <formula>ISEVEN(ROW())</formula>
    </cfRule>
  </conditionalFormatting>
  <conditionalFormatting sqref="F59">
    <cfRule type="expression" dxfId="4784" priority="10201">
      <formula>ISEVEN(ROW())</formula>
    </cfRule>
  </conditionalFormatting>
  <conditionalFormatting sqref="B59 D59:E59">
    <cfRule type="expression" dxfId="4783" priority="10200">
      <formula>ISEVEN(ROW())</formula>
    </cfRule>
  </conditionalFormatting>
  <conditionalFormatting sqref="G59">
    <cfRule type="expression" dxfId="4782" priority="10199">
      <formula>ISEVEN(ROW())</formula>
    </cfRule>
  </conditionalFormatting>
  <conditionalFormatting sqref="G59">
    <cfRule type="expression" dxfId="4781" priority="10198">
      <formula>ISEVEN(ROW())</formula>
    </cfRule>
  </conditionalFormatting>
  <conditionalFormatting sqref="G60">
    <cfRule type="expression" dxfId="4780" priority="10197">
      <formula>ISEVEN(ROW())</formula>
    </cfRule>
  </conditionalFormatting>
  <conditionalFormatting sqref="C60">
    <cfRule type="expression" dxfId="4779" priority="10196">
      <formula>ISEVEN(ROW())</formula>
    </cfRule>
  </conditionalFormatting>
  <conditionalFormatting sqref="F62">
    <cfRule type="expression" dxfId="4778" priority="10195">
      <formula>ISEVEN(ROW())</formula>
    </cfRule>
  </conditionalFormatting>
  <conditionalFormatting sqref="B62:E62">
    <cfRule type="expression" dxfId="4777" priority="10194">
      <formula>ISEVEN(ROW())</formula>
    </cfRule>
  </conditionalFormatting>
  <conditionalFormatting sqref="B61:G61">
    <cfRule type="expression" dxfId="4776" priority="10193">
      <formula>ISEVEN(ROW())</formula>
    </cfRule>
  </conditionalFormatting>
  <conditionalFormatting sqref="B59 D59:F59">
    <cfRule type="expression" dxfId="4775" priority="10192">
      <formula>ISEVEN(ROW())</formula>
    </cfRule>
  </conditionalFormatting>
  <conditionalFormatting sqref="G59">
    <cfRule type="expression" dxfId="4774" priority="10191">
      <formula>ISEVEN(ROW())</formula>
    </cfRule>
  </conditionalFormatting>
  <conditionalFormatting sqref="B62 D62:F62">
    <cfRule type="expression" dxfId="4773" priority="10189">
      <formula>ISEVEN(ROW())</formula>
    </cfRule>
  </conditionalFormatting>
  <conditionalFormatting sqref="F61">
    <cfRule type="expression" dxfId="4772" priority="10188">
      <formula>ISEVEN(ROW())</formula>
    </cfRule>
  </conditionalFormatting>
  <conditionalFormatting sqref="B61:E61">
    <cfRule type="expression" dxfId="4771" priority="10187">
      <formula>ISEVEN(ROW())</formula>
    </cfRule>
  </conditionalFormatting>
  <conditionalFormatting sqref="G61">
    <cfRule type="expression" dxfId="4770" priority="10186">
      <formula>ISEVEN(ROW())</formula>
    </cfRule>
  </conditionalFormatting>
  <conditionalFormatting sqref="G61">
    <cfRule type="expression" dxfId="4769" priority="10185">
      <formula>ISEVEN(ROW())</formula>
    </cfRule>
  </conditionalFormatting>
  <conditionalFormatting sqref="B60:G60">
    <cfRule type="expression" dxfId="4768" priority="10184">
      <formula>ISEVEN(ROW())</formula>
    </cfRule>
  </conditionalFormatting>
  <conditionalFormatting sqref="C62">
    <cfRule type="expression" dxfId="4767" priority="10183">
      <formula>ISEVEN(ROW())</formula>
    </cfRule>
  </conditionalFormatting>
  <conditionalFormatting sqref="B63:F63">
    <cfRule type="expression" dxfId="4766" priority="10182">
      <formula>ISEVEN(ROW())</formula>
    </cfRule>
  </conditionalFormatting>
  <conditionalFormatting sqref="B61 D61:F61">
    <cfRule type="expression" dxfId="4765" priority="10181">
      <formula>ISEVEN(ROW())</formula>
    </cfRule>
  </conditionalFormatting>
  <conditionalFormatting sqref="F60">
    <cfRule type="expression" dxfId="4764" priority="10180">
      <formula>ISEVEN(ROW())</formula>
    </cfRule>
  </conditionalFormatting>
  <conditionalFormatting sqref="B60:E60">
    <cfRule type="expression" dxfId="4763" priority="10179">
      <formula>ISEVEN(ROW())</formula>
    </cfRule>
  </conditionalFormatting>
  <conditionalFormatting sqref="G60">
    <cfRule type="expression" dxfId="4762" priority="10178">
      <formula>ISEVEN(ROW())</formula>
    </cfRule>
  </conditionalFormatting>
  <conditionalFormatting sqref="G60">
    <cfRule type="expression" dxfId="4761" priority="10177">
      <formula>ISEVEN(ROW())</formula>
    </cfRule>
  </conditionalFormatting>
  <conditionalFormatting sqref="B59 D59:G59">
    <cfRule type="expression" dxfId="4760" priority="10176">
      <formula>ISEVEN(ROW())</formula>
    </cfRule>
  </conditionalFormatting>
  <conditionalFormatting sqref="G61">
    <cfRule type="expression" dxfId="4759" priority="10175">
      <formula>ISEVEN(ROW())</formula>
    </cfRule>
  </conditionalFormatting>
  <conditionalFormatting sqref="C61">
    <cfRule type="expression" dxfId="4758" priority="10174">
      <formula>ISEVEN(ROW())</formula>
    </cfRule>
  </conditionalFormatting>
  <conditionalFormatting sqref="F63">
    <cfRule type="expression" dxfId="4757" priority="10173">
      <formula>ISEVEN(ROW())</formula>
    </cfRule>
  </conditionalFormatting>
  <conditionalFormatting sqref="B63:E63">
    <cfRule type="expression" dxfId="4756" priority="10172">
      <formula>ISEVEN(ROW())</formula>
    </cfRule>
  </conditionalFormatting>
  <conditionalFormatting sqref="B62:F62">
    <cfRule type="expression" dxfId="4755" priority="10171">
      <formula>ISEVEN(ROW())</formula>
    </cfRule>
  </conditionalFormatting>
  <conditionalFormatting sqref="B60 D60:F60">
    <cfRule type="expression" dxfId="4754" priority="10170">
      <formula>ISEVEN(ROW())</formula>
    </cfRule>
  </conditionalFormatting>
  <conditionalFormatting sqref="F59">
    <cfRule type="expression" dxfId="4753" priority="10169">
      <formula>ISEVEN(ROW())</formula>
    </cfRule>
  </conditionalFormatting>
  <conditionalFormatting sqref="B59 D59:E59">
    <cfRule type="expression" dxfId="4752" priority="10168">
      <formula>ISEVEN(ROW())</formula>
    </cfRule>
  </conditionalFormatting>
  <conditionalFormatting sqref="G59">
    <cfRule type="expression" dxfId="4751" priority="10167">
      <formula>ISEVEN(ROW())</formula>
    </cfRule>
  </conditionalFormatting>
  <conditionalFormatting sqref="G59">
    <cfRule type="expression" dxfId="4750" priority="10166">
      <formula>ISEVEN(ROW())</formula>
    </cfRule>
  </conditionalFormatting>
  <conditionalFormatting sqref="G60">
    <cfRule type="expression" dxfId="4749" priority="10165">
      <formula>ISEVEN(ROW())</formula>
    </cfRule>
  </conditionalFormatting>
  <conditionalFormatting sqref="C60">
    <cfRule type="expression" dxfId="4748" priority="10164">
      <formula>ISEVEN(ROW())</formula>
    </cfRule>
  </conditionalFormatting>
  <conditionalFormatting sqref="B63 D63:F63">
    <cfRule type="expression" dxfId="4747" priority="10163">
      <formula>ISEVEN(ROW())</formula>
    </cfRule>
  </conditionalFormatting>
  <conditionalFormatting sqref="F62">
    <cfRule type="expression" dxfId="4746" priority="10162">
      <formula>ISEVEN(ROW())</formula>
    </cfRule>
  </conditionalFormatting>
  <conditionalFormatting sqref="B62:E62">
    <cfRule type="expression" dxfId="4745" priority="10161">
      <formula>ISEVEN(ROW())</formula>
    </cfRule>
  </conditionalFormatting>
  <conditionalFormatting sqref="B61:G61">
    <cfRule type="expression" dxfId="4744" priority="10160">
      <formula>ISEVEN(ROW())</formula>
    </cfRule>
  </conditionalFormatting>
  <conditionalFormatting sqref="C63">
    <cfRule type="expression" dxfId="4743" priority="10159">
      <formula>ISEVEN(ROW())</formula>
    </cfRule>
  </conditionalFormatting>
  <conditionalFormatting sqref="B64 D64:F64">
    <cfRule type="expression" dxfId="4742" priority="10158">
      <formula>ISEVEN(ROW())</formula>
    </cfRule>
  </conditionalFormatting>
  <conditionalFormatting sqref="C64">
    <cfRule type="expression" dxfId="4741" priority="10157">
      <formula>ISEVEN(ROW())</formula>
    </cfRule>
  </conditionalFormatting>
  <conditionalFormatting sqref="B64:F64">
    <cfRule type="expression" dxfId="4740" priority="10156">
      <formula>ISEVEN(ROW())</formula>
    </cfRule>
  </conditionalFormatting>
  <conditionalFormatting sqref="F64">
    <cfRule type="expression" dxfId="4739" priority="10155">
      <formula>ISEVEN(ROW())</formula>
    </cfRule>
  </conditionalFormatting>
  <conditionalFormatting sqref="B64:E64">
    <cfRule type="expression" dxfId="4738" priority="10154">
      <formula>ISEVEN(ROW())</formula>
    </cfRule>
  </conditionalFormatting>
  <conditionalFormatting sqref="B64 D64:F64">
    <cfRule type="expression" dxfId="4737" priority="10153">
      <formula>ISEVEN(ROW())</formula>
    </cfRule>
  </conditionalFormatting>
  <conditionalFormatting sqref="C64">
    <cfRule type="expression" dxfId="4736" priority="10152">
      <formula>ISEVEN(ROW())</formula>
    </cfRule>
  </conditionalFormatting>
  <conditionalFormatting sqref="B64:F64">
    <cfRule type="expression" dxfId="4735" priority="10151">
      <formula>ISEVEN(ROW())</formula>
    </cfRule>
  </conditionalFormatting>
  <conditionalFormatting sqref="F64">
    <cfRule type="expression" dxfId="4734" priority="10150">
      <formula>ISEVEN(ROW())</formula>
    </cfRule>
  </conditionalFormatting>
  <conditionalFormatting sqref="B64:E64">
    <cfRule type="expression" dxfId="4733" priority="10149">
      <formula>ISEVEN(ROW())</formula>
    </cfRule>
  </conditionalFormatting>
  <conditionalFormatting sqref="B64 D64:F64">
    <cfRule type="expression" dxfId="4732" priority="10148">
      <formula>ISEVEN(ROW())</formula>
    </cfRule>
  </conditionalFormatting>
  <conditionalFormatting sqref="C64">
    <cfRule type="expression" dxfId="4731" priority="10147">
      <formula>ISEVEN(ROW())</formula>
    </cfRule>
  </conditionalFormatting>
  <conditionalFormatting sqref="B64:F64">
    <cfRule type="expression" dxfId="4730" priority="10146">
      <formula>ISEVEN(ROW())</formula>
    </cfRule>
  </conditionalFormatting>
  <conditionalFormatting sqref="B64 D64:F64">
    <cfRule type="expression" dxfId="4729" priority="10145">
      <formula>ISEVEN(ROW())</formula>
    </cfRule>
  </conditionalFormatting>
  <conditionalFormatting sqref="C64">
    <cfRule type="expression" dxfId="4728" priority="10144">
      <formula>ISEVEN(ROW())</formula>
    </cfRule>
  </conditionalFormatting>
  <conditionalFormatting sqref="B64:F64">
    <cfRule type="expression" dxfId="4727" priority="10143">
      <formula>ISEVEN(ROW())</formula>
    </cfRule>
  </conditionalFormatting>
  <conditionalFormatting sqref="F64">
    <cfRule type="expression" dxfId="4726" priority="10142">
      <formula>ISEVEN(ROW())</formula>
    </cfRule>
  </conditionalFormatting>
  <conditionalFormatting sqref="B64:E64">
    <cfRule type="expression" dxfId="4725" priority="10141">
      <formula>ISEVEN(ROW())</formula>
    </cfRule>
  </conditionalFormatting>
  <conditionalFormatting sqref="B64 D64:F64">
    <cfRule type="expression" dxfId="4724" priority="10140">
      <formula>ISEVEN(ROW())</formula>
    </cfRule>
  </conditionalFormatting>
  <conditionalFormatting sqref="C64">
    <cfRule type="expression" dxfId="4723" priority="10139">
      <formula>ISEVEN(ROW())</formula>
    </cfRule>
  </conditionalFormatting>
  <conditionalFormatting sqref="B64:F64">
    <cfRule type="expression" dxfId="4722" priority="10138">
      <formula>ISEVEN(ROW())</formula>
    </cfRule>
  </conditionalFormatting>
  <conditionalFormatting sqref="F64">
    <cfRule type="expression" dxfId="4721" priority="10137">
      <formula>ISEVEN(ROW())</formula>
    </cfRule>
  </conditionalFormatting>
  <conditionalFormatting sqref="B64:E64">
    <cfRule type="expression" dxfId="4720" priority="10136">
      <formula>ISEVEN(ROW())</formula>
    </cfRule>
  </conditionalFormatting>
  <conditionalFormatting sqref="B64 D64:F64">
    <cfRule type="expression" dxfId="4719" priority="10135">
      <formula>ISEVEN(ROW())</formula>
    </cfRule>
  </conditionalFormatting>
  <conditionalFormatting sqref="C64">
    <cfRule type="expression" dxfId="4718" priority="10134">
      <formula>ISEVEN(ROW())</formula>
    </cfRule>
  </conditionalFormatting>
  <conditionalFormatting sqref="B64:F64">
    <cfRule type="expression" dxfId="4717" priority="10133">
      <formula>ISEVEN(ROW())</formula>
    </cfRule>
  </conditionalFormatting>
  <conditionalFormatting sqref="B61 D61:F61">
    <cfRule type="expression" dxfId="4716" priority="10132">
      <formula>ISEVEN(ROW())</formula>
    </cfRule>
  </conditionalFormatting>
  <conditionalFormatting sqref="F60">
    <cfRule type="expression" dxfId="4715" priority="10131">
      <formula>ISEVEN(ROW())</formula>
    </cfRule>
  </conditionalFormatting>
  <conditionalFormatting sqref="B60:E60">
    <cfRule type="expression" dxfId="4714" priority="10130">
      <formula>ISEVEN(ROW())</formula>
    </cfRule>
  </conditionalFormatting>
  <conditionalFormatting sqref="G60">
    <cfRule type="expression" dxfId="4713" priority="10129">
      <formula>ISEVEN(ROW())</formula>
    </cfRule>
  </conditionalFormatting>
  <conditionalFormatting sqref="G60">
    <cfRule type="expression" dxfId="4712" priority="10128">
      <formula>ISEVEN(ROW())</formula>
    </cfRule>
  </conditionalFormatting>
  <conditionalFormatting sqref="B59 D59:G59">
    <cfRule type="expression" dxfId="4711" priority="10127">
      <formula>ISEVEN(ROW())</formula>
    </cfRule>
  </conditionalFormatting>
  <conditionalFormatting sqref="G61">
    <cfRule type="expression" dxfId="4710" priority="10126">
      <formula>ISEVEN(ROW())</formula>
    </cfRule>
  </conditionalFormatting>
  <conditionalFormatting sqref="C61">
    <cfRule type="expression" dxfId="4709" priority="10125">
      <formula>ISEVEN(ROW())</formula>
    </cfRule>
  </conditionalFormatting>
  <conditionalFormatting sqref="F62">
    <cfRule type="expression" dxfId="4708" priority="10124">
      <formula>ISEVEN(ROW())</formula>
    </cfRule>
  </conditionalFormatting>
  <conditionalFormatting sqref="B62:E62">
    <cfRule type="expression" dxfId="4707" priority="10123">
      <formula>ISEVEN(ROW())</formula>
    </cfRule>
  </conditionalFormatting>
  <conditionalFormatting sqref="B62:E62">
    <cfRule type="expression" dxfId="4706" priority="10122">
      <formula>ISEVEN(ROW())</formula>
    </cfRule>
  </conditionalFormatting>
  <conditionalFormatting sqref="F64">
    <cfRule type="expression" dxfId="4705" priority="10121">
      <formula>ISEVEN(ROW())</formula>
    </cfRule>
  </conditionalFormatting>
  <conditionalFormatting sqref="B64:E64">
    <cfRule type="expression" dxfId="4704" priority="10120">
      <formula>ISEVEN(ROW())</formula>
    </cfRule>
  </conditionalFormatting>
  <conditionalFormatting sqref="B63:F63">
    <cfRule type="expression" dxfId="4703" priority="10119">
      <formula>ISEVEN(ROW())</formula>
    </cfRule>
  </conditionalFormatting>
  <conditionalFormatting sqref="B64 D64:F64">
    <cfRule type="expression" dxfId="4702" priority="10118">
      <formula>ISEVEN(ROW())</formula>
    </cfRule>
  </conditionalFormatting>
  <conditionalFormatting sqref="F63">
    <cfRule type="expression" dxfId="4701" priority="10117">
      <formula>ISEVEN(ROW())</formula>
    </cfRule>
  </conditionalFormatting>
  <conditionalFormatting sqref="B63:E63">
    <cfRule type="expression" dxfId="4700" priority="10116">
      <formula>ISEVEN(ROW())</formula>
    </cfRule>
  </conditionalFormatting>
  <conditionalFormatting sqref="B62:F62">
    <cfRule type="expression" dxfId="4699" priority="10115">
      <formula>ISEVEN(ROW())</formula>
    </cfRule>
  </conditionalFormatting>
  <conditionalFormatting sqref="C64">
    <cfRule type="expression" dxfId="4698" priority="10114">
      <formula>ISEVEN(ROW())</formula>
    </cfRule>
  </conditionalFormatting>
  <conditionalFormatting sqref="F59">
    <cfRule type="expression" dxfId="4697" priority="10113">
      <formula>ISEVEN(ROW())</formula>
    </cfRule>
  </conditionalFormatting>
  <conditionalFormatting sqref="B59 D59:E59">
    <cfRule type="expression" dxfId="4696" priority="10112">
      <formula>ISEVEN(ROW())</formula>
    </cfRule>
  </conditionalFormatting>
  <conditionalFormatting sqref="G59">
    <cfRule type="expression" dxfId="4695" priority="10111">
      <formula>ISEVEN(ROW())</formula>
    </cfRule>
  </conditionalFormatting>
  <conditionalFormatting sqref="G59">
    <cfRule type="expression" dxfId="4694" priority="10110">
      <formula>ISEVEN(ROW())</formula>
    </cfRule>
  </conditionalFormatting>
  <conditionalFormatting sqref="B59 D59:F59">
    <cfRule type="expression" dxfId="4693" priority="10109">
      <formula>ISEVEN(ROW())</formula>
    </cfRule>
  </conditionalFormatting>
  <conditionalFormatting sqref="G59">
    <cfRule type="expression" dxfId="4692" priority="10108">
      <formula>ISEVEN(ROW())</formula>
    </cfRule>
  </conditionalFormatting>
  <conditionalFormatting sqref="B62 D62:F62">
    <cfRule type="expression" dxfId="4691" priority="10106">
      <formula>ISEVEN(ROW())</formula>
    </cfRule>
  </conditionalFormatting>
  <conditionalFormatting sqref="F61">
    <cfRule type="expression" dxfId="4690" priority="10105">
      <formula>ISEVEN(ROW())</formula>
    </cfRule>
  </conditionalFormatting>
  <conditionalFormatting sqref="B61:E61">
    <cfRule type="expression" dxfId="4689" priority="10104">
      <formula>ISEVEN(ROW())</formula>
    </cfRule>
  </conditionalFormatting>
  <conditionalFormatting sqref="G61">
    <cfRule type="expression" dxfId="4688" priority="10103">
      <formula>ISEVEN(ROW())</formula>
    </cfRule>
  </conditionalFormatting>
  <conditionalFormatting sqref="G61">
    <cfRule type="expression" dxfId="4687" priority="10102">
      <formula>ISEVEN(ROW())</formula>
    </cfRule>
  </conditionalFormatting>
  <conditionalFormatting sqref="B60:G60">
    <cfRule type="expression" dxfId="4686" priority="10101">
      <formula>ISEVEN(ROW())</formula>
    </cfRule>
  </conditionalFormatting>
  <conditionalFormatting sqref="C62">
    <cfRule type="expression" dxfId="4685" priority="10100">
      <formula>ISEVEN(ROW())</formula>
    </cfRule>
  </conditionalFormatting>
  <conditionalFormatting sqref="F63">
    <cfRule type="expression" dxfId="4684" priority="10099">
      <formula>ISEVEN(ROW())</formula>
    </cfRule>
  </conditionalFormatting>
  <conditionalFormatting sqref="B63:E63">
    <cfRule type="expression" dxfId="4683" priority="10098">
      <formula>ISEVEN(ROW())</formula>
    </cfRule>
  </conditionalFormatting>
  <conditionalFormatting sqref="B63:E63">
    <cfRule type="expression" dxfId="4682" priority="10097">
      <formula>ISEVEN(ROW())</formula>
    </cfRule>
  </conditionalFormatting>
  <conditionalFormatting sqref="B64:F64">
    <cfRule type="expression" dxfId="4681" priority="10096">
      <formula>ISEVEN(ROW())</formula>
    </cfRule>
  </conditionalFormatting>
  <conditionalFormatting sqref="F64">
    <cfRule type="expression" dxfId="4680" priority="10095">
      <formula>ISEVEN(ROW())</formula>
    </cfRule>
  </conditionalFormatting>
  <conditionalFormatting sqref="B64:E64">
    <cfRule type="expression" dxfId="4679" priority="10094">
      <formula>ISEVEN(ROW())</formula>
    </cfRule>
  </conditionalFormatting>
  <conditionalFormatting sqref="B63:F63">
    <cfRule type="expression" dxfId="4678" priority="10093">
      <formula>ISEVEN(ROW())</formula>
    </cfRule>
  </conditionalFormatting>
  <conditionalFormatting sqref="B60 D60:F60">
    <cfRule type="expression" dxfId="4677" priority="10092">
      <formula>ISEVEN(ROW())</formula>
    </cfRule>
  </conditionalFormatting>
  <conditionalFormatting sqref="F59">
    <cfRule type="expression" dxfId="4676" priority="10091">
      <formula>ISEVEN(ROW())</formula>
    </cfRule>
  </conditionalFormatting>
  <conditionalFormatting sqref="B59 D59:E59">
    <cfRule type="expression" dxfId="4675" priority="10090">
      <formula>ISEVEN(ROW())</formula>
    </cfRule>
  </conditionalFormatting>
  <conditionalFormatting sqref="G59">
    <cfRule type="expression" dxfId="4674" priority="10089">
      <formula>ISEVEN(ROW())</formula>
    </cfRule>
  </conditionalFormatting>
  <conditionalFormatting sqref="G59">
    <cfRule type="expression" dxfId="4673" priority="10088">
      <formula>ISEVEN(ROW())</formula>
    </cfRule>
  </conditionalFormatting>
  <conditionalFormatting sqref="G60">
    <cfRule type="expression" dxfId="4672" priority="10087">
      <formula>ISEVEN(ROW())</formula>
    </cfRule>
  </conditionalFormatting>
  <conditionalFormatting sqref="C60">
    <cfRule type="expression" dxfId="4671" priority="10086">
      <formula>ISEVEN(ROW())</formula>
    </cfRule>
  </conditionalFormatting>
  <conditionalFormatting sqref="F61">
    <cfRule type="expression" dxfId="4670" priority="10085">
      <formula>ISEVEN(ROW())</formula>
    </cfRule>
  </conditionalFormatting>
  <conditionalFormatting sqref="B61:E61">
    <cfRule type="expression" dxfId="4669" priority="10084">
      <formula>ISEVEN(ROW())</formula>
    </cfRule>
  </conditionalFormatting>
  <conditionalFormatting sqref="G61">
    <cfRule type="expression" dxfId="4668" priority="10083">
      <formula>ISEVEN(ROW())</formula>
    </cfRule>
  </conditionalFormatting>
  <conditionalFormatting sqref="G61 B61:E61">
    <cfRule type="expression" dxfId="4667" priority="10082">
      <formula>ISEVEN(ROW())</formula>
    </cfRule>
  </conditionalFormatting>
  <conditionalFormatting sqref="B64 D64:F64">
    <cfRule type="expression" dxfId="4666" priority="10081">
      <formula>ISEVEN(ROW())</formula>
    </cfRule>
  </conditionalFormatting>
  <conditionalFormatting sqref="F63">
    <cfRule type="expression" dxfId="4665" priority="10080">
      <formula>ISEVEN(ROW())</formula>
    </cfRule>
  </conditionalFormatting>
  <conditionalFormatting sqref="B63:E63">
    <cfRule type="expression" dxfId="4664" priority="10079">
      <formula>ISEVEN(ROW())</formula>
    </cfRule>
  </conditionalFormatting>
  <conditionalFormatting sqref="B62:F62">
    <cfRule type="expression" dxfId="4663" priority="10078">
      <formula>ISEVEN(ROW())</formula>
    </cfRule>
  </conditionalFormatting>
  <conditionalFormatting sqref="C64">
    <cfRule type="expression" dxfId="4662" priority="10077">
      <formula>ISEVEN(ROW())</formula>
    </cfRule>
  </conditionalFormatting>
  <conditionalFormatting sqref="B63 D63:F63">
    <cfRule type="expression" dxfId="4661" priority="10076">
      <formula>ISEVEN(ROW())</formula>
    </cfRule>
  </conditionalFormatting>
  <conditionalFormatting sqref="F62">
    <cfRule type="expression" dxfId="4660" priority="10075">
      <formula>ISEVEN(ROW())</formula>
    </cfRule>
  </conditionalFormatting>
  <conditionalFormatting sqref="B62:E62">
    <cfRule type="expression" dxfId="4659" priority="10074">
      <formula>ISEVEN(ROW())</formula>
    </cfRule>
  </conditionalFormatting>
  <conditionalFormatting sqref="B61:G61">
    <cfRule type="expression" dxfId="4658" priority="10073">
      <formula>ISEVEN(ROW())</formula>
    </cfRule>
  </conditionalFormatting>
  <conditionalFormatting sqref="C63">
    <cfRule type="expression" dxfId="4657" priority="10072">
      <formula>ISEVEN(ROW())</formula>
    </cfRule>
  </conditionalFormatting>
  <conditionalFormatting sqref="B64:F64">
    <cfRule type="expression" dxfId="4656" priority="10071">
      <formula>ISEVEN(ROW())</formula>
    </cfRule>
  </conditionalFormatting>
  <conditionalFormatting sqref="B61 D61:F61">
    <cfRule type="expression" dxfId="4655" priority="10070">
      <formula>ISEVEN(ROW())</formula>
    </cfRule>
  </conditionalFormatting>
  <conditionalFormatting sqref="F60">
    <cfRule type="expression" dxfId="4654" priority="10069">
      <formula>ISEVEN(ROW())</formula>
    </cfRule>
  </conditionalFormatting>
  <conditionalFormatting sqref="B60:E60">
    <cfRule type="expression" dxfId="4653" priority="10068">
      <formula>ISEVEN(ROW())</formula>
    </cfRule>
  </conditionalFormatting>
  <conditionalFormatting sqref="G60">
    <cfRule type="expression" dxfId="4652" priority="10067">
      <formula>ISEVEN(ROW())</formula>
    </cfRule>
  </conditionalFormatting>
  <conditionalFormatting sqref="G60">
    <cfRule type="expression" dxfId="4651" priority="10066">
      <formula>ISEVEN(ROW())</formula>
    </cfRule>
  </conditionalFormatting>
  <conditionalFormatting sqref="B59 D59:G59">
    <cfRule type="expression" dxfId="4650" priority="10065">
      <formula>ISEVEN(ROW())</formula>
    </cfRule>
  </conditionalFormatting>
  <conditionalFormatting sqref="G61">
    <cfRule type="expression" dxfId="4649" priority="10064">
      <formula>ISEVEN(ROW())</formula>
    </cfRule>
  </conditionalFormatting>
  <conditionalFormatting sqref="C61">
    <cfRule type="expression" dxfId="4648" priority="10063">
      <formula>ISEVEN(ROW())</formula>
    </cfRule>
  </conditionalFormatting>
  <conditionalFormatting sqref="F62">
    <cfRule type="expression" dxfId="4647" priority="10062">
      <formula>ISEVEN(ROW())</formula>
    </cfRule>
  </conditionalFormatting>
  <conditionalFormatting sqref="B62:E62">
    <cfRule type="expression" dxfId="4646" priority="10061">
      <formula>ISEVEN(ROW())</formula>
    </cfRule>
  </conditionalFormatting>
  <conditionalFormatting sqref="B62:E62">
    <cfRule type="expression" dxfId="4645" priority="10060">
      <formula>ISEVEN(ROW())</formula>
    </cfRule>
  </conditionalFormatting>
  <conditionalFormatting sqref="F64">
    <cfRule type="expression" dxfId="4644" priority="10059">
      <formula>ISEVEN(ROW())</formula>
    </cfRule>
  </conditionalFormatting>
  <conditionalFormatting sqref="B64:E64">
    <cfRule type="expression" dxfId="4643" priority="10058">
      <formula>ISEVEN(ROW())</formula>
    </cfRule>
  </conditionalFormatting>
  <conditionalFormatting sqref="B63:F63">
    <cfRule type="expression" dxfId="4642" priority="10057">
      <formula>ISEVEN(ROW())</formula>
    </cfRule>
  </conditionalFormatting>
  <conditionalFormatting sqref="B64 D64:F64">
    <cfRule type="expression" dxfId="4641" priority="10056">
      <formula>ISEVEN(ROW())</formula>
    </cfRule>
  </conditionalFormatting>
  <conditionalFormatting sqref="F63">
    <cfRule type="expression" dxfId="4640" priority="10055">
      <formula>ISEVEN(ROW())</formula>
    </cfRule>
  </conditionalFormatting>
  <conditionalFormatting sqref="B63:E63">
    <cfRule type="expression" dxfId="4639" priority="10054">
      <formula>ISEVEN(ROW())</formula>
    </cfRule>
  </conditionalFormatting>
  <conditionalFormatting sqref="B62:F62">
    <cfRule type="expression" dxfId="4638" priority="10053">
      <formula>ISEVEN(ROW())</formula>
    </cfRule>
  </conditionalFormatting>
  <conditionalFormatting sqref="C64">
    <cfRule type="expression" dxfId="4637" priority="10052">
      <formula>ISEVEN(ROW())</formula>
    </cfRule>
  </conditionalFormatting>
  <conditionalFormatting sqref="G64">
    <cfRule type="expression" dxfId="4636" priority="10051">
      <formula>ISEVEN(ROW())</formula>
    </cfRule>
  </conditionalFormatting>
  <conditionalFormatting sqref="G64">
    <cfRule type="expression" dxfId="4635" priority="10050">
      <formula>ISEVEN(ROW())</formula>
    </cfRule>
  </conditionalFormatting>
  <conditionalFormatting sqref="G63">
    <cfRule type="expression" dxfId="4634" priority="10049">
      <formula>ISEVEN(ROW())</formula>
    </cfRule>
  </conditionalFormatting>
  <conditionalFormatting sqref="G63">
    <cfRule type="expression" dxfId="4633" priority="10048">
      <formula>ISEVEN(ROW())</formula>
    </cfRule>
  </conditionalFormatting>
  <conditionalFormatting sqref="G63">
    <cfRule type="expression" dxfId="4632" priority="10047">
      <formula>ISEVEN(ROW())</formula>
    </cfRule>
  </conditionalFormatting>
  <conditionalFormatting sqref="G64">
    <cfRule type="expression" dxfId="4631" priority="10046">
      <formula>ISEVEN(ROW())</formula>
    </cfRule>
  </conditionalFormatting>
  <conditionalFormatting sqref="G63">
    <cfRule type="expression" dxfId="4630" priority="10045">
      <formula>ISEVEN(ROW())</formula>
    </cfRule>
  </conditionalFormatting>
  <conditionalFormatting sqref="G64">
    <cfRule type="expression" dxfId="4629" priority="10044">
      <formula>ISEVEN(ROW())</formula>
    </cfRule>
  </conditionalFormatting>
  <conditionalFormatting sqref="G64">
    <cfRule type="expression" dxfId="4628" priority="10043">
      <formula>ISEVEN(ROW())</formula>
    </cfRule>
  </conditionalFormatting>
  <conditionalFormatting sqref="G64">
    <cfRule type="expression" dxfId="4627" priority="10042">
      <formula>ISEVEN(ROW())</formula>
    </cfRule>
  </conditionalFormatting>
  <conditionalFormatting sqref="G63">
    <cfRule type="expression" dxfId="4626" priority="10041">
      <formula>ISEVEN(ROW())</formula>
    </cfRule>
  </conditionalFormatting>
  <conditionalFormatting sqref="G63">
    <cfRule type="expression" dxfId="4625" priority="10040">
      <formula>ISEVEN(ROW())</formula>
    </cfRule>
  </conditionalFormatting>
  <conditionalFormatting sqref="G63">
    <cfRule type="expression" dxfId="4624" priority="10039">
      <formula>ISEVEN(ROW())</formula>
    </cfRule>
  </conditionalFormatting>
  <conditionalFormatting sqref="G64">
    <cfRule type="expression" dxfId="4623" priority="10038">
      <formula>ISEVEN(ROW())</formula>
    </cfRule>
  </conditionalFormatting>
  <conditionalFormatting sqref="G63">
    <cfRule type="expression" dxfId="4622" priority="10037">
      <formula>ISEVEN(ROW())</formula>
    </cfRule>
  </conditionalFormatting>
  <conditionalFormatting sqref="G64">
    <cfRule type="expression" dxfId="4621" priority="10036">
      <formula>ISEVEN(ROW())</formula>
    </cfRule>
  </conditionalFormatting>
  <conditionalFormatting sqref="G64">
    <cfRule type="expression" dxfId="4620" priority="10035">
      <formula>ISEVEN(ROW())</formula>
    </cfRule>
  </conditionalFormatting>
  <conditionalFormatting sqref="G64">
    <cfRule type="expression" dxfId="4619" priority="10034">
      <formula>ISEVEN(ROW())</formula>
    </cfRule>
  </conditionalFormatting>
  <conditionalFormatting sqref="G63">
    <cfRule type="expression" dxfId="4618" priority="10033">
      <formula>ISEVEN(ROW())</formula>
    </cfRule>
  </conditionalFormatting>
  <conditionalFormatting sqref="G63">
    <cfRule type="expression" dxfId="4617" priority="10032">
      <formula>ISEVEN(ROW())</formula>
    </cfRule>
  </conditionalFormatting>
  <conditionalFormatting sqref="G63">
    <cfRule type="expression" dxfId="4616" priority="10031">
      <formula>ISEVEN(ROW())</formula>
    </cfRule>
  </conditionalFormatting>
  <conditionalFormatting sqref="G64">
    <cfRule type="expression" dxfId="4615" priority="10030">
      <formula>ISEVEN(ROW())</formula>
    </cfRule>
  </conditionalFormatting>
  <conditionalFormatting sqref="G64">
    <cfRule type="expression" dxfId="4614" priority="10029">
      <formula>ISEVEN(ROW())</formula>
    </cfRule>
  </conditionalFormatting>
  <conditionalFormatting sqref="G64">
    <cfRule type="expression" dxfId="4613" priority="10028">
      <formula>ISEVEN(ROW())</formula>
    </cfRule>
  </conditionalFormatting>
  <conditionalFormatting sqref="G63">
    <cfRule type="expression" dxfId="4612" priority="10027">
      <formula>ISEVEN(ROW())</formula>
    </cfRule>
  </conditionalFormatting>
  <conditionalFormatting sqref="G63">
    <cfRule type="expression" dxfId="4611" priority="10026">
      <formula>ISEVEN(ROW())</formula>
    </cfRule>
  </conditionalFormatting>
  <conditionalFormatting sqref="G63">
    <cfRule type="expression" dxfId="4610" priority="10025">
      <formula>ISEVEN(ROW())</formula>
    </cfRule>
  </conditionalFormatting>
  <conditionalFormatting sqref="G64">
    <cfRule type="expression" dxfId="4609" priority="10024">
      <formula>ISEVEN(ROW())</formula>
    </cfRule>
  </conditionalFormatting>
  <conditionalFormatting sqref="G63">
    <cfRule type="expression" dxfId="4608" priority="10023">
      <formula>ISEVEN(ROW())</formula>
    </cfRule>
  </conditionalFormatting>
  <conditionalFormatting sqref="G64">
    <cfRule type="expression" dxfId="4607" priority="10022">
      <formula>ISEVEN(ROW())</formula>
    </cfRule>
  </conditionalFormatting>
  <conditionalFormatting sqref="G64">
    <cfRule type="expression" dxfId="4606" priority="10021">
      <formula>ISEVEN(ROW())</formula>
    </cfRule>
  </conditionalFormatting>
  <conditionalFormatting sqref="G64">
    <cfRule type="expression" dxfId="4605" priority="10020">
      <formula>ISEVEN(ROW())</formula>
    </cfRule>
  </conditionalFormatting>
  <conditionalFormatting sqref="G63">
    <cfRule type="expression" dxfId="4604" priority="10019">
      <formula>ISEVEN(ROW())</formula>
    </cfRule>
  </conditionalFormatting>
  <conditionalFormatting sqref="G63">
    <cfRule type="expression" dxfId="4603" priority="10018">
      <formula>ISEVEN(ROW())</formula>
    </cfRule>
  </conditionalFormatting>
  <conditionalFormatting sqref="G63">
    <cfRule type="expression" dxfId="4602" priority="10017">
      <formula>ISEVEN(ROW())</formula>
    </cfRule>
  </conditionalFormatting>
  <conditionalFormatting sqref="G64">
    <cfRule type="expression" dxfId="4601" priority="10016">
      <formula>ISEVEN(ROW())</formula>
    </cfRule>
  </conditionalFormatting>
  <conditionalFormatting sqref="G63">
    <cfRule type="expression" dxfId="4600" priority="10015">
      <formula>ISEVEN(ROW())</formula>
    </cfRule>
  </conditionalFormatting>
  <conditionalFormatting sqref="G64">
    <cfRule type="expression" dxfId="4599" priority="10014">
      <formula>ISEVEN(ROW())</formula>
    </cfRule>
  </conditionalFormatting>
  <conditionalFormatting sqref="G64">
    <cfRule type="expression" dxfId="4598" priority="10013">
      <formula>ISEVEN(ROW())</formula>
    </cfRule>
  </conditionalFormatting>
  <conditionalFormatting sqref="G64">
    <cfRule type="expression" dxfId="4597" priority="10012">
      <formula>ISEVEN(ROW())</formula>
    </cfRule>
  </conditionalFormatting>
  <conditionalFormatting sqref="G63">
    <cfRule type="expression" dxfId="4596" priority="10011">
      <formula>ISEVEN(ROW())</formula>
    </cfRule>
  </conditionalFormatting>
  <conditionalFormatting sqref="G63">
    <cfRule type="expression" dxfId="4595" priority="10010">
      <formula>ISEVEN(ROW())</formula>
    </cfRule>
  </conditionalFormatting>
  <conditionalFormatting sqref="G63">
    <cfRule type="expression" dxfId="4594" priority="10009">
      <formula>ISEVEN(ROW())</formula>
    </cfRule>
  </conditionalFormatting>
  <conditionalFormatting sqref="G64">
    <cfRule type="expression" dxfId="4593" priority="10008">
      <formula>ISEVEN(ROW())</formula>
    </cfRule>
  </conditionalFormatting>
  <conditionalFormatting sqref="G62">
    <cfRule type="expression" dxfId="4592" priority="10007">
      <formula>ISEVEN(ROW())</formula>
    </cfRule>
  </conditionalFormatting>
  <conditionalFormatting sqref="G62">
    <cfRule type="expression" dxfId="4591" priority="10006">
      <formula>ISEVEN(ROW())</formula>
    </cfRule>
  </conditionalFormatting>
  <conditionalFormatting sqref="G62">
    <cfRule type="expression" dxfId="4590" priority="10005">
      <formula>ISEVEN(ROW())</formula>
    </cfRule>
  </conditionalFormatting>
  <conditionalFormatting sqref="G62">
    <cfRule type="expression" dxfId="4589" priority="10004">
      <formula>ISEVEN(ROW())</formula>
    </cfRule>
  </conditionalFormatting>
  <conditionalFormatting sqref="G62">
    <cfRule type="expression" dxfId="4588" priority="10003">
      <formula>ISEVEN(ROW())</formula>
    </cfRule>
  </conditionalFormatting>
  <conditionalFormatting sqref="G62">
    <cfRule type="expression" dxfId="4587" priority="10002">
      <formula>ISEVEN(ROW())</formula>
    </cfRule>
  </conditionalFormatting>
  <conditionalFormatting sqref="G62">
    <cfRule type="expression" dxfId="4586" priority="10001">
      <formula>ISEVEN(ROW())</formula>
    </cfRule>
  </conditionalFormatting>
  <conditionalFormatting sqref="G62">
    <cfRule type="expression" dxfId="4585" priority="10000">
      <formula>ISEVEN(ROW())</formula>
    </cfRule>
  </conditionalFormatting>
  <conditionalFormatting sqref="G62">
    <cfRule type="expression" dxfId="4584" priority="9999">
      <formula>ISEVEN(ROW())</formula>
    </cfRule>
  </conditionalFormatting>
  <conditionalFormatting sqref="G62">
    <cfRule type="expression" dxfId="4583" priority="9998">
      <formula>ISEVEN(ROW())</formula>
    </cfRule>
  </conditionalFormatting>
  <conditionalFormatting sqref="G62">
    <cfRule type="expression" dxfId="4582" priority="9997">
      <formula>ISEVEN(ROW())</formula>
    </cfRule>
  </conditionalFormatting>
  <conditionalFormatting sqref="G62">
    <cfRule type="expression" dxfId="4581" priority="9996">
      <formula>ISEVEN(ROW())</formula>
    </cfRule>
  </conditionalFormatting>
  <conditionalFormatting sqref="G62">
    <cfRule type="expression" dxfId="4580" priority="9995">
      <formula>ISEVEN(ROW())</formula>
    </cfRule>
  </conditionalFormatting>
  <conditionalFormatting sqref="G62">
    <cfRule type="expression" dxfId="4579" priority="9994">
      <formula>ISEVEN(ROW())</formula>
    </cfRule>
  </conditionalFormatting>
  <conditionalFormatting sqref="G62">
    <cfRule type="expression" dxfId="4578" priority="9993">
      <formula>ISEVEN(ROW())</formula>
    </cfRule>
  </conditionalFormatting>
  <conditionalFormatting sqref="G62">
    <cfRule type="expression" dxfId="4577" priority="9992">
      <formula>ISEVEN(ROW())</formula>
    </cfRule>
  </conditionalFormatting>
  <conditionalFormatting sqref="G62">
    <cfRule type="expression" dxfId="4576" priority="9991">
      <formula>ISEVEN(ROW())</formula>
    </cfRule>
  </conditionalFormatting>
  <conditionalFormatting sqref="G62">
    <cfRule type="expression" dxfId="4575" priority="9990">
      <formula>ISEVEN(ROW())</formula>
    </cfRule>
  </conditionalFormatting>
  <conditionalFormatting sqref="G62">
    <cfRule type="expression" dxfId="4574" priority="9989">
      <formula>ISEVEN(ROW())</formula>
    </cfRule>
  </conditionalFormatting>
  <conditionalFormatting sqref="G62">
    <cfRule type="expression" dxfId="4573" priority="9988">
      <formula>ISEVEN(ROW())</formula>
    </cfRule>
  </conditionalFormatting>
  <conditionalFormatting sqref="G62">
    <cfRule type="expression" dxfId="4572" priority="9987">
      <formula>ISEVEN(ROW())</formula>
    </cfRule>
  </conditionalFormatting>
  <conditionalFormatting sqref="G62">
    <cfRule type="expression" dxfId="4571" priority="9986">
      <formula>ISEVEN(ROW())</formula>
    </cfRule>
  </conditionalFormatting>
  <conditionalFormatting sqref="G62">
    <cfRule type="expression" dxfId="4570" priority="9985">
      <formula>ISEVEN(ROW())</formula>
    </cfRule>
  </conditionalFormatting>
  <conditionalFormatting sqref="G62">
    <cfRule type="expression" dxfId="4569" priority="9984">
      <formula>ISEVEN(ROW())</formula>
    </cfRule>
  </conditionalFormatting>
  <conditionalFormatting sqref="G62">
    <cfRule type="expression" dxfId="4568" priority="9983">
      <formula>ISEVEN(ROW())</formula>
    </cfRule>
  </conditionalFormatting>
  <conditionalFormatting sqref="G62">
    <cfRule type="expression" dxfId="4567" priority="9982">
      <formula>ISEVEN(ROW())</formula>
    </cfRule>
  </conditionalFormatting>
  <conditionalFormatting sqref="G62">
    <cfRule type="expression" dxfId="4566" priority="9981">
      <formula>ISEVEN(ROW())</formula>
    </cfRule>
  </conditionalFormatting>
  <conditionalFormatting sqref="G62">
    <cfRule type="expression" dxfId="4565" priority="9980">
      <formula>ISEVEN(ROW())</formula>
    </cfRule>
  </conditionalFormatting>
  <conditionalFormatting sqref="G62">
    <cfRule type="expression" dxfId="4564" priority="9979">
      <formula>ISEVEN(ROW())</formula>
    </cfRule>
  </conditionalFormatting>
  <conditionalFormatting sqref="G62">
    <cfRule type="expression" dxfId="4563" priority="9978">
      <formula>ISEVEN(ROW())</formula>
    </cfRule>
  </conditionalFormatting>
  <conditionalFormatting sqref="G62">
    <cfRule type="expression" dxfId="4562" priority="9977">
      <formula>ISEVEN(ROW())</formula>
    </cfRule>
  </conditionalFormatting>
  <conditionalFormatting sqref="G62">
    <cfRule type="expression" dxfId="4561" priority="9976">
      <formula>ISEVEN(ROW())</formula>
    </cfRule>
  </conditionalFormatting>
  <conditionalFormatting sqref="G62">
    <cfRule type="expression" dxfId="4560" priority="9975">
      <formula>ISEVEN(ROW())</formula>
    </cfRule>
  </conditionalFormatting>
  <conditionalFormatting sqref="G62">
    <cfRule type="expression" dxfId="4559" priority="9974">
      <formula>ISEVEN(ROW())</formula>
    </cfRule>
  </conditionalFormatting>
  <conditionalFormatting sqref="G62">
    <cfRule type="expression" dxfId="4558" priority="9973">
      <formula>ISEVEN(ROW())</formula>
    </cfRule>
  </conditionalFormatting>
  <conditionalFormatting sqref="G62">
    <cfRule type="expression" dxfId="4557" priority="9972">
      <formula>ISEVEN(ROW())</formula>
    </cfRule>
  </conditionalFormatting>
  <conditionalFormatting sqref="G62">
    <cfRule type="expression" dxfId="4556" priority="9971">
      <formula>ISEVEN(ROW())</formula>
    </cfRule>
  </conditionalFormatting>
  <conditionalFormatting sqref="G62">
    <cfRule type="expression" dxfId="4555" priority="9970">
      <formula>ISEVEN(ROW())</formula>
    </cfRule>
  </conditionalFormatting>
  <conditionalFormatting sqref="G62">
    <cfRule type="expression" dxfId="4554" priority="9969">
      <formula>ISEVEN(ROW())</formula>
    </cfRule>
  </conditionalFormatting>
  <conditionalFormatting sqref="G62">
    <cfRule type="expression" dxfId="4553" priority="9968">
      <formula>ISEVEN(ROW())</formula>
    </cfRule>
  </conditionalFormatting>
  <conditionalFormatting sqref="G64">
    <cfRule type="expression" dxfId="4552" priority="9967">
      <formula>ISEVEN(ROW())</formula>
    </cfRule>
  </conditionalFormatting>
  <conditionalFormatting sqref="G64">
    <cfRule type="expression" dxfId="4551" priority="9966">
      <formula>ISEVEN(ROW())</formula>
    </cfRule>
  </conditionalFormatting>
  <conditionalFormatting sqref="G63">
    <cfRule type="expression" dxfId="4550" priority="9965">
      <formula>ISEVEN(ROW())</formula>
    </cfRule>
  </conditionalFormatting>
  <conditionalFormatting sqref="G63">
    <cfRule type="expression" dxfId="4549" priority="9964">
      <formula>ISEVEN(ROW())</formula>
    </cfRule>
  </conditionalFormatting>
  <conditionalFormatting sqref="G63">
    <cfRule type="expression" dxfId="4548" priority="9963">
      <formula>ISEVEN(ROW())</formula>
    </cfRule>
  </conditionalFormatting>
  <conditionalFormatting sqref="G63">
    <cfRule type="expression" dxfId="4547" priority="9962">
      <formula>ISEVEN(ROW())</formula>
    </cfRule>
  </conditionalFormatting>
  <conditionalFormatting sqref="G64">
    <cfRule type="expression" dxfId="4546" priority="9961">
      <formula>ISEVEN(ROW())</formula>
    </cfRule>
  </conditionalFormatting>
  <conditionalFormatting sqref="G63">
    <cfRule type="expression" dxfId="4545" priority="9960">
      <formula>ISEVEN(ROW())</formula>
    </cfRule>
  </conditionalFormatting>
  <conditionalFormatting sqref="G63">
    <cfRule type="expression" dxfId="4544" priority="9959">
      <formula>ISEVEN(ROW())</formula>
    </cfRule>
  </conditionalFormatting>
  <conditionalFormatting sqref="G64">
    <cfRule type="expression" dxfId="4543" priority="9958">
      <formula>ISEVEN(ROW())</formula>
    </cfRule>
  </conditionalFormatting>
  <conditionalFormatting sqref="G64">
    <cfRule type="expression" dxfId="4542" priority="9957">
      <formula>ISEVEN(ROW())</formula>
    </cfRule>
  </conditionalFormatting>
  <conditionalFormatting sqref="G64">
    <cfRule type="expression" dxfId="4541" priority="9956">
      <formula>ISEVEN(ROW())</formula>
    </cfRule>
  </conditionalFormatting>
  <conditionalFormatting sqref="G63">
    <cfRule type="expression" dxfId="4540" priority="9955">
      <formula>ISEVEN(ROW())</formula>
    </cfRule>
  </conditionalFormatting>
  <conditionalFormatting sqref="G63">
    <cfRule type="expression" dxfId="4539" priority="9954">
      <formula>ISEVEN(ROW())</formula>
    </cfRule>
  </conditionalFormatting>
  <conditionalFormatting sqref="G63">
    <cfRule type="expression" dxfId="4538" priority="9953">
      <formula>ISEVEN(ROW())</formula>
    </cfRule>
  </conditionalFormatting>
  <conditionalFormatting sqref="G62">
    <cfRule type="expression" dxfId="4537" priority="9952">
      <formula>ISEVEN(ROW())</formula>
    </cfRule>
  </conditionalFormatting>
  <conditionalFormatting sqref="G64">
    <cfRule type="expression" dxfId="4536" priority="9951">
      <formula>ISEVEN(ROW())</formula>
    </cfRule>
  </conditionalFormatting>
  <conditionalFormatting sqref="G62">
    <cfRule type="expression" dxfId="4535" priority="9950">
      <formula>ISEVEN(ROW())</formula>
    </cfRule>
  </conditionalFormatting>
  <conditionalFormatting sqref="G62">
    <cfRule type="expression" dxfId="4534" priority="9949">
      <formula>ISEVEN(ROW())</formula>
    </cfRule>
  </conditionalFormatting>
  <conditionalFormatting sqref="G63">
    <cfRule type="expression" dxfId="4533" priority="9948">
      <formula>ISEVEN(ROW())</formula>
    </cfRule>
  </conditionalFormatting>
  <conditionalFormatting sqref="G64">
    <cfRule type="expression" dxfId="4532" priority="9947">
      <formula>ISEVEN(ROW())</formula>
    </cfRule>
  </conditionalFormatting>
  <conditionalFormatting sqref="G62">
    <cfRule type="expression" dxfId="4531" priority="9946">
      <formula>ISEVEN(ROW())</formula>
    </cfRule>
  </conditionalFormatting>
  <conditionalFormatting sqref="G64">
    <cfRule type="expression" dxfId="4530" priority="9945">
      <formula>ISEVEN(ROW())</formula>
    </cfRule>
  </conditionalFormatting>
  <conditionalFormatting sqref="G64">
    <cfRule type="expression" dxfId="4529" priority="9944">
      <formula>ISEVEN(ROW())</formula>
    </cfRule>
  </conditionalFormatting>
  <conditionalFormatting sqref="G63">
    <cfRule type="expression" dxfId="4528" priority="9943">
      <formula>ISEVEN(ROW())</formula>
    </cfRule>
  </conditionalFormatting>
  <conditionalFormatting sqref="G63">
    <cfRule type="expression" dxfId="4527" priority="9942">
      <formula>ISEVEN(ROW())</formula>
    </cfRule>
  </conditionalFormatting>
  <conditionalFormatting sqref="G63">
    <cfRule type="expression" dxfId="4526" priority="9941">
      <formula>ISEVEN(ROW())</formula>
    </cfRule>
  </conditionalFormatting>
  <conditionalFormatting sqref="G62">
    <cfRule type="expression" dxfId="4525" priority="9940">
      <formula>ISEVEN(ROW())</formula>
    </cfRule>
  </conditionalFormatting>
  <conditionalFormatting sqref="G64">
    <cfRule type="expression" dxfId="4524" priority="9939">
      <formula>ISEVEN(ROW())</formula>
    </cfRule>
  </conditionalFormatting>
  <conditionalFormatting sqref="G62">
    <cfRule type="expression" dxfId="4523" priority="9938">
      <formula>ISEVEN(ROW())</formula>
    </cfRule>
  </conditionalFormatting>
  <conditionalFormatting sqref="G62">
    <cfRule type="expression" dxfId="4522" priority="9937">
      <formula>ISEVEN(ROW())</formula>
    </cfRule>
  </conditionalFormatting>
  <conditionalFormatting sqref="G63">
    <cfRule type="expression" dxfId="4521" priority="9936">
      <formula>ISEVEN(ROW())</formula>
    </cfRule>
  </conditionalFormatting>
  <conditionalFormatting sqref="G64">
    <cfRule type="expression" dxfId="4520" priority="9935">
      <formula>ISEVEN(ROW())</formula>
    </cfRule>
  </conditionalFormatting>
  <conditionalFormatting sqref="G62">
    <cfRule type="expression" dxfId="4519" priority="9934">
      <formula>ISEVEN(ROW())</formula>
    </cfRule>
  </conditionalFormatting>
  <conditionalFormatting sqref="G64">
    <cfRule type="expression" dxfId="4518" priority="9933">
      <formula>ISEVEN(ROW())</formula>
    </cfRule>
  </conditionalFormatting>
  <conditionalFormatting sqref="G64">
    <cfRule type="expression" dxfId="4517" priority="9932">
      <formula>ISEVEN(ROW())</formula>
    </cfRule>
  </conditionalFormatting>
  <conditionalFormatting sqref="G63">
    <cfRule type="expression" dxfId="4516" priority="9931">
      <formula>ISEVEN(ROW())</formula>
    </cfRule>
  </conditionalFormatting>
  <conditionalFormatting sqref="G63">
    <cfRule type="expression" dxfId="4515" priority="9930">
      <formula>ISEVEN(ROW())</formula>
    </cfRule>
  </conditionalFormatting>
  <conditionalFormatting sqref="G63">
    <cfRule type="expression" dxfId="4514" priority="9929">
      <formula>ISEVEN(ROW())</formula>
    </cfRule>
  </conditionalFormatting>
  <conditionalFormatting sqref="G62">
    <cfRule type="expression" dxfId="4513" priority="9928">
      <formula>ISEVEN(ROW())</formula>
    </cfRule>
  </conditionalFormatting>
  <conditionalFormatting sqref="G64">
    <cfRule type="expression" dxfId="4512" priority="9927">
      <formula>ISEVEN(ROW())</formula>
    </cfRule>
  </conditionalFormatting>
  <conditionalFormatting sqref="G62">
    <cfRule type="expression" dxfId="4511" priority="9926">
      <formula>ISEVEN(ROW())</formula>
    </cfRule>
  </conditionalFormatting>
  <conditionalFormatting sqref="G62">
    <cfRule type="expression" dxfId="4510" priority="9925">
      <formula>ISEVEN(ROW())</formula>
    </cfRule>
  </conditionalFormatting>
  <conditionalFormatting sqref="G63">
    <cfRule type="expression" dxfId="4509" priority="9924">
      <formula>ISEVEN(ROW())</formula>
    </cfRule>
  </conditionalFormatting>
  <conditionalFormatting sqref="G64">
    <cfRule type="expression" dxfId="4508" priority="9923">
      <formula>ISEVEN(ROW())</formula>
    </cfRule>
  </conditionalFormatting>
  <conditionalFormatting sqref="G63">
    <cfRule type="expression" dxfId="4507" priority="9922">
      <formula>ISEVEN(ROW())</formula>
    </cfRule>
  </conditionalFormatting>
  <conditionalFormatting sqref="G63">
    <cfRule type="expression" dxfId="4506" priority="9921">
      <formula>ISEVEN(ROW())</formula>
    </cfRule>
  </conditionalFormatting>
  <conditionalFormatting sqref="G62">
    <cfRule type="expression" dxfId="4505" priority="9920">
      <formula>ISEVEN(ROW())</formula>
    </cfRule>
  </conditionalFormatting>
  <conditionalFormatting sqref="G64">
    <cfRule type="expression" dxfId="4504" priority="9919">
      <formula>ISEVEN(ROW())</formula>
    </cfRule>
  </conditionalFormatting>
  <conditionalFormatting sqref="G62">
    <cfRule type="expression" dxfId="4503" priority="9918">
      <formula>ISEVEN(ROW())</formula>
    </cfRule>
  </conditionalFormatting>
  <conditionalFormatting sqref="G62">
    <cfRule type="expression" dxfId="4502" priority="9917">
      <formula>ISEVEN(ROW())</formula>
    </cfRule>
  </conditionalFormatting>
  <conditionalFormatting sqref="G63">
    <cfRule type="expression" dxfId="4501" priority="9916">
      <formula>ISEVEN(ROW())</formula>
    </cfRule>
  </conditionalFormatting>
  <conditionalFormatting sqref="G64">
    <cfRule type="expression" dxfId="4500" priority="9915">
      <formula>ISEVEN(ROW())</formula>
    </cfRule>
  </conditionalFormatting>
  <conditionalFormatting sqref="G62">
    <cfRule type="expression" dxfId="4499" priority="9914">
      <formula>ISEVEN(ROW())</formula>
    </cfRule>
  </conditionalFormatting>
  <conditionalFormatting sqref="G64">
    <cfRule type="expression" dxfId="4498" priority="9913">
      <formula>ISEVEN(ROW())</formula>
    </cfRule>
  </conditionalFormatting>
  <conditionalFormatting sqref="G64">
    <cfRule type="expression" dxfId="4497" priority="9912">
      <formula>ISEVEN(ROW())</formula>
    </cfRule>
  </conditionalFormatting>
  <conditionalFormatting sqref="G63">
    <cfRule type="expression" dxfId="4496" priority="9911">
      <formula>ISEVEN(ROW())</formula>
    </cfRule>
  </conditionalFormatting>
  <conditionalFormatting sqref="G63">
    <cfRule type="expression" dxfId="4495" priority="9910">
      <formula>ISEVEN(ROW())</formula>
    </cfRule>
  </conditionalFormatting>
  <conditionalFormatting sqref="G63">
    <cfRule type="expression" dxfId="4494" priority="9909">
      <formula>ISEVEN(ROW())</formula>
    </cfRule>
  </conditionalFormatting>
  <conditionalFormatting sqref="G62">
    <cfRule type="expression" dxfId="4493" priority="9908">
      <formula>ISEVEN(ROW())</formula>
    </cfRule>
  </conditionalFormatting>
  <conditionalFormatting sqref="G64">
    <cfRule type="expression" dxfId="4492" priority="9907">
      <formula>ISEVEN(ROW())</formula>
    </cfRule>
  </conditionalFormatting>
  <conditionalFormatting sqref="G62">
    <cfRule type="expression" dxfId="4491" priority="9906">
      <formula>ISEVEN(ROW())</formula>
    </cfRule>
  </conditionalFormatting>
  <conditionalFormatting sqref="G62">
    <cfRule type="expression" dxfId="4490" priority="9905">
      <formula>ISEVEN(ROW())</formula>
    </cfRule>
  </conditionalFormatting>
  <conditionalFormatting sqref="G63">
    <cfRule type="expression" dxfId="4489" priority="9904">
      <formula>ISEVEN(ROW())</formula>
    </cfRule>
  </conditionalFormatting>
  <conditionalFormatting sqref="G64">
    <cfRule type="expression" dxfId="4488" priority="9903">
      <formula>ISEVEN(ROW())</formula>
    </cfRule>
  </conditionalFormatting>
  <conditionalFormatting sqref="G62">
    <cfRule type="expression" dxfId="4487" priority="9902">
      <formula>ISEVEN(ROW())</formula>
    </cfRule>
  </conditionalFormatting>
  <conditionalFormatting sqref="G64">
    <cfRule type="expression" dxfId="4486" priority="9901">
      <formula>ISEVEN(ROW())</formula>
    </cfRule>
  </conditionalFormatting>
  <conditionalFormatting sqref="G64">
    <cfRule type="expression" dxfId="4485" priority="9900">
      <formula>ISEVEN(ROW())</formula>
    </cfRule>
  </conditionalFormatting>
  <conditionalFormatting sqref="G63">
    <cfRule type="expression" dxfId="4484" priority="9899">
      <formula>ISEVEN(ROW())</formula>
    </cfRule>
  </conditionalFormatting>
  <conditionalFormatting sqref="G63">
    <cfRule type="expression" dxfId="4483" priority="9898">
      <formula>ISEVEN(ROW())</formula>
    </cfRule>
  </conditionalFormatting>
  <conditionalFormatting sqref="G63">
    <cfRule type="expression" dxfId="4482" priority="9897">
      <formula>ISEVEN(ROW())</formula>
    </cfRule>
  </conditionalFormatting>
  <conditionalFormatting sqref="G62">
    <cfRule type="expression" dxfId="4481" priority="9896">
      <formula>ISEVEN(ROW())</formula>
    </cfRule>
  </conditionalFormatting>
  <conditionalFormatting sqref="G64">
    <cfRule type="expression" dxfId="4480" priority="9895">
      <formula>ISEVEN(ROW())</formula>
    </cfRule>
  </conditionalFormatting>
  <conditionalFormatting sqref="G62">
    <cfRule type="expression" dxfId="4479" priority="9894">
      <formula>ISEVEN(ROW())</formula>
    </cfRule>
  </conditionalFormatting>
  <conditionalFormatting sqref="G62">
    <cfRule type="expression" dxfId="4478" priority="9893">
      <formula>ISEVEN(ROW())</formula>
    </cfRule>
  </conditionalFormatting>
  <conditionalFormatting sqref="G63">
    <cfRule type="expression" dxfId="4477" priority="9892">
      <formula>ISEVEN(ROW())</formula>
    </cfRule>
  </conditionalFormatting>
  <conditionalFormatting sqref="G64">
    <cfRule type="expression" dxfId="4476" priority="9891">
      <formula>ISEVEN(ROW())</formula>
    </cfRule>
  </conditionalFormatting>
  <conditionalFormatting sqref="G63">
    <cfRule type="expression" dxfId="4475" priority="9890">
      <formula>ISEVEN(ROW())</formula>
    </cfRule>
  </conditionalFormatting>
  <conditionalFormatting sqref="G63">
    <cfRule type="expression" dxfId="4474" priority="9889">
      <formula>ISEVEN(ROW())</formula>
    </cfRule>
  </conditionalFormatting>
  <conditionalFormatting sqref="G62">
    <cfRule type="expression" dxfId="4473" priority="9888">
      <formula>ISEVEN(ROW())</formula>
    </cfRule>
  </conditionalFormatting>
  <conditionalFormatting sqref="G64">
    <cfRule type="expression" dxfId="4472" priority="9887">
      <formula>ISEVEN(ROW())</formula>
    </cfRule>
  </conditionalFormatting>
  <conditionalFormatting sqref="G62">
    <cfRule type="expression" dxfId="4471" priority="9886">
      <formula>ISEVEN(ROW())</formula>
    </cfRule>
  </conditionalFormatting>
  <conditionalFormatting sqref="G62">
    <cfRule type="expression" dxfId="4470" priority="9885">
      <formula>ISEVEN(ROW())</formula>
    </cfRule>
  </conditionalFormatting>
  <conditionalFormatting sqref="G62">
    <cfRule type="expression" dxfId="4469" priority="9884">
      <formula>ISEVEN(ROW())</formula>
    </cfRule>
  </conditionalFormatting>
  <conditionalFormatting sqref="G64">
    <cfRule type="expression" dxfId="4468" priority="9883">
      <formula>ISEVEN(ROW())</formula>
    </cfRule>
  </conditionalFormatting>
  <conditionalFormatting sqref="G64">
    <cfRule type="expression" dxfId="4467" priority="9882">
      <formula>ISEVEN(ROW())</formula>
    </cfRule>
  </conditionalFormatting>
  <conditionalFormatting sqref="G63">
    <cfRule type="expression" dxfId="4466" priority="9881">
      <formula>ISEVEN(ROW())</formula>
    </cfRule>
  </conditionalFormatting>
  <conditionalFormatting sqref="G62">
    <cfRule type="expression" dxfId="4465" priority="9880">
      <formula>ISEVEN(ROW())</formula>
    </cfRule>
  </conditionalFormatting>
  <conditionalFormatting sqref="G62">
    <cfRule type="expression" dxfId="4464" priority="9879">
      <formula>ISEVEN(ROW())</formula>
    </cfRule>
  </conditionalFormatting>
  <conditionalFormatting sqref="G63">
    <cfRule type="expression" dxfId="4463" priority="9878">
      <formula>ISEVEN(ROW())</formula>
    </cfRule>
  </conditionalFormatting>
  <conditionalFormatting sqref="G64">
    <cfRule type="expression" dxfId="4462" priority="9877">
      <formula>ISEVEN(ROW())</formula>
    </cfRule>
  </conditionalFormatting>
  <conditionalFormatting sqref="G64">
    <cfRule type="expression" dxfId="4461" priority="9876">
      <formula>ISEVEN(ROW())</formula>
    </cfRule>
  </conditionalFormatting>
  <conditionalFormatting sqref="G64">
    <cfRule type="expression" dxfId="4460" priority="9875">
      <formula>ISEVEN(ROW())</formula>
    </cfRule>
  </conditionalFormatting>
  <conditionalFormatting sqref="G63">
    <cfRule type="expression" dxfId="4459" priority="9874">
      <formula>ISEVEN(ROW())</formula>
    </cfRule>
  </conditionalFormatting>
  <conditionalFormatting sqref="G63">
    <cfRule type="expression" dxfId="4458" priority="9873">
      <formula>ISEVEN(ROW())</formula>
    </cfRule>
  </conditionalFormatting>
  <conditionalFormatting sqref="G62">
    <cfRule type="expression" dxfId="4457" priority="9872">
      <formula>ISEVEN(ROW())</formula>
    </cfRule>
  </conditionalFormatting>
  <conditionalFormatting sqref="G64">
    <cfRule type="expression" dxfId="4456" priority="9871">
      <formula>ISEVEN(ROW())</formula>
    </cfRule>
  </conditionalFormatting>
  <conditionalFormatting sqref="F65">
    <cfRule type="expression" dxfId="4455" priority="9870">
      <formula>ISEVEN(ROW())</formula>
    </cfRule>
  </conditionalFormatting>
  <conditionalFormatting sqref="B65:E65">
    <cfRule type="expression" dxfId="4454" priority="9869">
      <formula>ISEVEN(ROW())</formula>
    </cfRule>
  </conditionalFormatting>
  <conditionalFormatting sqref="G65">
    <cfRule type="expression" dxfId="4453" priority="9868">
      <formula>ISEVEN(ROW())</formula>
    </cfRule>
  </conditionalFormatting>
  <conditionalFormatting sqref="G65">
    <cfRule type="expression" dxfId="4452" priority="9867">
      <formula>ISEVEN(ROW())</formula>
    </cfRule>
  </conditionalFormatting>
  <conditionalFormatting sqref="B65 D65:F65">
    <cfRule type="expression" dxfId="4451" priority="9866">
      <formula>ISEVEN(ROW())</formula>
    </cfRule>
  </conditionalFormatting>
  <conditionalFormatting sqref="G65">
    <cfRule type="expression" dxfId="4450" priority="9865">
      <formula>ISEVEN(ROW())</formula>
    </cfRule>
  </conditionalFormatting>
  <conditionalFormatting sqref="C65">
    <cfRule type="expression" dxfId="4449" priority="9864">
      <formula>ISEVEN(ROW())</formula>
    </cfRule>
  </conditionalFormatting>
  <conditionalFormatting sqref="F65">
    <cfRule type="expression" dxfId="4448" priority="9863">
      <formula>ISEVEN(ROW())</formula>
    </cfRule>
  </conditionalFormatting>
  <conditionalFormatting sqref="B65:E65">
    <cfRule type="expression" dxfId="4447" priority="9862">
      <formula>ISEVEN(ROW())</formula>
    </cfRule>
  </conditionalFormatting>
  <conditionalFormatting sqref="G65">
    <cfRule type="expression" dxfId="4446" priority="9861">
      <formula>ISEVEN(ROW())</formula>
    </cfRule>
  </conditionalFormatting>
  <conditionalFormatting sqref="G65">
    <cfRule type="expression" dxfId="4445" priority="9860">
      <formula>ISEVEN(ROW())</formula>
    </cfRule>
  </conditionalFormatting>
  <conditionalFormatting sqref="B65 D65:F65">
    <cfRule type="expression" dxfId="4444" priority="9859">
      <formula>ISEVEN(ROW())</formula>
    </cfRule>
  </conditionalFormatting>
  <conditionalFormatting sqref="G65">
    <cfRule type="expression" dxfId="4443" priority="9858">
      <formula>ISEVEN(ROW())</formula>
    </cfRule>
  </conditionalFormatting>
  <conditionalFormatting sqref="C65">
    <cfRule type="expression" dxfId="4442" priority="9857">
      <formula>ISEVEN(ROW())</formula>
    </cfRule>
  </conditionalFormatting>
  <conditionalFormatting sqref="F65">
    <cfRule type="expression" dxfId="4441" priority="9856">
      <formula>ISEVEN(ROW())</formula>
    </cfRule>
  </conditionalFormatting>
  <conditionalFormatting sqref="D65:E65 G65">
    <cfRule type="expression" dxfId="4440" priority="9855">
      <formula>ISEVEN(ROW())</formula>
    </cfRule>
  </conditionalFormatting>
  <conditionalFormatting sqref="B65:C65">
    <cfRule type="expression" dxfId="4439" priority="9854">
      <formula>ISEVEN(ROW())</formula>
    </cfRule>
  </conditionalFormatting>
  <conditionalFormatting sqref="B65:G65">
    <cfRule type="expression" dxfId="4438" priority="9853">
      <formula>ISEVEN(ROW())</formula>
    </cfRule>
  </conditionalFormatting>
  <conditionalFormatting sqref="F65">
    <cfRule type="expression" dxfId="4437" priority="9852">
      <formula>ISEVEN(ROW())</formula>
    </cfRule>
  </conditionalFormatting>
  <conditionalFormatting sqref="B65:E65">
    <cfRule type="expression" dxfId="4436" priority="9851">
      <formula>ISEVEN(ROW())</formula>
    </cfRule>
  </conditionalFormatting>
  <conditionalFormatting sqref="G65">
    <cfRule type="expression" dxfId="4435" priority="9850">
      <formula>ISEVEN(ROW())</formula>
    </cfRule>
  </conditionalFormatting>
  <conditionalFormatting sqref="G65">
    <cfRule type="expression" dxfId="4434" priority="9849">
      <formula>ISEVEN(ROW())</formula>
    </cfRule>
  </conditionalFormatting>
  <conditionalFormatting sqref="B65:G65">
    <cfRule type="expression" dxfId="4433" priority="9848">
      <formula>ISEVEN(ROW())</formula>
    </cfRule>
  </conditionalFormatting>
  <conditionalFormatting sqref="F65">
    <cfRule type="expression" dxfId="4432" priority="9847">
      <formula>ISEVEN(ROW())</formula>
    </cfRule>
  </conditionalFormatting>
  <conditionalFormatting sqref="B65:E65">
    <cfRule type="expression" dxfId="4431" priority="9846">
      <formula>ISEVEN(ROW())</formula>
    </cfRule>
  </conditionalFormatting>
  <conditionalFormatting sqref="G65">
    <cfRule type="expression" dxfId="4430" priority="9845">
      <formula>ISEVEN(ROW())</formula>
    </cfRule>
  </conditionalFormatting>
  <conditionalFormatting sqref="G65">
    <cfRule type="expression" dxfId="4429" priority="9844">
      <formula>ISEVEN(ROW())</formula>
    </cfRule>
  </conditionalFormatting>
  <conditionalFormatting sqref="F65">
    <cfRule type="expression" dxfId="4428" priority="9843">
      <formula>ISEVEN(ROW())</formula>
    </cfRule>
  </conditionalFormatting>
  <conditionalFormatting sqref="B65:E65">
    <cfRule type="expression" dxfId="4427" priority="9842">
      <formula>ISEVEN(ROW())</formula>
    </cfRule>
  </conditionalFormatting>
  <conditionalFormatting sqref="G65">
    <cfRule type="expression" dxfId="4426" priority="9841">
      <formula>ISEVEN(ROW())</formula>
    </cfRule>
  </conditionalFormatting>
  <conditionalFormatting sqref="G65">
    <cfRule type="expression" dxfId="4425" priority="9840">
      <formula>ISEVEN(ROW())</formula>
    </cfRule>
  </conditionalFormatting>
  <conditionalFormatting sqref="B65 D65:F65">
    <cfRule type="expression" dxfId="4424" priority="9839">
      <formula>ISEVEN(ROW())</formula>
    </cfRule>
  </conditionalFormatting>
  <conditionalFormatting sqref="G65">
    <cfRule type="expression" dxfId="4423" priority="9838">
      <formula>ISEVEN(ROW())</formula>
    </cfRule>
  </conditionalFormatting>
  <conditionalFormatting sqref="C65">
    <cfRule type="expression" dxfId="4422" priority="9837">
      <formula>ISEVEN(ROW())</formula>
    </cfRule>
  </conditionalFormatting>
  <conditionalFormatting sqref="F65">
    <cfRule type="expression" dxfId="4421" priority="9836">
      <formula>ISEVEN(ROW())</formula>
    </cfRule>
  </conditionalFormatting>
  <conditionalFormatting sqref="B65:E65">
    <cfRule type="expression" dxfId="4420" priority="9835">
      <formula>ISEVEN(ROW())</formula>
    </cfRule>
  </conditionalFormatting>
  <conditionalFormatting sqref="G65">
    <cfRule type="expression" dxfId="4419" priority="9834">
      <formula>ISEVEN(ROW())</formula>
    </cfRule>
  </conditionalFormatting>
  <conditionalFormatting sqref="G65">
    <cfRule type="expression" dxfId="4418" priority="9833">
      <formula>ISEVEN(ROW())</formula>
    </cfRule>
  </conditionalFormatting>
  <conditionalFormatting sqref="B65 D65:F65">
    <cfRule type="expression" dxfId="4417" priority="9832">
      <formula>ISEVEN(ROW())</formula>
    </cfRule>
  </conditionalFormatting>
  <conditionalFormatting sqref="G65">
    <cfRule type="expression" dxfId="4416" priority="9831">
      <formula>ISEVEN(ROW())</formula>
    </cfRule>
  </conditionalFormatting>
  <conditionalFormatting sqref="C65">
    <cfRule type="expression" dxfId="4415" priority="9830">
      <formula>ISEVEN(ROW())</formula>
    </cfRule>
  </conditionalFormatting>
  <conditionalFormatting sqref="G65">
    <cfRule type="expression" dxfId="4414" priority="9829">
      <formula>ISEVEN(ROW())</formula>
    </cfRule>
  </conditionalFormatting>
  <conditionalFormatting sqref="F65">
    <cfRule type="expression" dxfId="4413" priority="9828">
      <formula>ISEVEN(ROW())</formula>
    </cfRule>
  </conditionalFormatting>
  <conditionalFormatting sqref="G65">
    <cfRule type="expression" dxfId="4412" priority="9827">
      <formula>ISEVEN(ROW())</formula>
    </cfRule>
  </conditionalFormatting>
  <conditionalFormatting sqref="D65:E65">
    <cfRule type="expression" dxfId="4411" priority="9826">
      <formula>ISEVEN(ROW())</formula>
    </cfRule>
  </conditionalFormatting>
  <conditionalFormatting sqref="D65:E65">
    <cfRule type="expression" dxfId="4410" priority="9825">
      <formula>ISEVEN(ROW())</formula>
    </cfRule>
  </conditionalFormatting>
  <conditionalFormatting sqref="B65">
    <cfRule type="expression" dxfId="4409" priority="9824">
      <formula>ISEVEN(ROW())</formula>
    </cfRule>
  </conditionalFormatting>
  <conditionalFormatting sqref="C65">
    <cfRule type="expression" dxfId="4408" priority="9823">
      <formula>ISEVEN(ROW())</formula>
    </cfRule>
  </conditionalFormatting>
  <conditionalFormatting sqref="D65:E65">
    <cfRule type="expression" dxfId="4407" priority="9822">
      <formula>ISEVEN(ROW())</formula>
    </cfRule>
  </conditionalFormatting>
  <conditionalFormatting sqref="B65">
    <cfRule type="expression" dxfId="4406" priority="9821">
      <formula>ISEVEN(ROW())</formula>
    </cfRule>
  </conditionalFormatting>
  <conditionalFormatting sqref="C65">
    <cfRule type="expression" dxfId="4405" priority="9820">
      <formula>ISEVEN(ROW())</formula>
    </cfRule>
  </conditionalFormatting>
  <conditionalFormatting sqref="D65:E65">
    <cfRule type="expression" dxfId="4404" priority="9819">
      <formula>ISEVEN(ROW())</formula>
    </cfRule>
  </conditionalFormatting>
  <conditionalFormatting sqref="B65:D65 F65:G65">
    <cfRule type="expression" dxfId="4403" priority="9818">
      <formula>ISEVEN(ROW())</formula>
    </cfRule>
  </conditionalFormatting>
  <conditionalFormatting sqref="E65">
    <cfRule type="expression" dxfId="4402" priority="9817">
      <formula>ISEVEN(ROW())</formula>
    </cfRule>
  </conditionalFormatting>
  <conditionalFormatting sqref="F65">
    <cfRule type="expression" dxfId="4401" priority="9816">
      <formula>ISEVEN(ROW())</formula>
    </cfRule>
  </conditionalFormatting>
  <conditionalFormatting sqref="B65:E65 G65">
    <cfRule type="expression" dxfId="4400" priority="9815">
      <formula>ISEVEN(ROW())</formula>
    </cfRule>
  </conditionalFormatting>
  <conditionalFormatting sqref="B65:G65">
    <cfRule type="expression" dxfId="4399" priority="9814">
      <formula>ISEVEN(ROW())</formula>
    </cfRule>
  </conditionalFormatting>
  <conditionalFormatting sqref="F65">
    <cfRule type="expression" dxfId="4398" priority="9813">
      <formula>ISEVEN(ROW())</formula>
    </cfRule>
  </conditionalFormatting>
  <conditionalFormatting sqref="B65:E65">
    <cfRule type="expression" dxfId="4397" priority="9812">
      <formula>ISEVEN(ROW())</formula>
    </cfRule>
  </conditionalFormatting>
  <conditionalFormatting sqref="G65">
    <cfRule type="expression" dxfId="4396" priority="9811">
      <formula>ISEVEN(ROW())</formula>
    </cfRule>
  </conditionalFormatting>
  <conditionalFormatting sqref="G65 B65:E65">
    <cfRule type="expression" dxfId="4395" priority="9810">
      <formula>ISEVEN(ROW())</formula>
    </cfRule>
  </conditionalFormatting>
  <conditionalFormatting sqref="D40:E40">
    <cfRule type="expression" dxfId="4394" priority="9468">
      <formula>ISEVEN(ROW())</formula>
    </cfRule>
  </conditionalFormatting>
  <conditionalFormatting sqref="D39:E39">
    <cfRule type="expression" dxfId="4393" priority="9465">
      <formula>ISEVEN(ROW())</formula>
    </cfRule>
  </conditionalFormatting>
  <conditionalFormatting sqref="D40:E40">
    <cfRule type="expression" dxfId="4392" priority="9464">
      <formula>ISEVEN(ROW())</formula>
    </cfRule>
  </conditionalFormatting>
  <conditionalFormatting sqref="D39:E39">
    <cfRule type="expression" dxfId="4391" priority="9462">
      <formula>ISEVEN(ROW())</formula>
    </cfRule>
  </conditionalFormatting>
  <conditionalFormatting sqref="D39:E39">
    <cfRule type="expression" dxfId="4390" priority="9457">
      <formula>ISEVEN(ROW())</formula>
    </cfRule>
  </conditionalFormatting>
  <conditionalFormatting sqref="D40:E40">
    <cfRule type="expression" dxfId="4389" priority="9454">
      <formula>ISEVEN(ROW())</formula>
    </cfRule>
  </conditionalFormatting>
  <conditionalFormatting sqref="D40:E40">
    <cfRule type="expression" dxfId="4388" priority="9452">
      <formula>ISEVEN(ROW())</formula>
    </cfRule>
  </conditionalFormatting>
  <conditionalFormatting sqref="D39:E39">
    <cfRule type="expression" dxfId="4387" priority="9449">
      <formula>ISEVEN(ROW())</formula>
    </cfRule>
  </conditionalFormatting>
  <conditionalFormatting sqref="D40:E40">
    <cfRule type="expression" dxfId="4386" priority="9448">
      <formula>ISEVEN(ROW())</formula>
    </cfRule>
  </conditionalFormatting>
  <conditionalFormatting sqref="D39:E39">
    <cfRule type="expression" dxfId="4385" priority="9446">
      <formula>ISEVEN(ROW())</formula>
    </cfRule>
  </conditionalFormatting>
  <conditionalFormatting sqref="D39:E39">
    <cfRule type="expression" dxfId="4384" priority="9441">
      <formula>ISEVEN(ROW())</formula>
    </cfRule>
  </conditionalFormatting>
  <conditionalFormatting sqref="D40:E40">
    <cfRule type="expression" dxfId="4383" priority="9438">
      <formula>ISEVEN(ROW())</formula>
    </cfRule>
  </conditionalFormatting>
  <conditionalFormatting sqref="D40:E40">
    <cfRule type="expression" dxfId="4382" priority="9436">
      <formula>ISEVEN(ROW())</formula>
    </cfRule>
  </conditionalFormatting>
  <conditionalFormatting sqref="D39:E39">
    <cfRule type="expression" dxfId="4381" priority="9433">
      <formula>ISEVEN(ROW())</formula>
    </cfRule>
  </conditionalFormatting>
  <conditionalFormatting sqref="D40:E40">
    <cfRule type="expression" dxfId="4380" priority="9432">
      <formula>ISEVEN(ROW())</formula>
    </cfRule>
  </conditionalFormatting>
  <conditionalFormatting sqref="D39:E39">
    <cfRule type="expression" dxfId="4379" priority="9430">
      <formula>ISEVEN(ROW())</formula>
    </cfRule>
  </conditionalFormatting>
  <conditionalFormatting sqref="D40:E40">
    <cfRule type="expression" dxfId="4378" priority="9424">
      <formula>ISEVEN(ROW())</formula>
    </cfRule>
  </conditionalFormatting>
  <conditionalFormatting sqref="D39:E39">
    <cfRule type="expression" dxfId="4377" priority="9421">
      <formula>ISEVEN(ROW())</formula>
    </cfRule>
  </conditionalFormatting>
  <conditionalFormatting sqref="D40:E40">
    <cfRule type="expression" dxfId="4376" priority="9420">
      <formula>ISEVEN(ROW())</formula>
    </cfRule>
  </conditionalFormatting>
  <conditionalFormatting sqref="D39:E39">
    <cfRule type="expression" dxfId="4375" priority="9418">
      <formula>ISEVEN(ROW())</formula>
    </cfRule>
  </conditionalFormatting>
  <conditionalFormatting sqref="D39:E39">
    <cfRule type="expression" dxfId="4374" priority="9413">
      <formula>ISEVEN(ROW())</formula>
    </cfRule>
  </conditionalFormatting>
  <conditionalFormatting sqref="D40:E40">
    <cfRule type="expression" dxfId="4373" priority="9410">
      <formula>ISEVEN(ROW())</formula>
    </cfRule>
  </conditionalFormatting>
  <conditionalFormatting sqref="D40:E40">
    <cfRule type="expression" dxfId="4372" priority="9408">
      <formula>ISEVEN(ROW())</formula>
    </cfRule>
  </conditionalFormatting>
  <conditionalFormatting sqref="D39:E39">
    <cfRule type="expression" dxfId="4371" priority="9405">
      <formula>ISEVEN(ROW())</formula>
    </cfRule>
  </conditionalFormatting>
  <conditionalFormatting sqref="D40:E40">
    <cfRule type="expression" dxfId="4370" priority="9404">
      <formula>ISEVEN(ROW())</formula>
    </cfRule>
  </conditionalFormatting>
  <conditionalFormatting sqref="D39:E39">
    <cfRule type="expression" dxfId="4369" priority="9402">
      <formula>ISEVEN(ROW())</formula>
    </cfRule>
  </conditionalFormatting>
  <conditionalFormatting sqref="D39:E39">
    <cfRule type="expression" dxfId="4368" priority="9397">
      <formula>ISEVEN(ROW())</formula>
    </cfRule>
  </conditionalFormatting>
  <conditionalFormatting sqref="D40:E40">
    <cfRule type="expression" dxfId="4367" priority="9394">
      <formula>ISEVEN(ROW())</formula>
    </cfRule>
  </conditionalFormatting>
  <conditionalFormatting sqref="D40:E40">
    <cfRule type="expression" dxfId="4366" priority="9392">
      <formula>ISEVEN(ROW())</formula>
    </cfRule>
  </conditionalFormatting>
  <conditionalFormatting sqref="D39:E39">
    <cfRule type="expression" dxfId="4365" priority="9389">
      <formula>ISEVEN(ROW())</formula>
    </cfRule>
  </conditionalFormatting>
  <conditionalFormatting sqref="D40:E40">
    <cfRule type="expression" dxfId="4364" priority="9388">
      <formula>ISEVEN(ROW())</formula>
    </cfRule>
  </conditionalFormatting>
  <conditionalFormatting sqref="D39:E39">
    <cfRule type="expression" dxfId="4363" priority="9386">
      <formula>ISEVEN(ROW())</formula>
    </cfRule>
  </conditionalFormatting>
  <conditionalFormatting sqref="D40:E40">
    <cfRule type="expression" dxfId="4362" priority="9300">
      <formula>ISEVEN(ROW())</formula>
    </cfRule>
  </conditionalFormatting>
  <conditionalFormatting sqref="D39:E39">
    <cfRule type="expression" dxfId="4361" priority="9297">
      <formula>ISEVEN(ROW())</formula>
    </cfRule>
  </conditionalFormatting>
  <conditionalFormatting sqref="D39:E39">
    <cfRule type="expression" dxfId="4360" priority="9295">
      <formula>ISEVEN(ROW())</formula>
    </cfRule>
  </conditionalFormatting>
  <conditionalFormatting sqref="D39:E39">
    <cfRule type="expression" dxfId="4359" priority="9292">
      <formula>ISEVEN(ROW())</formula>
    </cfRule>
  </conditionalFormatting>
  <conditionalFormatting sqref="D40:E40">
    <cfRule type="expression" dxfId="4358" priority="9289">
      <formula>ISEVEN(ROW())</formula>
    </cfRule>
  </conditionalFormatting>
  <conditionalFormatting sqref="D40:E40">
    <cfRule type="expression" dxfId="4357" priority="9288">
      <formula>ISEVEN(ROW())</formula>
    </cfRule>
  </conditionalFormatting>
  <conditionalFormatting sqref="D39:E39">
    <cfRule type="expression" dxfId="4356" priority="9286">
      <formula>ISEVEN(ROW())</formula>
    </cfRule>
  </conditionalFormatting>
  <conditionalFormatting sqref="D40:E40">
    <cfRule type="expression" dxfId="4355" priority="9280">
      <formula>ISEVEN(ROW())</formula>
    </cfRule>
  </conditionalFormatting>
  <conditionalFormatting sqref="D39:E39">
    <cfRule type="expression" dxfId="4354" priority="9277">
      <formula>ISEVEN(ROW())</formula>
    </cfRule>
  </conditionalFormatting>
  <conditionalFormatting sqref="D40:E40">
    <cfRule type="expression" dxfId="4353" priority="9276">
      <formula>ISEVEN(ROW())</formula>
    </cfRule>
  </conditionalFormatting>
  <conditionalFormatting sqref="D39:E39">
    <cfRule type="expression" dxfId="4352" priority="9274">
      <formula>ISEVEN(ROW())</formula>
    </cfRule>
  </conditionalFormatting>
  <conditionalFormatting sqref="D39:E39">
    <cfRule type="expression" dxfId="4351" priority="9268">
      <formula>ISEVEN(ROW())</formula>
    </cfRule>
  </conditionalFormatting>
  <conditionalFormatting sqref="D40:E40">
    <cfRule type="expression" dxfId="4350" priority="9261">
      <formula>ISEVEN(ROW())</formula>
    </cfRule>
  </conditionalFormatting>
  <conditionalFormatting sqref="D40:E40">
    <cfRule type="expression" dxfId="4349" priority="9256">
      <formula>ISEVEN(ROW())</formula>
    </cfRule>
  </conditionalFormatting>
  <conditionalFormatting sqref="D39:E39">
    <cfRule type="expression" dxfId="4348" priority="9253">
      <formula>ISEVEN(ROW())</formula>
    </cfRule>
  </conditionalFormatting>
  <conditionalFormatting sqref="D40:E40">
    <cfRule type="expression" dxfId="4347" priority="9252">
      <formula>ISEVEN(ROW())</formula>
    </cfRule>
  </conditionalFormatting>
  <conditionalFormatting sqref="D39:E39">
    <cfRule type="expression" dxfId="4346" priority="9250">
      <formula>ISEVEN(ROW())</formula>
    </cfRule>
  </conditionalFormatting>
  <conditionalFormatting sqref="D39:E39">
    <cfRule type="expression" dxfId="4345" priority="9244">
      <formula>ISEVEN(ROW())</formula>
    </cfRule>
  </conditionalFormatting>
  <conditionalFormatting sqref="D40:E40">
    <cfRule type="expression" dxfId="4344" priority="9237">
      <formula>ISEVEN(ROW())</formula>
    </cfRule>
  </conditionalFormatting>
  <conditionalFormatting sqref="D40:E40">
    <cfRule type="expression" dxfId="4343" priority="9232">
      <formula>ISEVEN(ROW())</formula>
    </cfRule>
  </conditionalFormatting>
  <conditionalFormatting sqref="D39:E39">
    <cfRule type="expression" dxfId="4342" priority="9229">
      <formula>ISEVEN(ROW())</formula>
    </cfRule>
  </conditionalFormatting>
  <conditionalFormatting sqref="D40:E40">
    <cfRule type="expression" dxfId="4341" priority="9228">
      <formula>ISEVEN(ROW())</formula>
    </cfRule>
  </conditionalFormatting>
  <conditionalFormatting sqref="D39:E39">
    <cfRule type="expression" dxfId="4340" priority="9226">
      <formula>ISEVEN(ROW())</formula>
    </cfRule>
  </conditionalFormatting>
  <conditionalFormatting sqref="D39:E39">
    <cfRule type="expression" dxfId="4339" priority="9220">
      <formula>ISEVEN(ROW())</formula>
    </cfRule>
  </conditionalFormatting>
  <conditionalFormatting sqref="D40:E40">
    <cfRule type="expression" dxfId="4338" priority="9213">
      <formula>ISEVEN(ROW())</formula>
    </cfRule>
  </conditionalFormatting>
  <conditionalFormatting sqref="D40:E40">
    <cfRule type="expression" dxfId="4337" priority="9212">
      <formula>ISEVEN(ROW())</formula>
    </cfRule>
  </conditionalFormatting>
  <conditionalFormatting sqref="D39:E39">
    <cfRule type="expression" dxfId="4336" priority="9210">
      <formula>ISEVEN(ROW())</formula>
    </cfRule>
  </conditionalFormatting>
  <conditionalFormatting sqref="D39:E39">
    <cfRule type="expression" dxfId="4335" priority="9204">
      <formula>ISEVEN(ROW())</formula>
    </cfRule>
  </conditionalFormatting>
  <conditionalFormatting sqref="D40:E40">
    <cfRule type="expression" dxfId="4334" priority="9197">
      <formula>ISEVEN(ROW())</formula>
    </cfRule>
  </conditionalFormatting>
  <conditionalFormatting sqref="D40:E40">
    <cfRule type="expression" dxfId="4333" priority="9192">
      <formula>ISEVEN(ROW())</formula>
    </cfRule>
  </conditionalFormatting>
  <conditionalFormatting sqref="D39:E39">
    <cfRule type="expression" dxfId="4332" priority="9189">
      <formula>ISEVEN(ROW())</formula>
    </cfRule>
  </conditionalFormatting>
  <conditionalFormatting sqref="D40:E40">
    <cfRule type="expression" dxfId="4331" priority="9188">
      <formula>ISEVEN(ROW())</formula>
    </cfRule>
  </conditionalFormatting>
  <conditionalFormatting sqref="D39:E39">
    <cfRule type="expression" dxfId="4330" priority="9186">
      <formula>ISEVEN(ROW())</formula>
    </cfRule>
  </conditionalFormatting>
  <conditionalFormatting sqref="D39:E39">
    <cfRule type="expression" dxfId="4329" priority="9180">
      <formula>ISEVEN(ROW())</formula>
    </cfRule>
  </conditionalFormatting>
  <conditionalFormatting sqref="D40:E40">
    <cfRule type="expression" dxfId="4328" priority="9173">
      <formula>ISEVEN(ROW())</formula>
    </cfRule>
  </conditionalFormatting>
  <conditionalFormatting sqref="D40:E40">
    <cfRule type="expression" dxfId="4327" priority="9168">
      <formula>ISEVEN(ROW())</formula>
    </cfRule>
  </conditionalFormatting>
  <conditionalFormatting sqref="D39:E39">
    <cfRule type="expression" dxfId="4326" priority="9165">
      <formula>ISEVEN(ROW())</formula>
    </cfRule>
  </conditionalFormatting>
  <conditionalFormatting sqref="D40:E40">
    <cfRule type="expression" dxfId="4325" priority="9164">
      <formula>ISEVEN(ROW())</formula>
    </cfRule>
  </conditionalFormatting>
  <conditionalFormatting sqref="D39:E39">
    <cfRule type="expression" dxfId="4324" priority="9162">
      <formula>ISEVEN(ROW())</formula>
    </cfRule>
  </conditionalFormatting>
  <conditionalFormatting sqref="D39:E39">
    <cfRule type="expression" dxfId="4323" priority="9156">
      <formula>ISEVEN(ROW())</formula>
    </cfRule>
  </conditionalFormatting>
  <conditionalFormatting sqref="D40:E40">
    <cfRule type="expression" dxfId="4322" priority="9149">
      <formula>ISEVEN(ROW())</formula>
    </cfRule>
  </conditionalFormatting>
  <conditionalFormatting sqref="D40:E40">
    <cfRule type="expression" dxfId="4321" priority="9148">
      <formula>ISEVEN(ROW())</formula>
    </cfRule>
  </conditionalFormatting>
  <conditionalFormatting sqref="D39:E39">
    <cfRule type="expression" dxfId="4320" priority="9146">
      <formula>ISEVEN(ROW())</formula>
    </cfRule>
  </conditionalFormatting>
  <conditionalFormatting sqref="D40:E40">
    <cfRule type="expression" dxfId="4319" priority="9132">
      <formula>ISEVEN(ROW())</formula>
    </cfRule>
  </conditionalFormatting>
  <conditionalFormatting sqref="D39:E39">
    <cfRule type="expression" dxfId="4318" priority="9129">
      <formula>ISEVEN(ROW())</formula>
    </cfRule>
  </conditionalFormatting>
  <conditionalFormatting sqref="D39:E39">
    <cfRule type="expression" dxfId="4317" priority="9128">
      <formula>ISEVEN(ROW())</formula>
    </cfRule>
  </conditionalFormatting>
  <conditionalFormatting sqref="D40:E40">
    <cfRule type="expression" dxfId="4316" priority="9120">
      <formula>ISEVEN(ROW())</formula>
    </cfRule>
  </conditionalFormatting>
  <conditionalFormatting sqref="D40:E40">
    <cfRule type="expression" dxfId="4315" priority="9118">
      <formula>ISEVEN(ROW())</formula>
    </cfRule>
  </conditionalFormatting>
  <conditionalFormatting sqref="D40:E40">
    <cfRule type="expression" dxfId="4314" priority="9117">
      <formula>ISEVEN(ROW())</formula>
    </cfRule>
  </conditionalFormatting>
  <conditionalFormatting sqref="D40:E40">
    <cfRule type="expression" dxfId="4313" priority="9116">
      <formula>ISEVEN(ROW())</formula>
    </cfRule>
  </conditionalFormatting>
  <conditionalFormatting sqref="D39:E39">
    <cfRule type="expression" dxfId="4312" priority="9114">
      <formula>ISEVEN(ROW())</formula>
    </cfRule>
  </conditionalFormatting>
  <conditionalFormatting sqref="D40:E40">
    <cfRule type="expression" dxfId="4311" priority="9104">
      <formula>ISEVEN(ROW())</formula>
    </cfRule>
  </conditionalFormatting>
  <conditionalFormatting sqref="D39:E39">
    <cfRule type="expression" dxfId="4310" priority="9101">
      <formula>ISEVEN(ROW())</formula>
    </cfRule>
  </conditionalFormatting>
  <conditionalFormatting sqref="D40:E40">
    <cfRule type="expression" dxfId="4309" priority="9100">
      <formula>ISEVEN(ROW())</formula>
    </cfRule>
  </conditionalFormatting>
  <conditionalFormatting sqref="D39:E39">
    <cfRule type="expression" dxfId="4308" priority="9098">
      <formula>ISEVEN(ROW())</formula>
    </cfRule>
  </conditionalFormatting>
  <conditionalFormatting sqref="D39:E39">
    <cfRule type="expression" dxfId="4307" priority="9092">
      <formula>ISEVEN(ROW())</formula>
    </cfRule>
  </conditionalFormatting>
  <conditionalFormatting sqref="D40:E40">
    <cfRule type="expression" dxfId="4306" priority="9085">
      <formula>ISEVEN(ROW())</formula>
    </cfRule>
  </conditionalFormatting>
  <conditionalFormatting sqref="D40:E40">
    <cfRule type="expression" dxfId="4305" priority="9080">
      <formula>ISEVEN(ROW())</formula>
    </cfRule>
  </conditionalFormatting>
  <conditionalFormatting sqref="D39:E39">
    <cfRule type="expression" dxfId="4304" priority="9077">
      <formula>ISEVEN(ROW())</formula>
    </cfRule>
  </conditionalFormatting>
  <conditionalFormatting sqref="D40:E40">
    <cfRule type="expression" dxfId="4303" priority="9076">
      <formula>ISEVEN(ROW())</formula>
    </cfRule>
  </conditionalFormatting>
  <conditionalFormatting sqref="D39:E39">
    <cfRule type="expression" dxfId="4302" priority="9074">
      <formula>ISEVEN(ROW())</formula>
    </cfRule>
  </conditionalFormatting>
  <conditionalFormatting sqref="D39:E39">
    <cfRule type="expression" dxfId="4301" priority="9068">
      <formula>ISEVEN(ROW())</formula>
    </cfRule>
  </conditionalFormatting>
  <conditionalFormatting sqref="D40:E40">
    <cfRule type="expression" dxfId="4300" priority="9061">
      <formula>ISEVEN(ROW())</formula>
    </cfRule>
  </conditionalFormatting>
  <conditionalFormatting sqref="D40:E40">
    <cfRule type="expression" dxfId="4299" priority="9056">
      <formula>ISEVEN(ROW())</formula>
    </cfRule>
  </conditionalFormatting>
  <conditionalFormatting sqref="D39:E39">
    <cfRule type="expression" dxfId="4298" priority="9053">
      <formula>ISEVEN(ROW())</formula>
    </cfRule>
  </conditionalFormatting>
  <conditionalFormatting sqref="D40:E40">
    <cfRule type="expression" dxfId="4297" priority="9052">
      <formula>ISEVEN(ROW())</formula>
    </cfRule>
  </conditionalFormatting>
  <conditionalFormatting sqref="D39:E39">
    <cfRule type="expression" dxfId="4296" priority="9050">
      <formula>ISEVEN(ROW())</formula>
    </cfRule>
  </conditionalFormatting>
  <conditionalFormatting sqref="D40:E40">
    <cfRule type="expression" dxfId="4295" priority="9040">
      <formula>ISEVEN(ROW())</formula>
    </cfRule>
  </conditionalFormatting>
  <conditionalFormatting sqref="D39:E39">
    <cfRule type="expression" dxfId="4294" priority="9037">
      <formula>ISEVEN(ROW())</formula>
    </cfRule>
  </conditionalFormatting>
  <conditionalFormatting sqref="D40:E40">
    <cfRule type="expression" dxfId="4293" priority="9036">
      <formula>ISEVEN(ROW())</formula>
    </cfRule>
  </conditionalFormatting>
  <conditionalFormatting sqref="D39:E39">
    <cfRule type="expression" dxfId="4292" priority="9034">
      <formula>ISEVEN(ROW())</formula>
    </cfRule>
  </conditionalFormatting>
  <conditionalFormatting sqref="D39:E39">
    <cfRule type="expression" dxfId="4291" priority="9028">
      <formula>ISEVEN(ROW())</formula>
    </cfRule>
  </conditionalFormatting>
  <conditionalFormatting sqref="D40:E40">
    <cfRule type="expression" dxfId="4290" priority="9021">
      <formula>ISEVEN(ROW())</formula>
    </cfRule>
  </conditionalFormatting>
  <conditionalFormatting sqref="D40:E40">
    <cfRule type="expression" dxfId="4289" priority="9016">
      <formula>ISEVEN(ROW())</formula>
    </cfRule>
  </conditionalFormatting>
  <conditionalFormatting sqref="D39:E39">
    <cfRule type="expression" dxfId="4288" priority="9013">
      <formula>ISEVEN(ROW())</formula>
    </cfRule>
  </conditionalFormatting>
  <conditionalFormatting sqref="D40:E40">
    <cfRule type="expression" dxfId="4287" priority="9012">
      <formula>ISEVEN(ROW())</formula>
    </cfRule>
  </conditionalFormatting>
  <conditionalFormatting sqref="D39:E39">
    <cfRule type="expression" dxfId="4286" priority="9010">
      <formula>ISEVEN(ROW())</formula>
    </cfRule>
  </conditionalFormatting>
  <conditionalFormatting sqref="D40:E40">
    <cfRule type="expression" dxfId="4285" priority="9004">
      <formula>ISEVEN(ROW())</formula>
    </cfRule>
  </conditionalFormatting>
  <conditionalFormatting sqref="D39:E39">
    <cfRule type="expression" dxfId="4284" priority="9003">
      <formula>ISEVEN(ROW())</formula>
    </cfRule>
  </conditionalFormatting>
  <conditionalFormatting sqref="D40:E40">
    <cfRule type="expression" dxfId="4283" priority="8992">
      <formula>ISEVEN(ROW())</formula>
    </cfRule>
  </conditionalFormatting>
  <conditionalFormatting sqref="D39:E39">
    <cfRule type="expression" dxfId="4282" priority="8989">
      <formula>ISEVEN(ROW())</formula>
    </cfRule>
  </conditionalFormatting>
  <conditionalFormatting sqref="D40:E40">
    <cfRule type="expression" dxfId="4281" priority="8988">
      <formula>ISEVEN(ROW())</formula>
    </cfRule>
  </conditionalFormatting>
  <conditionalFormatting sqref="D39:E39">
    <cfRule type="expression" dxfId="4280" priority="8986">
      <formula>ISEVEN(ROW())</formula>
    </cfRule>
  </conditionalFormatting>
  <conditionalFormatting sqref="B54:G54">
    <cfRule type="expression" dxfId="4279" priority="7410">
      <formula>ISEVEN(ROW())</formula>
    </cfRule>
  </conditionalFormatting>
  <conditionalFormatting sqref="B40:C40">
    <cfRule type="expression" dxfId="4278" priority="5528">
      <formula>ISEVEN(ROW())</formula>
    </cfRule>
  </conditionalFormatting>
  <conditionalFormatting sqref="B40">
    <cfRule type="expression" dxfId="4277" priority="5526">
      <formula>ISEVEN(ROW())</formula>
    </cfRule>
  </conditionalFormatting>
  <conditionalFormatting sqref="C40">
    <cfRule type="expression" dxfId="4276" priority="5523">
      <formula>ISEVEN(ROW())</formula>
    </cfRule>
  </conditionalFormatting>
  <conditionalFormatting sqref="B40:C40">
    <cfRule type="expression" dxfId="4275" priority="5518">
      <formula>ISEVEN(ROW())</formula>
    </cfRule>
  </conditionalFormatting>
  <conditionalFormatting sqref="B40:C40">
    <cfRule type="expression" dxfId="4274" priority="5517">
      <formula>ISEVEN(ROW())</formula>
    </cfRule>
  </conditionalFormatting>
  <conditionalFormatting sqref="B40">
    <cfRule type="expression" dxfId="4273" priority="5515">
      <formula>ISEVEN(ROW())</formula>
    </cfRule>
  </conditionalFormatting>
  <conditionalFormatting sqref="C40">
    <cfRule type="expression" dxfId="4272" priority="5512">
      <formula>ISEVEN(ROW())</formula>
    </cfRule>
  </conditionalFormatting>
  <conditionalFormatting sqref="B40:C40">
    <cfRule type="expression" dxfId="4271" priority="5508">
      <formula>ISEVEN(ROW())</formula>
    </cfRule>
  </conditionalFormatting>
  <conditionalFormatting sqref="B40:C40">
    <cfRule type="expression" dxfId="4270" priority="5505">
      <formula>ISEVEN(ROW())</formula>
    </cfRule>
  </conditionalFormatting>
  <conditionalFormatting sqref="B40">
    <cfRule type="expression" dxfId="4269" priority="5503">
      <formula>ISEVEN(ROW())</formula>
    </cfRule>
  </conditionalFormatting>
  <conditionalFormatting sqref="C40">
    <cfRule type="expression" dxfId="4268" priority="5500">
      <formula>ISEVEN(ROW())</formula>
    </cfRule>
  </conditionalFormatting>
  <conditionalFormatting sqref="B40:C40">
    <cfRule type="expression" dxfId="4267" priority="5497">
      <formula>ISEVEN(ROW())</formula>
    </cfRule>
  </conditionalFormatting>
  <conditionalFormatting sqref="B40">
    <cfRule type="expression" dxfId="4266" priority="5495">
      <formula>ISEVEN(ROW())</formula>
    </cfRule>
  </conditionalFormatting>
  <conditionalFormatting sqref="C40">
    <cfRule type="expression" dxfId="4265" priority="5492">
      <formula>ISEVEN(ROW())</formula>
    </cfRule>
  </conditionalFormatting>
  <conditionalFormatting sqref="B40:C40">
    <cfRule type="expression" dxfId="4264" priority="5488">
      <formula>ISEVEN(ROW())</formula>
    </cfRule>
  </conditionalFormatting>
  <conditionalFormatting sqref="B40:C40">
    <cfRule type="expression" dxfId="4263" priority="5485">
      <formula>ISEVEN(ROW())</formula>
    </cfRule>
  </conditionalFormatting>
  <conditionalFormatting sqref="B40">
    <cfRule type="expression" dxfId="4262" priority="5483">
      <formula>ISEVEN(ROW())</formula>
    </cfRule>
  </conditionalFormatting>
  <conditionalFormatting sqref="C40">
    <cfRule type="expression" dxfId="4261" priority="5480">
      <formula>ISEVEN(ROW())</formula>
    </cfRule>
  </conditionalFormatting>
  <conditionalFormatting sqref="B40:C40">
    <cfRule type="expression" dxfId="4260" priority="5476">
      <formula>ISEVEN(ROW())</formula>
    </cfRule>
  </conditionalFormatting>
  <conditionalFormatting sqref="B40:C40">
    <cfRule type="expression" dxfId="4259" priority="5473">
      <formula>ISEVEN(ROW())</formula>
    </cfRule>
  </conditionalFormatting>
  <conditionalFormatting sqref="B40">
    <cfRule type="expression" dxfId="4258" priority="5471">
      <formula>ISEVEN(ROW())</formula>
    </cfRule>
  </conditionalFormatting>
  <conditionalFormatting sqref="C40">
    <cfRule type="expression" dxfId="4257" priority="5468">
      <formula>ISEVEN(ROW())</formula>
    </cfRule>
  </conditionalFormatting>
  <conditionalFormatting sqref="B40">
    <cfRule type="expression" dxfId="4256" priority="5467">
      <formula>ISEVEN(ROW())</formula>
    </cfRule>
  </conditionalFormatting>
  <conditionalFormatting sqref="C40">
    <cfRule type="expression" dxfId="4255" priority="5464">
      <formula>ISEVEN(ROW())</formula>
    </cfRule>
  </conditionalFormatting>
  <conditionalFormatting sqref="B40:C40">
    <cfRule type="expression" dxfId="4254" priority="5461">
      <formula>ISEVEN(ROW())</formula>
    </cfRule>
  </conditionalFormatting>
  <conditionalFormatting sqref="B40:C40">
    <cfRule type="expression" dxfId="4253" priority="5456">
      <formula>ISEVEN(ROW())</formula>
    </cfRule>
  </conditionalFormatting>
  <conditionalFormatting sqref="B40:C40">
    <cfRule type="expression" dxfId="4252" priority="5455">
      <formula>ISEVEN(ROW())</formula>
    </cfRule>
  </conditionalFormatting>
  <conditionalFormatting sqref="B40:C40">
    <cfRule type="expression" dxfId="4251" priority="5454">
      <formula>ISEVEN(ROW())</formula>
    </cfRule>
  </conditionalFormatting>
  <conditionalFormatting sqref="B40">
    <cfRule type="expression" dxfId="4250" priority="5453">
      <formula>ISEVEN(ROW())</formula>
    </cfRule>
  </conditionalFormatting>
  <conditionalFormatting sqref="C40">
    <cfRule type="expression" dxfId="4249" priority="5450">
      <formula>ISEVEN(ROW())</formula>
    </cfRule>
  </conditionalFormatting>
  <conditionalFormatting sqref="B40:C40">
    <cfRule type="expression" dxfId="4248" priority="5447">
      <formula>ISEVEN(ROW())</formula>
    </cfRule>
  </conditionalFormatting>
  <conditionalFormatting sqref="B40">
    <cfRule type="expression" dxfId="4247" priority="5445">
      <formula>ISEVEN(ROW())</formula>
    </cfRule>
  </conditionalFormatting>
  <conditionalFormatting sqref="C40">
    <cfRule type="expression" dxfId="4246" priority="5442">
      <formula>ISEVEN(ROW())</formula>
    </cfRule>
  </conditionalFormatting>
  <conditionalFormatting sqref="B40:C40">
    <cfRule type="expression" dxfId="4245" priority="5438">
      <formula>ISEVEN(ROW())</formula>
    </cfRule>
  </conditionalFormatting>
  <conditionalFormatting sqref="B40:C40">
    <cfRule type="expression" dxfId="4244" priority="5435">
      <formula>ISEVEN(ROW())</formula>
    </cfRule>
  </conditionalFormatting>
  <conditionalFormatting sqref="B40">
    <cfRule type="expression" dxfId="4243" priority="5433">
      <formula>ISEVEN(ROW())</formula>
    </cfRule>
  </conditionalFormatting>
  <conditionalFormatting sqref="C40">
    <cfRule type="expression" dxfId="4242" priority="5430">
      <formula>ISEVEN(ROW())</formula>
    </cfRule>
  </conditionalFormatting>
  <conditionalFormatting sqref="B40:C40">
    <cfRule type="expression" dxfId="4241" priority="5426">
      <formula>ISEVEN(ROW())</formula>
    </cfRule>
  </conditionalFormatting>
  <conditionalFormatting sqref="B40:C40">
    <cfRule type="expression" dxfId="4240" priority="5423">
      <formula>ISEVEN(ROW())</formula>
    </cfRule>
  </conditionalFormatting>
  <conditionalFormatting sqref="B40">
    <cfRule type="expression" dxfId="4239" priority="5421">
      <formula>ISEVEN(ROW())</formula>
    </cfRule>
  </conditionalFormatting>
  <conditionalFormatting sqref="C40">
    <cfRule type="expression" dxfId="4238" priority="5418">
      <formula>ISEVEN(ROW())</formula>
    </cfRule>
  </conditionalFormatting>
  <conditionalFormatting sqref="F40">
    <cfRule type="expression" dxfId="4237" priority="5414">
      <formula>ISEVEN(ROW())</formula>
    </cfRule>
  </conditionalFormatting>
  <conditionalFormatting sqref="G40">
    <cfRule type="expression" dxfId="4236" priority="5413">
      <formula>ISEVEN(ROW())</formula>
    </cfRule>
  </conditionalFormatting>
  <conditionalFormatting sqref="G40">
    <cfRule type="expression" dxfId="4235" priority="5412">
      <formula>ISEVEN(ROW())</formula>
    </cfRule>
  </conditionalFormatting>
  <conditionalFormatting sqref="F39">
    <cfRule type="expression" dxfId="4234" priority="5411">
      <formula>ISEVEN(ROW())</formula>
    </cfRule>
  </conditionalFormatting>
  <conditionalFormatting sqref="F40">
    <cfRule type="expression" dxfId="4233" priority="5410">
      <formula>ISEVEN(ROW())</formula>
    </cfRule>
  </conditionalFormatting>
  <conditionalFormatting sqref="F39">
    <cfRule type="expression" dxfId="4232" priority="5409">
      <formula>ISEVEN(ROW())</formula>
    </cfRule>
  </conditionalFormatting>
  <conditionalFormatting sqref="G40">
    <cfRule type="expression" dxfId="4231" priority="5405">
      <formula>ISEVEN(ROW())</formula>
    </cfRule>
  </conditionalFormatting>
  <conditionalFormatting sqref="F39">
    <cfRule type="expression" dxfId="4230" priority="5402">
      <formula>ISEVEN(ROW())</formula>
    </cfRule>
  </conditionalFormatting>
  <conditionalFormatting sqref="F40:G40">
    <cfRule type="expression" dxfId="4229" priority="5399">
      <formula>ISEVEN(ROW())</formula>
    </cfRule>
  </conditionalFormatting>
  <conditionalFormatting sqref="F40">
    <cfRule type="expression" dxfId="4228" priority="5398">
      <formula>ISEVEN(ROW())</formula>
    </cfRule>
  </conditionalFormatting>
  <conditionalFormatting sqref="G40">
    <cfRule type="expression" dxfId="4227" priority="5397">
      <formula>ISEVEN(ROW())</formula>
    </cfRule>
  </conditionalFormatting>
  <conditionalFormatting sqref="G40">
    <cfRule type="expression" dxfId="4226" priority="5396">
      <formula>ISEVEN(ROW())</formula>
    </cfRule>
  </conditionalFormatting>
  <conditionalFormatting sqref="F39">
    <cfRule type="expression" dxfId="4225" priority="5395">
      <formula>ISEVEN(ROW())</formula>
    </cfRule>
  </conditionalFormatting>
  <conditionalFormatting sqref="F40">
    <cfRule type="expression" dxfId="4224" priority="5394">
      <formula>ISEVEN(ROW())</formula>
    </cfRule>
  </conditionalFormatting>
  <conditionalFormatting sqref="F39">
    <cfRule type="expression" dxfId="4223" priority="5393">
      <formula>ISEVEN(ROW())</formula>
    </cfRule>
  </conditionalFormatting>
  <conditionalFormatting sqref="G40">
    <cfRule type="expression" dxfId="4222" priority="5389">
      <formula>ISEVEN(ROW())</formula>
    </cfRule>
  </conditionalFormatting>
  <conditionalFormatting sqref="F39">
    <cfRule type="expression" dxfId="4221" priority="5388">
      <formula>ISEVEN(ROW())</formula>
    </cfRule>
  </conditionalFormatting>
  <conditionalFormatting sqref="F40:G40">
    <cfRule type="expression" dxfId="4220" priority="5383">
      <formula>ISEVEN(ROW())</formula>
    </cfRule>
  </conditionalFormatting>
  <conditionalFormatting sqref="F40">
    <cfRule type="expression" dxfId="4219" priority="5379">
      <formula>ISEVEN(ROW())</formula>
    </cfRule>
  </conditionalFormatting>
  <conditionalFormatting sqref="G40">
    <cfRule type="expression" dxfId="4218" priority="5378">
      <formula>ISEVEN(ROW())</formula>
    </cfRule>
  </conditionalFormatting>
  <conditionalFormatting sqref="G40">
    <cfRule type="expression" dxfId="4217" priority="5377">
      <formula>ISEVEN(ROW())</formula>
    </cfRule>
  </conditionalFormatting>
  <conditionalFormatting sqref="F39">
    <cfRule type="expression" dxfId="4216" priority="5376">
      <formula>ISEVEN(ROW())</formula>
    </cfRule>
  </conditionalFormatting>
  <conditionalFormatting sqref="F40">
    <cfRule type="expression" dxfId="4215" priority="5375">
      <formula>ISEVEN(ROW())</formula>
    </cfRule>
  </conditionalFormatting>
  <conditionalFormatting sqref="F39">
    <cfRule type="expression" dxfId="4214" priority="5374">
      <formula>ISEVEN(ROW())</formula>
    </cfRule>
  </conditionalFormatting>
  <conditionalFormatting sqref="G40">
    <cfRule type="expression" dxfId="4213" priority="5370">
      <formula>ISEVEN(ROW())</formula>
    </cfRule>
  </conditionalFormatting>
  <conditionalFormatting sqref="F40">
    <cfRule type="expression" dxfId="4212" priority="5367">
      <formula>ISEVEN(ROW())</formula>
    </cfRule>
  </conditionalFormatting>
  <conditionalFormatting sqref="G40">
    <cfRule type="expression" dxfId="4211" priority="5366">
      <formula>ISEVEN(ROW())</formula>
    </cfRule>
  </conditionalFormatting>
  <conditionalFormatting sqref="G40">
    <cfRule type="expression" dxfId="4210" priority="5365">
      <formula>ISEVEN(ROW())</formula>
    </cfRule>
  </conditionalFormatting>
  <conditionalFormatting sqref="F39">
    <cfRule type="expression" dxfId="4209" priority="5364">
      <formula>ISEVEN(ROW())</formula>
    </cfRule>
  </conditionalFormatting>
  <conditionalFormatting sqref="F40">
    <cfRule type="expression" dxfId="4208" priority="5363">
      <formula>ISEVEN(ROW())</formula>
    </cfRule>
  </conditionalFormatting>
  <conditionalFormatting sqref="F39">
    <cfRule type="expression" dxfId="4207" priority="5362">
      <formula>ISEVEN(ROW())</formula>
    </cfRule>
  </conditionalFormatting>
  <conditionalFormatting sqref="G40">
    <cfRule type="expression" dxfId="4206" priority="5358">
      <formula>ISEVEN(ROW())</formula>
    </cfRule>
  </conditionalFormatting>
  <conditionalFormatting sqref="F39">
    <cfRule type="expression" dxfId="4205" priority="5357">
      <formula>ISEVEN(ROW())</formula>
    </cfRule>
  </conditionalFormatting>
  <conditionalFormatting sqref="F40:G40">
    <cfRule type="expression" dxfId="4204" priority="5352">
      <formula>ISEVEN(ROW())</formula>
    </cfRule>
  </conditionalFormatting>
  <conditionalFormatting sqref="F40">
    <cfRule type="expression" dxfId="4203" priority="5349">
      <formula>ISEVEN(ROW())</formula>
    </cfRule>
  </conditionalFormatting>
  <conditionalFormatting sqref="G40">
    <cfRule type="expression" dxfId="4202" priority="5348">
      <formula>ISEVEN(ROW())</formula>
    </cfRule>
  </conditionalFormatting>
  <conditionalFormatting sqref="G40">
    <cfRule type="expression" dxfId="4201" priority="5347">
      <formula>ISEVEN(ROW())</formula>
    </cfRule>
  </conditionalFormatting>
  <conditionalFormatting sqref="F39">
    <cfRule type="expression" dxfId="4200" priority="5346">
      <formula>ISEVEN(ROW())</formula>
    </cfRule>
  </conditionalFormatting>
  <conditionalFormatting sqref="F40">
    <cfRule type="expression" dxfId="4199" priority="5345">
      <formula>ISEVEN(ROW())</formula>
    </cfRule>
  </conditionalFormatting>
  <conditionalFormatting sqref="F39">
    <cfRule type="expression" dxfId="4198" priority="5344">
      <formula>ISEVEN(ROW())</formula>
    </cfRule>
  </conditionalFormatting>
  <conditionalFormatting sqref="G40">
    <cfRule type="expression" dxfId="4197" priority="5340">
      <formula>ISEVEN(ROW())</formula>
    </cfRule>
  </conditionalFormatting>
  <conditionalFormatting sqref="F39">
    <cfRule type="expression" dxfId="4196" priority="5339">
      <formula>ISEVEN(ROW())</formula>
    </cfRule>
  </conditionalFormatting>
  <conditionalFormatting sqref="F40:G40">
    <cfRule type="expression" dxfId="4195" priority="5334">
      <formula>ISEVEN(ROW())</formula>
    </cfRule>
  </conditionalFormatting>
  <conditionalFormatting sqref="F40">
    <cfRule type="expression" dxfId="4194" priority="5331">
      <formula>ISEVEN(ROW())</formula>
    </cfRule>
  </conditionalFormatting>
  <conditionalFormatting sqref="G40">
    <cfRule type="expression" dxfId="4193" priority="5330">
      <formula>ISEVEN(ROW())</formula>
    </cfRule>
  </conditionalFormatting>
  <conditionalFormatting sqref="G40">
    <cfRule type="expression" dxfId="4192" priority="5329">
      <formula>ISEVEN(ROW())</formula>
    </cfRule>
  </conditionalFormatting>
  <conditionalFormatting sqref="F39">
    <cfRule type="expression" dxfId="4191" priority="5328">
      <formula>ISEVEN(ROW())</formula>
    </cfRule>
  </conditionalFormatting>
  <conditionalFormatting sqref="F40">
    <cfRule type="expression" dxfId="4190" priority="5327">
      <formula>ISEVEN(ROW())</formula>
    </cfRule>
  </conditionalFormatting>
  <conditionalFormatting sqref="F39">
    <cfRule type="expression" dxfId="4189" priority="5326">
      <formula>ISEVEN(ROW())</formula>
    </cfRule>
  </conditionalFormatting>
  <conditionalFormatting sqref="G40">
    <cfRule type="expression" dxfId="4188" priority="5322">
      <formula>ISEVEN(ROW())</formula>
    </cfRule>
  </conditionalFormatting>
  <conditionalFormatting sqref="F40">
    <cfRule type="expression" dxfId="4187" priority="5321">
      <formula>ISEVEN(ROW())</formula>
    </cfRule>
  </conditionalFormatting>
  <conditionalFormatting sqref="F39">
    <cfRule type="expression" dxfId="4186" priority="5320">
      <formula>ISEVEN(ROW())</formula>
    </cfRule>
  </conditionalFormatting>
  <conditionalFormatting sqref="G40">
    <cfRule type="expression" dxfId="4185" priority="5316">
      <formula>ISEVEN(ROW())</formula>
    </cfRule>
  </conditionalFormatting>
  <conditionalFormatting sqref="F40">
    <cfRule type="expression" dxfId="4184" priority="5312">
      <formula>ISEVEN(ROW())</formula>
    </cfRule>
  </conditionalFormatting>
  <conditionalFormatting sqref="G40">
    <cfRule type="expression" dxfId="4183" priority="5311">
      <formula>ISEVEN(ROW())</formula>
    </cfRule>
  </conditionalFormatting>
  <conditionalFormatting sqref="G40">
    <cfRule type="expression" dxfId="4182" priority="5310">
      <formula>ISEVEN(ROW())</formula>
    </cfRule>
  </conditionalFormatting>
  <conditionalFormatting sqref="F39">
    <cfRule type="expression" dxfId="4181" priority="5309">
      <formula>ISEVEN(ROW())</formula>
    </cfRule>
  </conditionalFormatting>
  <conditionalFormatting sqref="F39">
    <cfRule type="expression" dxfId="4180" priority="5308">
      <formula>ISEVEN(ROW())</formula>
    </cfRule>
  </conditionalFormatting>
  <conditionalFormatting sqref="F40">
    <cfRule type="expression" dxfId="4179" priority="5303">
      <formula>ISEVEN(ROW())</formula>
    </cfRule>
  </conditionalFormatting>
  <conditionalFormatting sqref="G40">
    <cfRule type="expression" dxfId="4178" priority="5302">
      <formula>ISEVEN(ROW())</formula>
    </cfRule>
  </conditionalFormatting>
  <conditionalFormatting sqref="G40">
    <cfRule type="expression" dxfId="4177" priority="5301">
      <formula>ISEVEN(ROW())</formula>
    </cfRule>
  </conditionalFormatting>
  <conditionalFormatting sqref="F40:G40">
    <cfRule type="expression" dxfId="4176" priority="5300">
      <formula>ISEVEN(ROW())</formula>
    </cfRule>
  </conditionalFormatting>
  <conditionalFormatting sqref="F40">
    <cfRule type="expression" dxfId="4175" priority="5299">
      <formula>ISEVEN(ROW())</formula>
    </cfRule>
  </conditionalFormatting>
  <conditionalFormatting sqref="F39">
    <cfRule type="expression" dxfId="4174" priority="5298">
      <formula>ISEVEN(ROW())</formula>
    </cfRule>
  </conditionalFormatting>
  <conditionalFormatting sqref="G40">
    <cfRule type="expression" dxfId="4173" priority="5294">
      <formula>ISEVEN(ROW())</formula>
    </cfRule>
  </conditionalFormatting>
  <conditionalFormatting sqref="F40">
    <cfRule type="expression" dxfId="4172" priority="5291">
      <formula>ISEVEN(ROW())</formula>
    </cfRule>
  </conditionalFormatting>
  <conditionalFormatting sqref="G40">
    <cfRule type="expression" dxfId="4171" priority="5290">
      <formula>ISEVEN(ROW())</formula>
    </cfRule>
  </conditionalFormatting>
  <conditionalFormatting sqref="G40">
    <cfRule type="expression" dxfId="4170" priority="5289">
      <formula>ISEVEN(ROW())</formula>
    </cfRule>
  </conditionalFormatting>
  <conditionalFormatting sqref="F39">
    <cfRule type="expression" dxfId="4169" priority="5288">
      <formula>ISEVEN(ROW())</formula>
    </cfRule>
  </conditionalFormatting>
  <conditionalFormatting sqref="F40">
    <cfRule type="expression" dxfId="4168" priority="5287">
      <formula>ISEVEN(ROW())</formula>
    </cfRule>
  </conditionalFormatting>
  <conditionalFormatting sqref="F39">
    <cfRule type="expression" dxfId="4167" priority="5286">
      <formula>ISEVEN(ROW())</formula>
    </cfRule>
  </conditionalFormatting>
  <conditionalFormatting sqref="G40">
    <cfRule type="expression" dxfId="4166" priority="5282">
      <formula>ISEVEN(ROW())</formula>
    </cfRule>
  </conditionalFormatting>
  <conditionalFormatting sqref="F39">
    <cfRule type="expression" dxfId="4165" priority="5281">
      <formula>ISEVEN(ROW())</formula>
    </cfRule>
  </conditionalFormatting>
  <conditionalFormatting sqref="F40:G40">
    <cfRule type="expression" dxfId="4164" priority="5276">
      <formula>ISEVEN(ROW())</formula>
    </cfRule>
  </conditionalFormatting>
  <conditionalFormatting sqref="F40">
    <cfRule type="expression" dxfId="4163" priority="5273">
      <formula>ISEVEN(ROW())</formula>
    </cfRule>
  </conditionalFormatting>
  <conditionalFormatting sqref="G40">
    <cfRule type="expression" dxfId="4162" priority="5272">
      <formula>ISEVEN(ROW())</formula>
    </cfRule>
  </conditionalFormatting>
  <conditionalFormatting sqref="G40">
    <cfRule type="expression" dxfId="4161" priority="5271">
      <formula>ISEVEN(ROW())</formula>
    </cfRule>
  </conditionalFormatting>
  <conditionalFormatting sqref="F39">
    <cfRule type="expression" dxfId="4160" priority="5270">
      <formula>ISEVEN(ROW())</formula>
    </cfRule>
  </conditionalFormatting>
  <conditionalFormatting sqref="F40">
    <cfRule type="expression" dxfId="4159" priority="5269">
      <formula>ISEVEN(ROW())</formula>
    </cfRule>
  </conditionalFormatting>
  <conditionalFormatting sqref="F39">
    <cfRule type="expression" dxfId="4158" priority="5268">
      <formula>ISEVEN(ROW())</formula>
    </cfRule>
  </conditionalFormatting>
  <conditionalFormatting sqref="G40">
    <cfRule type="expression" dxfId="4157" priority="5264">
      <formula>ISEVEN(ROW())</formula>
    </cfRule>
  </conditionalFormatting>
  <conditionalFormatting sqref="F39">
    <cfRule type="expression" dxfId="4156" priority="5263">
      <formula>ISEVEN(ROW())</formula>
    </cfRule>
  </conditionalFormatting>
  <conditionalFormatting sqref="F40:G40">
    <cfRule type="expression" dxfId="4155" priority="5258">
      <formula>ISEVEN(ROW())</formula>
    </cfRule>
  </conditionalFormatting>
  <conditionalFormatting sqref="F40">
    <cfRule type="expression" dxfId="4154" priority="5255">
      <formula>ISEVEN(ROW())</formula>
    </cfRule>
  </conditionalFormatting>
  <conditionalFormatting sqref="G40">
    <cfRule type="expression" dxfId="4153" priority="5254">
      <formula>ISEVEN(ROW())</formula>
    </cfRule>
  </conditionalFormatting>
  <conditionalFormatting sqref="G40">
    <cfRule type="expression" dxfId="4152" priority="5253">
      <formula>ISEVEN(ROW())</formula>
    </cfRule>
  </conditionalFormatting>
  <conditionalFormatting sqref="F39">
    <cfRule type="expression" dxfId="4151" priority="5252">
      <formula>ISEVEN(ROW())</formula>
    </cfRule>
  </conditionalFormatting>
  <conditionalFormatting sqref="F40">
    <cfRule type="expression" dxfId="4150" priority="5251">
      <formula>ISEVEN(ROW())</formula>
    </cfRule>
  </conditionalFormatting>
  <conditionalFormatting sqref="F39">
    <cfRule type="expression" dxfId="4149" priority="5250">
      <formula>ISEVEN(ROW())</formula>
    </cfRule>
  </conditionalFormatting>
  <conditionalFormatting sqref="G40">
    <cfRule type="expression" dxfId="4148" priority="5246">
      <formula>ISEVEN(ROW())</formula>
    </cfRule>
  </conditionalFormatting>
  <conditionalFormatting sqref="D32 F32">
    <cfRule type="expression" dxfId="4147" priority="5113">
      <formula>ISEVEN(ROW())</formula>
    </cfRule>
  </conditionalFormatting>
  <conditionalFormatting sqref="E32">
    <cfRule type="expression" dxfId="4146" priority="5112">
      <formula>ISEVEN(ROW())</formula>
    </cfRule>
  </conditionalFormatting>
  <conditionalFormatting sqref="D32 F32">
    <cfRule type="expression" dxfId="4145" priority="5111">
      <formula>ISEVEN(ROW())</formula>
    </cfRule>
  </conditionalFormatting>
  <conditionalFormatting sqref="E32">
    <cfRule type="expression" dxfId="4144" priority="5110">
      <formula>ISEVEN(ROW())</formula>
    </cfRule>
  </conditionalFormatting>
  <conditionalFormatting sqref="D32:F32">
    <cfRule type="expression" dxfId="4143" priority="5107">
      <formula>ISEVEN(ROW())</formula>
    </cfRule>
  </conditionalFormatting>
  <conditionalFormatting sqref="F31">
    <cfRule type="expression" dxfId="4142" priority="5106">
      <formula>ISEVEN(ROW())</formula>
    </cfRule>
  </conditionalFormatting>
  <conditionalFormatting sqref="D31:E31">
    <cfRule type="expression" dxfId="4141" priority="5105">
      <formula>ISEVEN(ROW())</formula>
    </cfRule>
  </conditionalFormatting>
  <conditionalFormatting sqref="D31:F31">
    <cfRule type="expression" dxfId="4140" priority="5100">
      <formula>ISEVEN(ROW())</formula>
    </cfRule>
  </conditionalFormatting>
  <conditionalFormatting sqref="D32:F32">
    <cfRule type="expression" dxfId="4139" priority="5097">
      <formula>ISEVEN(ROW())</formula>
    </cfRule>
  </conditionalFormatting>
  <conditionalFormatting sqref="F32">
    <cfRule type="expression" dxfId="4138" priority="5096">
      <formula>ISEVEN(ROW())</formula>
    </cfRule>
  </conditionalFormatting>
  <conditionalFormatting sqref="D32:E32">
    <cfRule type="expression" dxfId="4137" priority="5095">
      <formula>ISEVEN(ROW())</formula>
    </cfRule>
  </conditionalFormatting>
  <conditionalFormatting sqref="D31:F31">
    <cfRule type="expression" dxfId="4136" priority="5092">
      <formula>ISEVEN(ROW())</formula>
    </cfRule>
  </conditionalFormatting>
  <conditionalFormatting sqref="D32:F32">
    <cfRule type="expression" dxfId="4135" priority="5091">
      <formula>ISEVEN(ROW())</formula>
    </cfRule>
  </conditionalFormatting>
  <conditionalFormatting sqref="F31">
    <cfRule type="expression" dxfId="4134" priority="5090">
      <formula>ISEVEN(ROW())</formula>
    </cfRule>
  </conditionalFormatting>
  <conditionalFormatting sqref="D31:E31">
    <cfRule type="expression" dxfId="4133" priority="5089">
      <formula>ISEVEN(ROW())</formula>
    </cfRule>
  </conditionalFormatting>
  <conditionalFormatting sqref="D31:F31">
    <cfRule type="expression" dxfId="4132" priority="5084">
      <formula>ISEVEN(ROW())</formula>
    </cfRule>
  </conditionalFormatting>
  <conditionalFormatting sqref="D32:F32">
    <cfRule type="expression" dxfId="4131" priority="5081">
      <formula>ISEVEN(ROW())</formula>
    </cfRule>
  </conditionalFormatting>
  <conditionalFormatting sqref="F32">
    <cfRule type="expression" dxfId="4130" priority="5080">
      <formula>ISEVEN(ROW())</formula>
    </cfRule>
  </conditionalFormatting>
  <conditionalFormatting sqref="D32:E32">
    <cfRule type="expression" dxfId="4129" priority="5079">
      <formula>ISEVEN(ROW())</formula>
    </cfRule>
  </conditionalFormatting>
  <conditionalFormatting sqref="D31:F31">
    <cfRule type="expression" dxfId="4128" priority="5076">
      <formula>ISEVEN(ROW())</formula>
    </cfRule>
  </conditionalFormatting>
  <conditionalFormatting sqref="D32:F32">
    <cfRule type="expression" dxfId="4127" priority="5075">
      <formula>ISEVEN(ROW())</formula>
    </cfRule>
  </conditionalFormatting>
  <conditionalFormatting sqref="F31">
    <cfRule type="expression" dxfId="4126" priority="5074">
      <formula>ISEVEN(ROW())</formula>
    </cfRule>
  </conditionalFormatting>
  <conditionalFormatting sqref="D31:E31">
    <cfRule type="expression" dxfId="4125" priority="5073">
      <formula>ISEVEN(ROW())</formula>
    </cfRule>
  </conditionalFormatting>
  <conditionalFormatting sqref="D31:F31">
    <cfRule type="expression" dxfId="4124" priority="5068">
      <formula>ISEVEN(ROW())</formula>
    </cfRule>
  </conditionalFormatting>
  <conditionalFormatting sqref="D32:F32">
    <cfRule type="expression" dxfId="4123" priority="5065">
      <formula>ISEVEN(ROW())</formula>
    </cfRule>
  </conditionalFormatting>
  <conditionalFormatting sqref="D32:F32">
    <cfRule type="expression" dxfId="4122" priority="5064">
      <formula>ISEVEN(ROW())</formula>
    </cfRule>
  </conditionalFormatting>
  <conditionalFormatting sqref="F31">
    <cfRule type="expression" dxfId="4121" priority="5063">
      <formula>ISEVEN(ROW())</formula>
    </cfRule>
  </conditionalFormatting>
  <conditionalFormatting sqref="D31:E31">
    <cfRule type="expression" dxfId="4120" priority="5062">
      <formula>ISEVEN(ROW())</formula>
    </cfRule>
  </conditionalFormatting>
  <conditionalFormatting sqref="D31:F31">
    <cfRule type="expression" dxfId="4119" priority="5057">
      <formula>ISEVEN(ROW())</formula>
    </cfRule>
  </conditionalFormatting>
  <conditionalFormatting sqref="D32:F32">
    <cfRule type="expression" dxfId="4118" priority="5054">
      <formula>ISEVEN(ROW())</formula>
    </cfRule>
  </conditionalFormatting>
  <conditionalFormatting sqref="F32">
    <cfRule type="expression" dxfId="4117" priority="5053">
      <formula>ISEVEN(ROW())</formula>
    </cfRule>
  </conditionalFormatting>
  <conditionalFormatting sqref="D32:E32">
    <cfRule type="expression" dxfId="4116" priority="5052">
      <formula>ISEVEN(ROW())</formula>
    </cfRule>
  </conditionalFormatting>
  <conditionalFormatting sqref="D31:F31">
    <cfRule type="expression" dxfId="4115" priority="5049">
      <formula>ISEVEN(ROW())</formula>
    </cfRule>
  </conditionalFormatting>
  <conditionalFormatting sqref="D32:F32">
    <cfRule type="expression" dxfId="4114" priority="5048">
      <formula>ISEVEN(ROW())</formula>
    </cfRule>
  </conditionalFormatting>
  <conditionalFormatting sqref="F31">
    <cfRule type="expression" dxfId="4113" priority="5047">
      <formula>ISEVEN(ROW())</formula>
    </cfRule>
  </conditionalFormatting>
  <conditionalFormatting sqref="D31:E31">
    <cfRule type="expression" dxfId="4112" priority="5046">
      <formula>ISEVEN(ROW())</formula>
    </cfRule>
  </conditionalFormatting>
  <conditionalFormatting sqref="D31:F31">
    <cfRule type="expression" dxfId="4111" priority="5041">
      <formula>ISEVEN(ROW())</formula>
    </cfRule>
  </conditionalFormatting>
  <conditionalFormatting sqref="D32:F32">
    <cfRule type="expression" dxfId="4110" priority="5038">
      <formula>ISEVEN(ROW())</formula>
    </cfRule>
  </conditionalFormatting>
  <conditionalFormatting sqref="F32">
    <cfRule type="expression" dxfId="4109" priority="5037">
      <formula>ISEVEN(ROW())</formula>
    </cfRule>
  </conditionalFormatting>
  <conditionalFormatting sqref="D32:E32">
    <cfRule type="expression" dxfId="4108" priority="5036">
      <formula>ISEVEN(ROW())</formula>
    </cfRule>
  </conditionalFormatting>
  <conditionalFormatting sqref="D31:F31">
    <cfRule type="expression" dxfId="4107" priority="5033">
      <formula>ISEVEN(ROW())</formula>
    </cfRule>
  </conditionalFormatting>
  <conditionalFormatting sqref="D32:F32">
    <cfRule type="expression" dxfId="4106" priority="5032">
      <formula>ISEVEN(ROW())</formula>
    </cfRule>
  </conditionalFormatting>
  <conditionalFormatting sqref="F31">
    <cfRule type="expression" dxfId="4105" priority="5031">
      <formula>ISEVEN(ROW())</formula>
    </cfRule>
  </conditionalFormatting>
  <conditionalFormatting sqref="D31:E31">
    <cfRule type="expression" dxfId="4104" priority="5030">
      <formula>ISEVEN(ROW())</formula>
    </cfRule>
  </conditionalFormatting>
  <conditionalFormatting sqref="D31:F31">
    <cfRule type="expression" dxfId="4103" priority="5025">
      <formula>ISEVEN(ROW())</formula>
    </cfRule>
  </conditionalFormatting>
  <conditionalFormatting sqref="D32:F32">
    <cfRule type="expression" dxfId="4102" priority="5022">
      <formula>ISEVEN(ROW())</formula>
    </cfRule>
  </conditionalFormatting>
  <conditionalFormatting sqref="D31:F31">
    <cfRule type="expression" dxfId="4101" priority="5021">
      <formula>ISEVEN(ROW())</formula>
    </cfRule>
  </conditionalFormatting>
  <conditionalFormatting sqref="F32">
    <cfRule type="expression" dxfId="4100" priority="5018">
      <formula>ISEVEN(ROW())</formula>
    </cfRule>
  </conditionalFormatting>
  <conditionalFormatting sqref="D32:E32">
    <cfRule type="expression" dxfId="4099" priority="5017">
      <formula>ISEVEN(ROW())</formula>
    </cfRule>
  </conditionalFormatting>
  <conditionalFormatting sqref="D32:E32">
    <cfRule type="expression" dxfId="4098" priority="5015">
      <formula>ISEVEN(ROW())</formula>
    </cfRule>
  </conditionalFormatting>
  <conditionalFormatting sqref="D32:F32">
    <cfRule type="expression" dxfId="4097" priority="5014">
      <formula>ISEVEN(ROW())</formula>
    </cfRule>
  </conditionalFormatting>
  <conditionalFormatting sqref="D32:F32">
    <cfRule type="expression" dxfId="4096" priority="5013">
      <formula>ISEVEN(ROW())</formula>
    </cfRule>
  </conditionalFormatting>
  <conditionalFormatting sqref="F31">
    <cfRule type="expression" dxfId="4095" priority="5012">
      <formula>ISEVEN(ROW())</formula>
    </cfRule>
  </conditionalFormatting>
  <conditionalFormatting sqref="D31:E31">
    <cfRule type="expression" dxfId="4094" priority="5011">
      <formula>ISEVEN(ROW())</formula>
    </cfRule>
  </conditionalFormatting>
  <conditionalFormatting sqref="F31">
    <cfRule type="expression" dxfId="4093" priority="5006">
      <formula>ISEVEN(ROW())</formula>
    </cfRule>
  </conditionalFormatting>
  <conditionalFormatting sqref="D31:E31">
    <cfRule type="expression" dxfId="4092" priority="5005">
      <formula>ISEVEN(ROW())</formula>
    </cfRule>
  </conditionalFormatting>
  <conditionalFormatting sqref="D31:E31">
    <cfRule type="expression" dxfId="4091" priority="5003">
      <formula>ISEVEN(ROW())</formula>
    </cfRule>
  </conditionalFormatting>
  <conditionalFormatting sqref="D32:F32">
    <cfRule type="expression" dxfId="4090" priority="5002">
      <formula>ISEVEN(ROW())</formula>
    </cfRule>
  </conditionalFormatting>
  <conditionalFormatting sqref="F32">
    <cfRule type="expression" dxfId="4089" priority="5001">
      <formula>ISEVEN(ROW())</formula>
    </cfRule>
  </conditionalFormatting>
  <conditionalFormatting sqref="D32:E32">
    <cfRule type="expression" dxfId="4088" priority="5000">
      <formula>ISEVEN(ROW())</formula>
    </cfRule>
  </conditionalFormatting>
  <conditionalFormatting sqref="D31:F31">
    <cfRule type="expression" dxfId="4087" priority="4997">
      <formula>ISEVEN(ROW())</formula>
    </cfRule>
  </conditionalFormatting>
  <conditionalFormatting sqref="D31:F31">
    <cfRule type="expression" dxfId="4086" priority="4996">
      <formula>ISEVEN(ROW())</formula>
    </cfRule>
  </conditionalFormatting>
  <conditionalFormatting sqref="F32">
    <cfRule type="expression" dxfId="4085" priority="4993">
      <formula>ISEVEN(ROW())</formula>
    </cfRule>
  </conditionalFormatting>
  <conditionalFormatting sqref="D32:E32">
    <cfRule type="expression" dxfId="4084" priority="4992">
      <formula>ISEVEN(ROW())</formula>
    </cfRule>
  </conditionalFormatting>
  <conditionalFormatting sqref="D32:E32">
    <cfRule type="expression" dxfId="4083" priority="4990">
      <formula>ISEVEN(ROW())</formula>
    </cfRule>
  </conditionalFormatting>
  <conditionalFormatting sqref="D32:F32">
    <cfRule type="expression" dxfId="4082" priority="4989">
      <formula>ISEVEN(ROW())</formula>
    </cfRule>
  </conditionalFormatting>
  <conditionalFormatting sqref="D32:F32">
    <cfRule type="expression" dxfId="4081" priority="4988">
      <formula>ISEVEN(ROW())</formula>
    </cfRule>
  </conditionalFormatting>
  <conditionalFormatting sqref="F31">
    <cfRule type="expression" dxfId="4080" priority="4987">
      <formula>ISEVEN(ROW())</formula>
    </cfRule>
  </conditionalFormatting>
  <conditionalFormatting sqref="D31:E31">
    <cfRule type="expression" dxfId="4079" priority="4986">
      <formula>ISEVEN(ROW())</formula>
    </cfRule>
  </conditionalFormatting>
  <conditionalFormatting sqref="D31:F31">
    <cfRule type="expression" dxfId="4078" priority="4981">
      <formula>ISEVEN(ROW())</formula>
    </cfRule>
  </conditionalFormatting>
  <conditionalFormatting sqref="D32:F32">
    <cfRule type="expression" dxfId="4077" priority="4978">
      <formula>ISEVEN(ROW())</formula>
    </cfRule>
  </conditionalFormatting>
  <conditionalFormatting sqref="F32">
    <cfRule type="expression" dxfId="4076" priority="4977">
      <formula>ISEVEN(ROW())</formula>
    </cfRule>
  </conditionalFormatting>
  <conditionalFormatting sqref="D32:E32">
    <cfRule type="expression" dxfId="4075" priority="4976">
      <formula>ISEVEN(ROW())</formula>
    </cfRule>
  </conditionalFormatting>
  <conditionalFormatting sqref="D31:F31">
    <cfRule type="expression" dxfId="4074" priority="4973">
      <formula>ISEVEN(ROW())</formula>
    </cfRule>
  </conditionalFormatting>
  <conditionalFormatting sqref="D32:F32">
    <cfRule type="expression" dxfId="4073" priority="4972">
      <formula>ISEVEN(ROW())</formula>
    </cfRule>
  </conditionalFormatting>
  <conditionalFormatting sqref="F31">
    <cfRule type="expression" dxfId="4072" priority="4971">
      <formula>ISEVEN(ROW())</formula>
    </cfRule>
  </conditionalFormatting>
  <conditionalFormatting sqref="D31:E31">
    <cfRule type="expression" dxfId="4071" priority="4970">
      <formula>ISEVEN(ROW())</formula>
    </cfRule>
  </conditionalFormatting>
  <conditionalFormatting sqref="D31:F31">
    <cfRule type="expression" dxfId="4070" priority="4965">
      <formula>ISEVEN(ROW())</formula>
    </cfRule>
  </conditionalFormatting>
  <conditionalFormatting sqref="D32:F32">
    <cfRule type="expression" dxfId="4069" priority="4962">
      <formula>ISEVEN(ROW())</formula>
    </cfRule>
  </conditionalFormatting>
  <conditionalFormatting sqref="F32">
    <cfRule type="expression" dxfId="4068" priority="4961">
      <formula>ISEVEN(ROW())</formula>
    </cfRule>
  </conditionalFormatting>
  <conditionalFormatting sqref="D32:E32">
    <cfRule type="expression" dxfId="4067" priority="4960">
      <formula>ISEVEN(ROW())</formula>
    </cfRule>
  </conditionalFormatting>
  <conditionalFormatting sqref="D31:F31">
    <cfRule type="expression" dxfId="4066" priority="4957">
      <formula>ISEVEN(ROW())</formula>
    </cfRule>
  </conditionalFormatting>
  <conditionalFormatting sqref="D32:F32">
    <cfRule type="expression" dxfId="4065" priority="4956">
      <formula>ISEVEN(ROW())</formula>
    </cfRule>
  </conditionalFormatting>
  <conditionalFormatting sqref="F31">
    <cfRule type="expression" dxfId="4064" priority="4955">
      <formula>ISEVEN(ROW())</formula>
    </cfRule>
  </conditionalFormatting>
  <conditionalFormatting sqref="D31:E31">
    <cfRule type="expression" dxfId="4063" priority="4954">
      <formula>ISEVEN(ROW())</formula>
    </cfRule>
  </conditionalFormatting>
  <conditionalFormatting sqref="D31:F31">
    <cfRule type="expression" dxfId="4062" priority="4949">
      <formula>ISEVEN(ROW())</formula>
    </cfRule>
  </conditionalFormatting>
  <conditionalFormatting sqref="D32:F32">
    <cfRule type="expression" dxfId="4061" priority="4946">
      <formula>ISEVEN(ROW())</formula>
    </cfRule>
  </conditionalFormatting>
  <conditionalFormatting sqref="D30:F31">
    <cfRule type="expression" dxfId="4060" priority="4945">
      <formula>ISEVEN(ROW())</formula>
    </cfRule>
  </conditionalFormatting>
  <conditionalFormatting sqref="D32:F32">
    <cfRule type="expression" dxfId="4059" priority="4944">
      <formula>ISEVEN(ROW())</formula>
    </cfRule>
  </conditionalFormatting>
  <conditionalFormatting sqref="D30:F30">
    <cfRule type="expression" dxfId="4058" priority="4943">
      <formula>ISEVEN(ROW())</formula>
    </cfRule>
  </conditionalFormatting>
  <conditionalFormatting sqref="B15 D15:G15">
    <cfRule type="expression" dxfId="4057" priority="4771">
      <formula>ISEVEN(ROW())</formula>
    </cfRule>
  </conditionalFormatting>
  <conditionalFormatting sqref="B24 D24:G24">
    <cfRule type="expression" dxfId="4056" priority="4770">
      <formula>ISEVEN(ROW())</formula>
    </cfRule>
  </conditionalFormatting>
  <conditionalFormatting sqref="D31:F31">
    <cfRule type="expression" dxfId="4055" priority="4769">
      <formula>ISEVEN(ROW())</formula>
    </cfRule>
  </conditionalFormatting>
  <conditionalFormatting sqref="F30">
    <cfRule type="expression" dxfId="4054" priority="4768">
      <formula>ISEVEN(ROW())</formula>
    </cfRule>
  </conditionalFormatting>
  <conditionalFormatting sqref="D30:E30">
    <cfRule type="expression" dxfId="4053" priority="4767">
      <formula>ISEVEN(ROW())</formula>
    </cfRule>
  </conditionalFormatting>
  <conditionalFormatting sqref="D30:F30">
    <cfRule type="expression" dxfId="4052" priority="4762">
      <formula>ISEVEN(ROW())</formula>
    </cfRule>
  </conditionalFormatting>
  <conditionalFormatting sqref="D31:F31">
    <cfRule type="expression" dxfId="4051" priority="4759">
      <formula>ISEVEN(ROW())</formula>
    </cfRule>
  </conditionalFormatting>
  <conditionalFormatting sqref="F31">
    <cfRule type="expression" dxfId="4050" priority="4758">
      <formula>ISEVEN(ROW())</formula>
    </cfRule>
  </conditionalFormatting>
  <conditionalFormatting sqref="D31:E31">
    <cfRule type="expression" dxfId="4049" priority="4757">
      <formula>ISEVEN(ROW())</formula>
    </cfRule>
  </conditionalFormatting>
  <conditionalFormatting sqref="D30:F30">
    <cfRule type="expression" dxfId="4048" priority="4754">
      <formula>ISEVEN(ROW())</formula>
    </cfRule>
  </conditionalFormatting>
  <conditionalFormatting sqref="D31:F31">
    <cfRule type="expression" dxfId="4047" priority="4753">
      <formula>ISEVEN(ROW())</formula>
    </cfRule>
  </conditionalFormatting>
  <conditionalFormatting sqref="F30">
    <cfRule type="expression" dxfId="4046" priority="4752">
      <formula>ISEVEN(ROW())</formula>
    </cfRule>
  </conditionalFormatting>
  <conditionalFormatting sqref="D30:E30">
    <cfRule type="expression" dxfId="4045" priority="4751">
      <formula>ISEVEN(ROW())</formula>
    </cfRule>
  </conditionalFormatting>
  <conditionalFormatting sqref="D30:F30">
    <cfRule type="expression" dxfId="4044" priority="4746">
      <formula>ISEVEN(ROW())</formula>
    </cfRule>
  </conditionalFormatting>
  <conditionalFormatting sqref="D31:F31">
    <cfRule type="expression" dxfId="4043" priority="4743">
      <formula>ISEVEN(ROW())</formula>
    </cfRule>
  </conditionalFormatting>
  <conditionalFormatting sqref="F31">
    <cfRule type="expression" dxfId="4042" priority="4742">
      <formula>ISEVEN(ROW())</formula>
    </cfRule>
  </conditionalFormatting>
  <conditionalFormatting sqref="D31:E31">
    <cfRule type="expression" dxfId="4041" priority="4741">
      <formula>ISEVEN(ROW())</formula>
    </cfRule>
  </conditionalFormatting>
  <conditionalFormatting sqref="D30:F30">
    <cfRule type="expression" dxfId="4040" priority="4738">
      <formula>ISEVEN(ROW())</formula>
    </cfRule>
  </conditionalFormatting>
  <conditionalFormatting sqref="D31:F31">
    <cfRule type="expression" dxfId="4039" priority="4737">
      <formula>ISEVEN(ROW())</formula>
    </cfRule>
  </conditionalFormatting>
  <conditionalFormatting sqref="F30">
    <cfRule type="expression" dxfId="4038" priority="4736">
      <formula>ISEVEN(ROW())</formula>
    </cfRule>
  </conditionalFormatting>
  <conditionalFormatting sqref="D30:E30">
    <cfRule type="expression" dxfId="4037" priority="4735">
      <formula>ISEVEN(ROW())</formula>
    </cfRule>
  </conditionalFormatting>
  <conditionalFormatting sqref="D30:F30">
    <cfRule type="expression" dxfId="4036" priority="4730">
      <formula>ISEVEN(ROW())</formula>
    </cfRule>
  </conditionalFormatting>
  <conditionalFormatting sqref="D31:F31">
    <cfRule type="expression" dxfId="4035" priority="4727">
      <formula>ISEVEN(ROW())</formula>
    </cfRule>
  </conditionalFormatting>
  <conditionalFormatting sqref="D31:F31">
    <cfRule type="expression" dxfId="4034" priority="4726">
      <formula>ISEVEN(ROW())</formula>
    </cfRule>
  </conditionalFormatting>
  <conditionalFormatting sqref="F30">
    <cfRule type="expression" dxfId="4033" priority="4725">
      <formula>ISEVEN(ROW())</formula>
    </cfRule>
  </conditionalFormatting>
  <conditionalFormatting sqref="D30:E30">
    <cfRule type="expression" dxfId="4032" priority="4724">
      <formula>ISEVEN(ROW())</formula>
    </cfRule>
  </conditionalFormatting>
  <conditionalFormatting sqref="D30:F30">
    <cfRule type="expression" dxfId="4031" priority="4719">
      <formula>ISEVEN(ROW())</formula>
    </cfRule>
  </conditionalFormatting>
  <conditionalFormatting sqref="D31:F31">
    <cfRule type="expression" dxfId="4030" priority="4716">
      <formula>ISEVEN(ROW())</formula>
    </cfRule>
  </conditionalFormatting>
  <conditionalFormatting sqref="F31">
    <cfRule type="expression" dxfId="4029" priority="4715">
      <formula>ISEVEN(ROW())</formula>
    </cfRule>
  </conditionalFormatting>
  <conditionalFormatting sqref="D31:E31">
    <cfRule type="expression" dxfId="4028" priority="4714">
      <formula>ISEVEN(ROW())</formula>
    </cfRule>
  </conditionalFormatting>
  <conditionalFormatting sqref="D30:F30">
    <cfRule type="expression" dxfId="4027" priority="4711">
      <formula>ISEVEN(ROW())</formula>
    </cfRule>
  </conditionalFormatting>
  <conditionalFormatting sqref="D31:F31">
    <cfRule type="expression" dxfId="4026" priority="4710">
      <formula>ISEVEN(ROW())</formula>
    </cfRule>
  </conditionalFormatting>
  <conditionalFormatting sqref="F30">
    <cfRule type="expression" dxfId="4025" priority="4709">
      <formula>ISEVEN(ROW())</formula>
    </cfRule>
  </conditionalFormatting>
  <conditionalFormatting sqref="D30:E30">
    <cfRule type="expression" dxfId="4024" priority="4708">
      <formula>ISEVEN(ROW())</formula>
    </cfRule>
  </conditionalFormatting>
  <conditionalFormatting sqref="D30:F30">
    <cfRule type="expression" dxfId="4023" priority="4703">
      <formula>ISEVEN(ROW())</formula>
    </cfRule>
  </conditionalFormatting>
  <conditionalFormatting sqref="D31:F31">
    <cfRule type="expression" dxfId="4022" priority="4700">
      <formula>ISEVEN(ROW())</formula>
    </cfRule>
  </conditionalFormatting>
  <conditionalFormatting sqref="F31">
    <cfRule type="expression" dxfId="4021" priority="4699">
      <formula>ISEVEN(ROW())</formula>
    </cfRule>
  </conditionalFormatting>
  <conditionalFormatting sqref="D31:E31">
    <cfRule type="expression" dxfId="4020" priority="4698">
      <formula>ISEVEN(ROW())</formula>
    </cfRule>
  </conditionalFormatting>
  <conditionalFormatting sqref="D30:F30">
    <cfRule type="expression" dxfId="4019" priority="4695">
      <formula>ISEVEN(ROW())</formula>
    </cfRule>
  </conditionalFormatting>
  <conditionalFormatting sqref="D31:F31">
    <cfRule type="expression" dxfId="4018" priority="4694">
      <formula>ISEVEN(ROW())</formula>
    </cfRule>
  </conditionalFormatting>
  <conditionalFormatting sqref="F30">
    <cfRule type="expression" dxfId="4017" priority="4693">
      <formula>ISEVEN(ROW())</formula>
    </cfRule>
  </conditionalFormatting>
  <conditionalFormatting sqref="D30:E30">
    <cfRule type="expression" dxfId="4016" priority="4692">
      <formula>ISEVEN(ROW())</formula>
    </cfRule>
  </conditionalFormatting>
  <conditionalFormatting sqref="D30:F30">
    <cfRule type="expression" dxfId="4015" priority="4687">
      <formula>ISEVEN(ROW())</formula>
    </cfRule>
  </conditionalFormatting>
  <conditionalFormatting sqref="D31:F31">
    <cfRule type="expression" dxfId="4014" priority="4684">
      <formula>ISEVEN(ROW())</formula>
    </cfRule>
  </conditionalFormatting>
  <conditionalFormatting sqref="D30:F30">
    <cfRule type="expression" dxfId="4013" priority="4683">
      <formula>ISEVEN(ROW())</formula>
    </cfRule>
  </conditionalFormatting>
  <conditionalFormatting sqref="F31">
    <cfRule type="expression" dxfId="4012" priority="4680">
      <formula>ISEVEN(ROW())</formula>
    </cfRule>
  </conditionalFormatting>
  <conditionalFormatting sqref="D31:E31">
    <cfRule type="expression" dxfId="4011" priority="4679">
      <formula>ISEVEN(ROW())</formula>
    </cfRule>
  </conditionalFormatting>
  <conditionalFormatting sqref="D31:E31">
    <cfRule type="expression" dxfId="4010" priority="4677">
      <formula>ISEVEN(ROW())</formula>
    </cfRule>
  </conditionalFormatting>
  <conditionalFormatting sqref="D31:F31">
    <cfRule type="expression" dxfId="4009" priority="4676">
      <formula>ISEVEN(ROW())</formula>
    </cfRule>
  </conditionalFormatting>
  <conditionalFormatting sqref="D31:F31">
    <cfRule type="expression" dxfId="4008" priority="4675">
      <formula>ISEVEN(ROW())</formula>
    </cfRule>
  </conditionalFormatting>
  <conditionalFormatting sqref="F30">
    <cfRule type="expression" dxfId="4007" priority="4674">
      <formula>ISEVEN(ROW())</formula>
    </cfRule>
  </conditionalFormatting>
  <conditionalFormatting sqref="D30:E30">
    <cfRule type="expression" dxfId="4006" priority="4673">
      <formula>ISEVEN(ROW())</formula>
    </cfRule>
  </conditionalFormatting>
  <conditionalFormatting sqref="F30">
    <cfRule type="expression" dxfId="4005" priority="4668">
      <formula>ISEVEN(ROW())</formula>
    </cfRule>
  </conditionalFormatting>
  <conditionalFormatting sqref="D30:E30">
    <cfRule type="expression" dxfId="4004" priority="4667">
      <formula>ISEVEN(ROW())</formula>
    </cfRule>
  </conditionalFormatting>
  <conditionalFormatting sqref="D30:E30">
    <cfRule type="expression" dxfId="4003" priority="4665">
      <formula>ISEVEN(ROW())</formula>
    </cfRule>
  </conditionalFormatting>
  <conditionalFormatting sqref="D31:F31">
    <cfRule type="expression" dxfId="4002" priority="4664">
      <formula>ISEVEN(ROW())</formula>
    </cfRule>
  </conditionalFormatting>
  <conditionalFormatting sqref="F31">
    <cfRule type="expression" dxfId="4001" priority="4663">
      <formula>ISEVEN(ROW())</formula>
    </cfRule>
  </conditionalFormatting>
  <conditionalFormatting sqref="D31:E31">
    <cfRule type="expression" dxfId="4000" priority="4662">
      <formula>ISEVEN(ROW())</formula>
    </cfRule>
  </conditionalFormatting>
  <conditionalFormatting sqref="D30:F30">
    <cfRule type="expression" dxfId="3999" priority="4659">
      <formula>ISEVEN(ROW())</formula>
    </cfRule>
  </conditionalFormatting>
  <conditionalFormatting sqref="D30:F30">
    <cfRule type="expression" dxfId="3998" priority="4658">
      <formula>ISEVEN(ROW())</formula>
    </cfRule>
  </conditionalFormatting>
  <conditionalFormatting sqref="F31">
    <cfRule type="expression" dxfId="3997" priority="4655">
      <formula>ISEVEN(ROW())</formula>
    </cfRule>
  </conditionalFormatting>
  <conditionalFormatting sqref="D31:E31">
    <cfRule type="expression" dxfId="3996" priority="4654">
      <formula>ISEVEN(ROW())</formula>
    </cfRule>
  </conditionalFormatting>
  <conditionalFormatting sqref="D31:E31">
    <cfRule type="expression" dxfId="3995" priority="4652">
      <formula>ISEVEN(ROW())</formula>
    </cfRule>
  </conditionalFormatting>
  <conditionalFormatting sqref="D31:F31">
    <cfRule type="expression" dxfId="3994" priority="4651">
      <formula>ISEVEN(ROW())</formula>
    </cfRule>
  </conditionalFormatting>
  <conditionalFormatting sqref="D31:F31">
    <cfRule type="expression" dxfId="3993" priority="4650">
      <formula>ISEVEN(ROW())</formula>
    </cfRule>
  </conditionalFormatting>
  <conditionalFormatting sqref="F30">
    <cfRule type="expression" dxfId="3992" priority="4649">
      <formula>ISEVEN(ROW())</formula>
    </cfRule>
  </conditionalFormatting>
  <conditionalFormatting sqref="D30:E30">
    <cfRule type="expression" dxfId="3991" priority="4648">
      <formula>ISEVEN(ROW())</formula>
    </cfRule>
  </conditionalFormatting>
  <conditionalFormatting sqref="D30:F30">
    <cfRule type="expression" dxfId="3990" priority="4643">
      <formula>ISEVEN(ROW())</formula>
    </cfRule>
  </conditionalFormatting>
  <conditionalFormatting sqref="D31:F31">
    <cfRule type="expression" dxfId="3989" priority="4640">
      <formula>ISEVEN(ROW())</formula>
    </cfRule>
  </conditionalFormatting>
  <conditionalFormatting sqref="F31">
    <cfRule type="expression" dxfId="3988" priority="4639">
      <formula>ISEVEN(ROW())</formula>
    </cfRule>
  </conditionalFormatting>
  <conditionalFormatting sqref="D31:E31">
    <cfRule type="expression" dxfId="3987" priority="4638">
      <formula>ISEVEN(ROW())</formula>
    </cfRule>
  </conditionalFormatting>
  <conditionalFormatting sqref="D30:F30">
    <cfRule type="expression" dxfId="3986" priority="4635">
      <formula>ISEVEN(ROW())</formula>
    </cfRule>
  </conditionalFormatting>
  <conditionalFormatting sqref="D31:F31">
    <cfRule type="expression" dxfId="3985" priority="4634">
      <formula>ISEVEN(ROW())</formula>
    </cfRule>
  </conditionalFormatting>
  <conditionalFormatting sqref="F30">
    <cfRule type="expression" dxfId="3984" priority="4633">
      <formula>ISEVEN(ROW())</formula>
    </cfRule>
  </conditionalFormatting>
  <conditionalFormatting sqref="D30:E30">
    <cfRule type="expression" dxfId="3983" priority="4632">
      <formula>ISEVEN(ROW())</formula>
    </cfRule>
  </conditionalFormatting>
  <conditionalFormatting sqref="D30:F30">
    <cfRule type="expression" dxfId="3982" priority="4627">
      <formula>ISEVEN(ROW())</formula>
    </cfRule>
  </conditionalFormatting>
  <conditionalFormatting sqref="D31:F31">
    <cfRule type="expression" dxfId="3981" priority="4624">
      <formula>ISEVEN(ROW())</formula>
    </cfRule>
  </conditionalFormatting>
  <conditionalFormatting sqref="F31">
    <cfRule type="expression" dxfId="3980" priority="4623">
      <formula>ISEVEN(ROW())</formula>
    </cfRule>
  </conditionalFormatting>
  <conditionalFormatting sqref="D31:E31">
    <cfRule type="expression" dxfId="3979" priority="4622">
      <formula>ISEVEN(ROW())</formula>
    </cfRule>
  </conditionalFormatting>
  <conditionalFormatting sqref="D30:F30">
    <cfRule type="expression" dxfId="3978" priority="4619">
      <formula>ISEVEN(ROW())</formula>
    </cfRule>
  </conditionalFormatting>
  <conditionalFormatting sqref="D31:F31">
    <cfRule type="expression" dxfId="3977" priority="4618">
      <formula>ISEVEN(ROW())</formula>
    </cfRule>
  </conditionalFormatting>
  <conditionalFormatting sqref="F30">
    <cfRule type="expression" dxfId="3976" priority="4617">
      <formula>ISEVEN(ROW())</formula>
    </cfRule>
  </conditionalFormatting>
  <conditionalFormatting sqref="D30:E30">
    <cfRule type="expression" dxfId="3975" priority="4616">
      <formula>ISEVEN(ROW())</formula>
    </cfRule>
  </conditionalFormatting>
  <conditionalFormatting sqref="D30:F30">
    <cfRule type="expression" dxfId="3974" priority="4611">
      <formula>ISEVEN(ROW())</formula>
    </cfRule>
  </conditionalFormatting>
  <conditionalFormatting sqref="D31:F31">
    <cfRule type="expression" dxfId="3973" priority="4608">
      <formula>ISEVEN(ROW())</formula>
    </cfRule>
  </conditionalFormatting>
  <conditionalFormatting sqref="D31:F31">
    <cfRule type="expression" dxfId="3972" priority="4607">
      <formula>ISEVEN(ROW())</formula>
    </cfRule>
  </conditionalFormatting>
  <conditionalFormatting sqref="B29 D29:G29">
    <cfRule type="expression" dxfId="3971" priority="4606">
      <formula>ISEVEN(ROW())</formula>
    </cfRule>
  </conditionalFormatting>
  <conditionalFormatting sqref="D39:E39">
    <cfRule type="expression" dxfId="3970" priority="4471">
      <formula>ISEVEN(ROW())</formula>
    </cfRule>
  </conditionalFormatting>
  <conditionalFormatting sqref="D39:E39">
    <cfRule type="expression" dxfId="3969" priority="4469">
      <formula>ISEVEN(ROW())</formula>
    </cfRule>
  </conditionalFormatting>
  <conditionalFormatting sqref="D39:E39">
    <cfRule type="expression" dxfId="3968" priority="4466">
      <formula>ISEVEN(ROW())</formula>
    </cfRule>
  </conditionalFormatting>
  <conditionalFormatting sqref="D39:E39">
    <cfRule type="expression" dxfId="3967" priority="4465">
      <formula>ISEVEN(ROW())</formula>
    </cfRule>
  </conditionalFormatting>
  <conditionalFormatting sqref="D39:E39">
    <cfRule type="expression" dxfId="3966" priority="4463">
      <formula>ISEVEN(ROW())</formula>
    </cfRule>
  </conditionalFormatting>
  <conditionalFormatting sqref="D39:E39">
    <cfRule type="expression" dxfId="3965" priority="4460">
      <formula>ISEVEN(ROW())</formula>
    </cfRule>
  </conditionalFormatting>
  <conditionalFormatting sqref="D39:E39">
    <cfRule type="expression" dxfId="3964" priority="4459">
      <formula>ISEVEN(ROW())</formula>
    </cfRule>
  </conditionalFormatting>
  <conditionalFormatting sqref="D39:E39">
    <cfRule type="expression" dxfId="3963" priority="4457">
      <formula>ISEVEN(ROW())</formula>
    </cfRule>
  </conditionalFormatting>
  <conditionalFormatting sqref="D39:E39">
    <cfRule type="expression" dxfId="3962" priority="4455">
      <formula>ISEVEN(ROW())</formula>
    </cfRule>
  </conditionalFormatting>
  <conditionalFormatting sqref="D39:E39">
    <cfRule type="expression" dxfId="3961" priority="4453">
      <formula>ISEVEN(ROW())</formula>
    </cfRule>
  </conditionalFormatting>
  <conditionalFormatting sqref="D39:E39">
    <cfRule type="expression" dxfId="3960" priority="4450">
      <formula>ISEVEN(ROW())</formula>
    </cfRule>
  </conditionalFormatting>
  <conditionalFormatting sqref="D39:E39">
    <cfRule type="expression" dxfId="3959" priority="4449">
      <formula>ISEVEN(ROW())</formula>
    </cfRule>
  </conditionalFormatting>
  <conditionalFormatting sqref="D39:E39">
    <cfRule type="expression" dxfId="3958" priority="4447">
      <formula>ISEVEN(ROW())</formula>
    </cfRule>
  </conditionalFormatting>
  <conditionalFormatting sqref="D39:E39">
    <cfRule type="expression" dxfId="3957" priority="4444">
      <formula>ISEVEN(ROW())</formula>
    </cfRule>
  </conditionalFormatting>
  <conditionalFormatting sqref="D39:E39">
    <cfRule type="expression" dxfId="3956" priority="4443">
      <formula>ISEVEN(ROW())</formula>
    </cfRule>
  </conditionalFormatting>
  <conditionalFormatting sqref="D39:E39">
    <cfRule type="expression" dxfId="3955" priority="4441">
      <formula>ISEVEN(ROW())</formula>
    </cfRule>
  </conditionalFormatting>
  <conditionalFormatting sqref="D39:E39">
    <cfRule type="expression" dxfId="3954" priority="4407">
      <formula>ISEVEN(ROW())</formula>
    </cfRule>
  </conditionalFormatting>
  <conditionalFormatting sqref="D39:E39">
    <cfRule type="expression" dxfId="3953" priority="4403">
      <formula>ISEVEN(ROW())</formula>
    </cfRule>
  </conditionalFormatting>
  <conditionalFormatting sqref="D39:E39">
    <cfRule type="expression" dxfId="3952" priority="4402">
      <formula>ISEVEN(ROW())</formula>
    </cfRule>
  </conditionalFormatting>
  <conditionalFormatting sqref="D39:E39">
    <cfRule type="expression" dxfId="3951" priority="4400">
      <formula>ISEVEN(ROW())</formula>
    </cfRule>
  </conditionalFormatting>
  <conditionalFormatting sqref="D39:E39">
    <cfRule type="expression" dxfId="3950" priority="4398">
      <formula>ISEVEN(ROW())</formula>
    </cfRule>
  </conditionalFormatting>
  <conditionalFormatting sqref="D39:E39">
    <cfRule type="expression" dxfId="3949" priority="4393">
      <formula>ISEVEN(ROW())</formula>
    </cfRule>
  </conditionalFormatting>
  <conditionalFormatting sqref="D39:E39">
    <cfRule type="expression" dxfId="3948" priority="4391">
      <formula>ISEVEN(ROW())</formula>
    </cfRule>
  </conditionalFormatting>
  <conditionalFormatting sqref="D39:E39">
    <cfRule type="expression" dxfId="3947" priority="4389">
      <formula>ISEVEN(ROW())</formula>
    </cfRule>
  </conditionalFormatting>
  <conditionalFormatting sqref="D39:E39">
    <cfRule type="expression" dxfId="3946" priority="4384">
      <formula>ISEVEN(ROW())</formula>
    </cfRule>
  </conditionalFormatting>
  <conditionalFormatting sqref="D39:E39">
    <cfRule type="expression" dxfId="3945" priority="4382">
      <formula>ISEVEN(ROW())</formula>
    </cfRule>
  </conditionalFormatting>
  <conditionalFormatting sqref="D39:E39">
    <cfRule type="expression" dxfId="3944" priority="4380">
      <formula>ISEVEN(ROW())</formula>
    </cfRule>
  </conditionalFormatting>
  <conditionalFormatting sqref="D39:E39">
    <cfRule type="expression" dxfId="3943" priority="4375">
      <formula>ISEVEN(ROW())</formula>
    </cfRule>
  </conditionalFormatting>
  <conditionalFormatting sqref="D39:E39">
    <cfRule type="expression" dxfId="3942" priority="4374">
      <formula>ISEVEN(ROW())</formula>
    </cfRule>
  </conditionalFormatting>
  <conditionalFormatting sqref="D39:E39">
    <cfRule type="expression" dxfId="3941" priority="4369">
      <formula>ISEVEN(ROW())</formula>
    </cfRule>
  </conditionalFormatting>
  <conditionalFormatting sqref="D39:E39">
    <cfRule type="expression" dxfId="3940" priority="4367">
      <formula>ISEVEN(ROW())</formula>
    </cfRule>
  </conditionalFormatting>
  <conditionalFormatting sqref="D39:E39">
    <cfRule type="expression" dxfId="3939" priority="4365">
      <formula>ISEVEN(ROW())</formula>
    </cfRule>
  </conditionalFormatting>
  <conditionalFormatting sqref="D39:E39">
    <cfRule type="expression" dxfId="3938" priority="4360">
      <formula>ISEVEN(ROW())</formula>
    </cfRule>
  </conditionalFormatting>
  <conditionalFormatting sqref="D39:E39">
    <cfRule type="expression" dxfId="3937" priority="4358">
      <formula>ISEVEN(ROW())</formula>
    </cfRule>
  </conditionalFormatting>
  <conditionalFormatting sqref="D39:E39">
    <cfRule type="expression" dxfId="3936" priority="4356">
      <formula>ISEVEN(ROW())</formula>
    </cfRule>
  </conditionalFormatting>
  <conditionalFormatting sqref="D39:E39">
    <cfRule type="expression" dxfId="3935" priority="4351">
      <formula>ISEVEN(ROW())</formula>
    </cfRule>
  </conditionalFormatting>
  <conditionalFormatting sqref="D39:E39">
    <cfRule type="expression" dxfId="3934" priority="4350">
      <formula>ISEVEN(ROW())</formula>
    </cfRule>
  </conditionalFormatting>
  <conditionalFormatting sqref="D39:E39">
    <cfRule type="expression" dxfId="3933" priority="4345">
      <formula>ISEVEN(ROW())</formula>
    </cfRule>
  </conditionalFormatting>
  <conditionalFormatting sqref="D39:E39">
    <cfRule type="expression" dxfId="3932" priority="4341">
      <formula>ISEVEN(ROW())</formula>
    </cfRule>
  </conditionalFormatting>
  <conditionalFormatting sqref="D39:E39">
    <cfRule type="expression" dxfId="3931" priority="4340">
      <formula>ISEVEN(ROW())</formula>
    </cfRule>
  </conditionalFormatting>
  <conditionalFormatting sqref="D39:E39">
    <cfRule type="expression" dxfId="3930" priority="4339">
      <formula>ISEVEN(ROW())</formula>
    </cfRule>
  </conditionalFormatting>
  <conditionalFormatting sqref="D39:E39">
    <cfRule type="expression" dxfId="3929" priority="4338">
      <formula>ISEVEN(ROW())</formula>
    </cfRule>
  </conditionalFormatting>
  <conditionalFormatting sqref="D39:E39">
    <cfRule type="expression" dxfId="3928" priority="4334">
      <formula>ISEVEN(ROW())</formula>
    </cfRule>
  </conditionalFormatting>
  <conditionalFormatting sqref="D39:E39">
    <cfRule type="expression" dxfId="3927" priority="4332">
      <formula>ISEVEN(ROW())</formula>
    </cfRule>
  </conditionalFormatting>
  <conditionalFormatting sqref="D39:E39">
    <cfRule type="expression" dxfId="3926" priority="4327">
      <formula>ISEVEN(ROW())</formula>
    </cfRule>
  </conditionalFormatting>
  <conditionalFormatting sqref="D39:E39">
    <cfRule type="expression" dxfId="3925" priority="4325">
      <formula>ISEVEN(ROW())</formula>
    </cfRule>
  </conditionalFormatting>
  <conditionalFormatting sqref="D39:E39">
    <cfRule type="expression" dxfId="3924" priority="4323">
      <formula>ISEVEN(ROW())</formula>
    </cfRule>
  </conditionalFormatting>
  <conditionalFormatting sqref="D39:E39">
    <cfRule type="expression" dxfId="3923" priority="4318">
      <formula>ISEVEN(ROW())</formula>
    </cfRule>
  </conditionalFormatting>
  <conditionalFormatting sqref="D39:E39">
    <cfRule type="expression" dxfId="3922" priority="4316">
      <formula>ISEVEN(ROW())</formula>
    </cfRule>
  </conditionalFormatting>
  <conditionalFormatting sqref="D39:E39">
    <cfRule type="expression" dxfId="3921" priority="4314">
      <formula>ISEVEN(ROW())</formula>
    </cfRule>
  </conditionalFormatting>
  <conditionalFormatting sqref="D39:E39">
    <cfRule type="expression" dxfId="3920" priority="4310">
      <formula>ISEVEN(ROW())</formula>
    </cfRule>
  </conditionalFormatting>
  <conditionalFormatting sqref="D39:E39">
    <cfRule type="expression" dxfId="3919" priority="4308">
      <formula>ISEVEN(ROW())</formula>
    </cfRule>
  </conditionalFormatting>
  <conditionalFormatting sqref="D39:E39">
    <cfRule type="expression" dxfId="3918" priority="4303">
      <formula>ISEVEN(ROW())</formula>
    </cfRule>
  </conditionalFormatting>
  <conditionalFormatting sqref="D39:E39">
    <cfRule type="expression" dxfId="3917" priority="4301">
      <formula>ISEVEN(ROW())</formula>
    </cfRule>
  </conditionalFormatting>
  <conditionalFormatting sqref="D39:E39">
    <cfRule type="expression" dxfId="3916" priority="4299">
      <formula>ISEVEN(ROW())</formula>
    </cfRule>
  </conditionalFormatting>
  <conditionalFormatting sqref="D39:E39">
    <cfRule type="expression" dxfId="3915" priority="4296">
      <formula>ISEVEN(ROW())</formula>
    </cfRule>
  </conditionalFormatting>
  <conditionalFormatting sqref="D39:E39">
    <cfRule type="expression" dxfId="3914" priority="4292">
      <formula>ISEVEN(ROW())</formula>
    </cfRule>
  </conditionalFormatting>
  <conditionalFormatting sqref="D39:E39">
    <cfRule type="expression" dxfId="3913" priority="4290">
      <formula>ISEVEN(ROW())</formula>
    </cfRule>
  </conditionalFormatting>
  <conditionalFormatting sqref="B40 D40:F40">
    <cfRule type="expression" dxfId="3912" priority="4287">
      <formula>ISEVEN(ROW())</formula>
    </cfRule>
  </conditionalFormatting>
  <conditionalFormatting sqref="G40">
    <cfRule type="expression" dxfId="3911" priority="4286">
      <formula>ISEVEN(ROW())</formula>
    </cfRule>
  </conditionalFormatting>
  <conditionalFormatting sqref="C40">
    <cfRule type="expression" dxfId="3910" priority="4285">
      <formula>ISEVEN(ROW())</formula>
    </cfRule>
  </conditionalFormatting>
  <conditionalFormatting sqref="B40:G40">
    <cfRule type="expression" dxfId="3909" priority="4284">
      <formula>ISEVEN(ROW())</formula>
    </cfRule>
  </conditionalFormatting>
  <conditionalFormatting sqref="F40">
    <cfRule type="expression" dxfId="3908" priority="4283">
      <formula>ISEVEN(ROW())</formula>
    </cfRule>
  </conditionalFormatting>
  <conditionalFormatting sqref="B40:E40">
    <cfRule type="expression" dxfId="3907" priority="4282">
      <formula>ISEVEN(ROW())</formula>
    </cfRule>
  </conditionalFormatting>
  <conditionalFormatting sqref="G40">
    <cfRule type="expression" dxfId="3906" priority="4281">
      <formula>ISEVEN(ROW())</formula>
    </cfRule>
  </conditionalFormatting>
  <conditionalFormatting sqref="G40">
    <cfRule type="expression" dxfId="3905" priority="4280">
      <formula>ISEVEN(ROW())</formula>
    </cfRule>
  </conditionalFormatting>
  <conditionalFormatting sqref="B40 D40:F40">
    <cfRule type="expression" dxfId="3904" priority="4279">
      <formula>ISEVEN(ROW())</formula>
    </cfRule>
  </conditionalFormatting>
  <conditionalFormatting sqref="G40">
    <cfRule type="expression" dxfId="3903" priority="4278">
      <formula>ISEVEN(ROW())</formula>
    </cfRule>
  </conditionalFormatting>
  <conditionalFormatting sqref="C40">
    <cfRule type="expression" dxfId="3902" priority="4277">
      <formula>ISEVEN(ROW())</formula>
    </cfRule>
  </conditionalFormatting>
  <conditionalFormatting sqref="B40:G40">
    <cfRule type="expression" dxfId="3901" priority="4276">
      <formula>ISEVEN(ROW())</formula>
    </cfRule>
  </conditionalFormatting>
  <conditionalFormatting sqref="F40">
    <cfRule type="expression" dxfId="3900" priority="4275">
      <formula>ISEVEN(ROW())</formula>
    </cfRule>
  </conditionalFormatting>
  <conditionalFormatting sqref="B40:E40">
    <cfRule type="expression" dxfId="3899" priority="4274">
      <formula>ISEVEN(ROW())</formula>
    </cfRule>
  </conditionalFormatting>
  <conditionalFormatting sqref="G40">
    <cfRule type="expression" dxfId="3898" priority="4273">
      <formula>ISEVEN(ROW())</formula>
    </cfRule>
  </conditionalFormatting>
  <conditionalFormatting sqref="G40">
    <cfRule type="expression" dxfId="3897" priority="4272">
      <formula>ISEVEN(ROW())</formula>
    </cfRule>
  </conditionalFormatting>
  <conditionalFormatting sqref="B40 D40:F40">
    <cfRule type="expression" dxfId="3896" priority="4271">
      <formula>ISEVEN(ROW())</formula>
    </cfRule>
  </conditionalFormatting>
  <conditionalFormatting sqref="G40">
    <cfRule type="expression" dxfId="3895" priority="4270">
      <formula>ISEVEN(ROW())</formula>
    </cfRule>
  </conditionalFormatting>
  <conditionalFormatting sqref="C40">
    <cfRule type="expression" dxfId="3894" priority="4269">
      <formula>ISEVEN(ROW())</formula>
    </cfRule>
  </conditionalFormatting>
  <conditionalFormatting sqref="B40:G40">
    <cfRule type="expression" dxfId="3893" priority="4268">
      <formula>ISEVEN(ROW())</formula>
    </cfRule>
  </conditionalFormatting>
  <conditionalFormatting sqref="B40 D40:F40">
    <cfRule type="expression" dxfId="3892" priority="4267">
      <formula>ISEVEN(ROW())</formula>
    </cfRule>
  </conditionalFormatting>
  <conditionalFormatting sqref="G40">
    <cfRule type="expression" dxfId="3891" priority="4266">
      <formula>ISEVEN(ROW())</formula>
    </cfRule>
  </conditionalFormatting>
  <conditionalFormatting sqref="C40">
    <cfRule type="expression" dxfId="3890" priority="4265">
      <formula>ISEVEN(ROW())</formula>
    </cfRule>
  </conditionalFormatting>
  <conditionalFormatting sqref="B40:G40">
    <cfRule type="expression" dxfId="3889" priority="4264">
      <formula>ISEVEN(ROW())</formula>
    </cfRule>
  </conditionalFormatting>
  <conditionalFormatting sqref="F40">
    <cfRule type="expression" dxfId="3888" priority="4263">
      <formula>ISEVEN(ROW())</formula>
    </cfRule>
  </conditionalFormatting>
  <conditionalFormatting sqref="B40:E40">
    <cfRule type="expression" dxfId="3887" priority="4262">
      <formula>ISEVEN(ROW())</formula>
    </cfRule>
  </conditionalFormatting>
  <conditionalFormatting sqref="G40">
    <cfRule type="expression" dxfId="3886" priority="4261">
      <formula>ISEVEN(ROW())</formula>
    </cfRule>
  </conditionalFormatting>
  <conditionalFormatting sqref="G40">
    <cfRule type="expression" dxfId="3885" priority="4260">
      <formula>ISEVEN(ROW())</formula>
    </cfRule>
  </conditionalFormatting>
  <conditionalFormatting sqref="B40 D40:F40">
    <cfRule type="expression" dxfId="3884" priority="4259">
      <formula>ISEVEN(ROW())</formula>
    </cfRule>
  </conditionalFormatting>
  <conditionalFormatting sqref="G40">
    <cfRule type="expression" dxfId="3883" priority="4258">
      <formula>ISEVEN(ROW())</formula>
    </cfRule>
  </conditionalFormatting>
  <conditionalFormatting sqref="C40">
    <cfRule type="expression" dxfId="3882" priority="4257">
      <formula>ISEVEN(ROW())</formula>
    </cfRule>
  </conditionalFormatting>
  <conditionalFormatting sqref="B40:G40">
    <cfRule type="expression" dxfId="3881" priority="4256">
      <formula>ISEVEN(ROW())</formula>
    </cfRule>
  </conditionalFormatting>
  <conditionalFormatting sqref="F40">
    <cfRule type="expression" dxfId="3880" priority="4255">
      <formula>ISEVEN(ROW())</formula>
    </cfRule>
  </conditionalFormatting>
  <conditionalFormatting sqref="B40:E40">
    <cfRule type="expression" dxfId="3879" priority="4254">
      <formula>ISEVEN(ROW())</formula>
    </cfRule>
  </conditionalFormatting>
  <conditionalFormatting sqref="G40">
    <cfRule type="expression" dxfId="3878" priority="4253">
      <formula>ISEVEN(ROW())</formula>
    </cfRule>
  </conditionalFormatting>
  <conditionalFormatting sqref="G40">
    <cfRule type="expression" dxfId="3877" priority="4252">
      <formula>ISEVEN(ROW())</formula>
    </cfRule>
  </conditionalFormatting>
  <conditionalFormatting sqref="B40 D40:F40">
    <cfRule type="expression" dxfId="3876" priority="4251">
      <formula>ISEVEN(ROW())</formula>
    </cfRule>
  </conditionalFormatting>
  <conditionalFormatting sqref="G40">
    <cfRule type="expression" dxfId="3875" priority="4250">
      <formula>ISEVEN(ROW())</formula>
    </cfRule>
  </conditionalFormatting>
  <conditionalFormatting sqref="C40">
    <cfRule type="expression" dxfId="3874" priority="4249">
      <formula>ISEVEN(ROW())</formula>
    </cfRule>
  </conditionalFormatting>
  <conditionalFormatting sqref="B40:G40">
    <cfRule type="expression" dxfId="3873" priority="4248">
      <formula>ISEVEN(ROW())</formula>
    </cfRule>
  </conditionalFormatting>
  <conditionalFormatting sqref="B40 D40:F40">
    <cfRule type="expression" dxfId="3872" priority="4247">
      <formula>ISEVEN(ROW())</formula>
    </cfRule>
  </conditionalFormatting>
  <conditionalFormatting sqref="G40">
    <cfRule type="expression" dxfId="3871" priority="4246">
      <formula>ISEVEN(ROW())</formula>
    </cfRule>
  </conditionalFormatting>
  <conditionalFormatting sqref="C40">
    <cfRule type="expression" dxfId="3870" priority="4245">
      <formula>ISEVEN(ROW())</formula>
    </cfRule>
  </conditionalFormatting>
  <conditionalFormatting sqref="B40:G40">
    <cfRule type="expression" dxfId="3869" priority="4244">
      <formula>ISEVEN(ROW())</formula>
    </cfRule>
  </conditionalFormatting>
  <conditionalFormatting sqref="F40">
    <cfRule type="expression" dxfId="3868" priority="4243">
      <formula>ISEVEN(ROW())</formula>
    </cfRule>
  </conditionalFormatting>
  <conditionalFormatting sqref="B40:E40">
    <cfRule type="expression" dxfId="3867" priority="4242">
      <formula>ISEVEN(ROW())</formula>
    </cfRule>
  </conditionalFormatting>
  <conditionalFormatting sqref="G40">
    <cfRule type="expression" dxfId="3866" priority="4241">
      <formula>ISEVEN(ROW())</formula>
    </cfRule>
  </conditionalFormatting>
  <conditionalFormatting sqref="G40">
    <cfRule type="expression" dxfId="3865" priority="4240">
      <formula>ISEVEN(ROW())</formula>
    </cfRule>
  </conditionalFormatting>
  <conditionalFormatting sqref="B40 D40:F40">
    <cfRule type="expression" dxfId="3864" priority="4239">
      <formula>ISEVEN(ROW())</formula>
    </cfRule>
  </conditionalFormatting>
  <conditionalFormatting sqref="G40">
    <cfRule type="expression" dxfId="3863" priority="4238">
      <formula>ISEVEN(ROW())</formula>
    </cfRule>
  </conditionalFormatting>
  <conditionalFormatting sqref="C40">
    <cfRule type="expression" dxfId="3862" priority="4237">
      <formula>ISEVEN(ROW())</formula>
    </cfRule>
  </conditionalFormatting>
  <conditionalFormatting sqref="B40:G40">
    <cfRule type="expression" dxfId="3861" priority="4236">
      <formula>ISEVEN(ROW())</formula>
    </cfRule>
  </conditionalFormatting>
  <conditionalFormatting sqref="F40">
    <cfRule type="expression" dxfId="3860" priority="4235">
      <formula>ISEVEN(ROW())</formula>
    </cfRule>
  </conditionalFormatting>
  <conditionalFormatting sqref="B40:E40">
    <cfRule type="expression" dxfId="3859" priority="4234">
      <formula>ISEVEN(ROW())</formula>
    </cfRule>
  </conditionalFormatting>
  <conditionalFormatting sqref="G40">
    <cfRule type="expression" dxfId="3858" priority="4233">
      <formula>ISEVEN(ROW())</formula>
    </cfRule>
  </conditionalFormatting>
  <conditionalFormatting sqref="G40">
    <cfRule type="expression" dxfId="3857" priority="4232">
      <formula>ISEVEN(ROW())</formula>
    </cfRule>
  </conditionalFormatting>
  <conditionalFormatting sqref="B40 D40:F40">
    <cfRule type="expression" dxfId="3856" priority="4231">
      <formula>ISEVEN(ROW())</formula>
    </cfRule>
  </conditionalFormatting>
  <conditionalFormatting sqref="G40">
    <cfRule type="expression" dxfId="3855" priority="4230">
      <formula>ISEVEN(ROW())</formula>
    </cfRule>
  </conditionalFormatting>
  <conditionalFormatting sqref="C40">
    <cfRule type="expression" dxfId="3854" priority="4229">
      <formula>ISEVEN(ROW())</formula>
    </cfRule>
  </conditionalFormatting>
  <conditionalFormatting sqref="B40:G40">
    <cfRule type="expression" dxfId="3853" priority="4228">
      <formula>ISEVEN(ROW())</formula>
    </cfRule>
  </conditionalFormatting>
  <conditionalFormatting sqref="B40 D40:F40">
    <cfRule type="expression" dxfId="3852" priority="4227">
      <formula>ISEVEN(ROW())</formula>
    </cfRule>
  </conditionalFormatting>
  <conditionalFormatting sqref="G40">
    <cfRule type="expression" dxfId="3851" priority="4226">
      <formula>ISEVEN(ROW())</formula>
    </cfRule>
  </conditionalFormatting>
  <conditionalFormatting sqref="C40">
    <cfRule type="expression" dxfId="3850" priority="4225">
      <formula>ISEVEN(ROW())</formula>
    </cfRule>
  </conditionalFormatting>
  <conditionalFormatting sqref="B40:G40">
    <cfRule type="expression" dxfId="3849" priority="4224">
      <formula>ISEVEN(ROW())</formula>
    </cfRule>
  </conditionalFormatting>
  <conditionalFormatting sqref="F40">
    <cfRule type="expression" dxfId="3848" priority="4223">
      <formula>ISEVEN(ROW())</formula>
    </cfRule>
  </conditionalFormatting>
  <conditionalFormatting sqref="B40:E40">
    <cfRule type="expression" dxfId="3847" priority="4222">
      <formula>ISEVEN(ROW())</formula>
    </cfRule>
  </conditionalFormatting>
  <conditionalFormatting sqref="G40">
    <cfRule type="expression" dxfId="3846" priority="4221">
      <formula>ISEVEN(ROW())</formula>
    </cfRule>
  </conditionalFormatting>
  <conditionalFormatting sqref="G40">
    <cfRule type="expression" dxfId="3845" priority="4220">
      <formula>ISEVEN(ROW())</formula>
    </cfRule>
  </conditionalFormatting>
  <conditionalFormatting sqref="B40 D40:F40">
    <cfRule type="expression" dxfId="3844" priority="4219">
      <formula>ISEVEN(ROW())</formula>
    </cfRule>
  </conditionalFormatting>
  <conditionalFormatting sqref="G40">
    <cfRule type="expression" dxfId="3843" priority="4218">
      <formula>ISEVEN(ROW())</formula>
    </cfRule>
  </conditionalFormatting>
  <conditionalFormatting sqref="C40">
    <cfRule type="expression" dxfId="3842" priority="4217">
      <formula>ISEVEN(ROW())</formula>
    </cfRule>
  </conditionalFormatting>
  <conditionalFormatting sqref="B40:G40">
    <cfRule type="expression" dxfId="3841" priority="4216">
      <formula>ISEVEN(ROW())</formula>
    </cfRule>
  </conditionalFormatting>
  <conditionalFormatting sqref="F40">
    <cfRule type="expression" dxfId="3840" priority="4215">
      <formula>ISEVEN(ROW())</formula>
    </cfRule>
  </conditionalFormatting>
  <conditionalFormatting sqref="B40:E40">
    <cfRule type="expression" dxfId="3839" priority="4214">
      <formula>ISEVEN(ROW())</formula>
    </cfRule>
  </conditionalFormatting>
  <conditionalFormatting sqref="G40">
    <cfRule type="expression" dxfId="3838" priority="4213">
      <formula>ISEVEN(ROW())</formula>
    </cfRule>
  </conditionalFormatting>
  <conditionalFormatting sqref="G40">
    <cfRule type="expression" dxfId="3837" priority="4212">
      <formula>ISEVEN(ROW())</formula>
    </cfRule>
  </conditionalFormatting>
  <conditionalFormatting sqref="B40 D40:F40">
    <cfRule type="expression" dxfId="3836" priority="4211">
      <formula>ISEVEN(ROW())</formula>
    </cfRule>
  </conditionalFormatting>
  <conditionalFormatting sqref="G40">
    <cfRule type="expression" dxfId="3835" priority="4210">
      <formula>ISEVEN(ROW())</formula>
    </cfRule>
  </conditionalFormatting>
  <conditionalFormatting sqref="C40">
    <cfRule type="expression" dxfId="3834" priority="4209">
      <formula>ISEVEN(ROW())</formula>
    </cfRule>
  </conditionalFormatting>
  <conditionalFormatting sqref="B40:G40">
    <cfRule type="expression" dxfId="3833" priority="4208">
      <formula>ISEVEN(ROW())</formula>
    </cfRule>
  </conditionalFormatting>
  <conditionalFormatting sqref="B40:G40">
    <cfRule type="expression" dxfId="3832" priority="4207">
      <formula>ISEVEN(ROW())</formula>
    </cfRule>
  </conditionalFormatting>
  <conditionalFormatting sqref="F40">
    <cfRule type="expression" dxfId="3831" priority="4206">
      <formula>ISEVEN(ROW())</formula>
    </cfRule>
  </conditionalFormatting>
  <conditionalFormatting sqref="B40:E40">
    <cfRule type="expression" dxfId="3830" priority="4205">
      <formula>ISEVEN(ROW())</formula>
    </cfRule>
  </conditionalFormatting>
  <conditionalFormatting sqref="G40">
    <cfRule type="expression" dxfId="3829" priority="4204">
      <formula>ISEVEN(ROW())</formula>
    </cfRule>
  </conditionalFormatting>
  <conditionalFormatting sqref="G40">
    <cfRule type="expression" dxfId="3828" priority="4203">
      <formula>ISEVEN(ROW())</formula>
    </cfRule>
  </conditionalFormatting>
  <conditionalFormatting sqref="B40 D40:F40">
    <cfRule type="expression" dxfId="3827" priority="4202">
      <formula>ISEVEN(ROW())</formula>
    </cfRule>
  </conditionalFormatting>
  <conditionalFormatting sqref="G40">
    <cfRule type="expression" dxfId="3826" priority="4201">
      <formula>ISEVEN(ROW())</formula>
    </cfRule>
  </conditionalFormatting>
  <conditionalFormatting sqref="C40">
    <cfRule type="expression" dxfId="3825" priority="4200">
      <formula>ISEVEN(ROW())</formula>
    </cfRule>
  </conditionalFormatting>
  <conditionalFormatting sqref="B40:G40">
    <cfRule type="expression" dxfId="3824" priority="4199">
      <formula>ISEVEN(ROW())</formula>
    </cfRule>
  </conditionalFormatting>
  <conditionalFormatting sqref="F40">
    <cfRule type="expression" dxfId="3823" priority="4198">
      <formula>ISEVEN(ROW())</formula>
    </cfRule>
  </conditionalFormatting>
  <conditionalFormatting sqref="B40:E40">
    <cfRule type="expression" dxfId="3822" priority="4197">
      <formula>ISEVEN(ROW())</formula>
    </cfRule>
  </conditionalFormatting>
  <conditionalFormatting sqref="G40">
    <cfRule type="expression" dxfId="3821" priority="4196">
      <formula>ISEVEN(ROW())</formula>
    </cfRule>
  </conditionalFormatting>
  <conditionalFormatting sqref="G40">
    <cfRule type="expression" dxfId="3820" priority="4195">
      <formula>ISEVEN(ROW())</formula>
    </cfRule>
  </conditionalFormatting>
  <conditionalFormatting sqref="B40 D40:F40">
    <cfRule type="expression" dxfId="3819" priority="4194">
      <formula>ISEVEN(ROW())</formula>
    </cfRule>
  </conditionalFormatting>
  <conditionalFormatting sqref="G40">
    <cfRule type="expression" dxfId="3818" priority="4193">
      <formula>ISEVEN(ROW())</formula>
    </cfRule>
  </conditionalFormatting>
  <conditionalFormatting sqref="C40">
    <cfRule type="expression" dxfId="3817" priority="4192">
      <formula>ISEVEN(ROW())</formula>
    </cfRule>
  </conditionalFormatting>
  <conditionalFormatting sqref="B40:G40">
    <cfRule type="expression" dxfId="3816" priority="4191">
      <formula>ISEVEN(ROW())</formula>
    </cfRule>
  </conditionalFormatting>
  <conditionalFormatting sqref="F40">
    <cfRule type="expression" dxfId="3815" priority="4190">
      <formula>ISEVEN(ROW())</formula>
    </cfRule>
  </conditionalFormatting>
  <conditionalFormatting sqref="B40:E40">
    <cfRule type="expression" dxfId="3814" priority="4189">
      <formula>ISEVEN(ROW())</formula>
    </cfRule>
  </conditionalFormatting>
  <conditionalFormatting sqref="G40">
    <cfRule type="expression" dxfId="3813" priority="4188">
      <formula>ISEVEN(ROW())</formula>
    </cfRule>
  </conditionalFormatting>
  <conditionalFormatting sqref="G40">
    <cfRule type="expression" dxfId="3812" priority="4187">
      <formula>ISEVEN(ROW())</formula>
    </cfRule>
  </conditionalFormatting>
  <conditionalFormatting sqref="B40:G40">
    <cfRule type="expression" dxfId="3811" priority="4186">
      <formula>ISEVEN(ROW())</formula>
    </cfRule>
  </conditionalFormatting>
  <conditionalFormatting sqref="F40">
    <cfRule type="expression" dxfId="3810" priority="4185">
      <formula>ISEVEN(ROW())</formula>
    </cfRule>
  </conditionalFormatting>
  <conditionalFormatting sqref="B40:E40">
    <cfRule type="expression" dxfId="3809" priority="4184">
      <formula>ISEVEN(ROW())</formula>
    </cfRule>
  </conditionalFormatting>
  <conditionalFormatting sqref="G40">
    <cfRule type="expression" dxfId="3808" priority="4183">
      <formula>ISEVEN(ROW())</formula>
    </cfRule>
  </conditionalFormatting>
  <conditionalFormatting sqref="G40">
    <cfRule type="expression" dxfId="3807" priority="4182">
      <formula>ISEVEN(ROW())</formula>
    </cfRule>
  </conditionalFormatting>
  <conditionalFormatting sqref="B40 D40:F40">
    <cfRule type="expression" dxfId="3806" priority="4181">
      <formula>ISEVEN(ROW())</formula>
    </cfRule>
  </conditionalFormatting>
  <conditionalFormatting sqref="G40">
    <cfRule type="expression" dxfId="3805" priority="4180">
      <formula>ISEVEN(ROW())</formula>
    </cfRule>
  </conditionalFormatting>
  <conditionalFormatting sqref="C40">
    <cfRule type="expression" dxfId="3804" priority="4179">
      <formula>ISEVEN(ROW())</formula>
    </cfRule>
  </conditionalFormatting>
  <conditionalFormatting sqref="B40:G40">
    <cfRule type="expression" dxfId="3803" priority="4178">
      <formula>ISEVEN(ROW())</formula>
    </cfRule>
  </conditionalFormatting>
  <conditionalFormatting sqref="F40">
    <cfRule type="expression" dxfId="3802" priority="4177">
      <formula>ISEVEN(ROW())</formula>
    </cfRule>
  </conditionalFormatting>
  <conditionalFormatting sqref="B40:E40">
    <cfRule type="expression" dxfId="3801" priority="4176">
      <formula>ISEVEN(ROW())</formula>
    </cfRule>
  </conditionalFormatting>
  <conditionalFormatting sqref="G40">
    <cfRule type="expression" dxfId="3800" priority="4175">
      <formula>ISEVEN(ROW())</formula>
    </cfRule>
  </conditionalFormatting>
  <conditionalFormatting sqref="G40">
    <cfRule type="expression" dxfId="3799" priority="4174">
      <formula>ISEVEN(ROW())</formula>
    </cfRule>
  </conditionalFormatting>
  <conditionalFormatting sqref="B40 D40:F40">
    <cfRule type="expression" dxfId="3798" priority="4173">
      <formula>ISEVEN(ROW())</formula>
    </cfRule>
  </conditionalFormatting>
  <conditionalFormatting sqref="G40">
    <cfRule type="expression" dxfId="3797" priority="4172">
      <formula>ISEVEN(ROW())</formula>
    </cfRule>
  </conditionalFormatting>
  <conditionalFormatting sqref="C40">
    <cfRule type="expression" dxfId="3796" priority="4171">
      <formula>ISEVEN(ROW())</formula>
    </cfRule>
  </conditionalFormatting>
  <conditionalFormatting sqref="B40:G40">
    <cfRule type="expression" dxfId="3795" priority="4170">
      <formula>ISEVEN(ROW())</formula>
    </cfRule>
  </conditionalFormatting>
  <conditionalFormatting sqref="F40">
    <cfRule type="expression" dxfId="3794" priority="4169">
      <formula>ISEVEN(ROW())</formula>
    </cfRule>
  </conditionalFormatting>
  <conditionalFormatting sqref="B40:E40">
    <cfRule type="expression" dxfId="3793" priority="4168">
      <formula>ISEVEN(ROW())</formula>
    </cfRule>
  </conditionalFormatting>
  <conditionalFormatting sqref="G40">
    <cfRule type="expression" dxfId="3792" priority="4167">
      <formula>ISEVEN(ROW())</formula>
    </cfRule>
  </conditionalFormatting>
  <conditionalFormatting sqref="G40">
    <cfRule type="expression" dxfId="3791" priority="4166">
      <formula>ISEVEN(ROW())</formula>
    </cfRule>
  </conditionalFormatting>
  <conditionalFormatting sqref="B40:G40">
    <cfRule type="expression" dxfId="3790" priority="4165">
      <formula>ISEVEN(ROW())</formula>
    </cfRule>
  </conditionalFormatting>
  <conditionalFormatting sqref="F40">
    <cfRule type="expression" dxfId="3789" priority="4164">
      <formula>ISEVEN(ROW())</formula>
    </cfRule>
  </conditionalFormatting>
  <conditionalFormatting sqref="B40:E40">
    <cfRule type="expression" dxfId="3788" priority="4163">
      <formula>ISEVEN(ROW())</formula>
    </cfRule>
  </conditionalFormatting>
  <conditionalFormatting sqref="G40">
    <cfRule type="expression" dxfId="3787" priority="4162">
      <formula>ISEVEN(ROW())</formula>
    </cfRule>
  </conditionalFormatting>
  <conditionalFormatting sqref="G40">
    <cfRule type="expression" dxfId="3786" priority="4161">
      <formula>ISEVEN(ROW())</formula>
    </cfRule>
  </conditionalFormatting>
  <conditionalFormatting sqref="B40 D40:F40">
    <cfRule type="expression" dxfId="3785" priority="4160">
      <formula>ISEVEN(ROW())</formula>
    </cfRule>
  </conditionalFormatting>
  <conditionalFormatting sqref="G40">
    <cfRule type="expression" dxfId="3784" priority="4159">
      <formula>ISEVEN(ROW())</formula>
    </cfRule>
  </conditionalFormatting>
  <conditionalFormatting sqref="C40">
    <cfRule type="expression" dxfId="3783" priority="4158">
      <formula>ISEVEN(ROW())</formula>
    </cfRule>
  </conditionalFormatting>
  <conditionalFormatting sqref="F40">
    <cfRule type="expression" dxfId="3782" priority="4157">
      <formula>ISEVEN(ROW())</formula>
    </cfRule>
  </conditionalFormatting>
  <conditionalFormatting sqref="B40:E40">
    <cfRule type="expression" dxfId="3781" priority="4156">
      <formula>ISEVEN(ROW())</formula>
    </cfRule>
  </conditionalFormatting>
  <conditionalFormatting sqref="G40">
    <cfRule type="expression" dxfId="3780" priority="4155">
      <formula>ISEVEN(ROW())</formula>
    </cfRule>
  </conditionalFormatting>
  <conditionalFormatting sqref="G40">
    <cfRule type="expression" dxfId="3779" priority="4154">
      <formula>ISEVEN(ROW())</formula>
    </cfRule>
  </conditionalFormatting>
  <conditionalFormatting sqref="B40:G40">
    <cfRule type="expression" dxfId="3778" priority="4153">
      <formula>ISEVEN(ROW())</formula>
    </cfRule>
  </conditionalFormatting>
  <conditionalFormatting sqref="B40 D40:F40">
    <cfRule type="expression" dxfId="3777" priority="4152">
      <formula>ISEVEN(ROW())</formula>
    </cfRule>
  </conditionalFormatting>
  <conditionalFormatting sqref="G40">
    <cfRule type="expression" dxfId="3776" priority="4151">
      <formula>ISEVEN(ROW())</formula>
    </cfRule>
  </conditionalFormatting>
  <conditionalFormatting sqref="C40">
    <cfRule type="expression" dxfId="3775" priority="4150">
      <formula>ISEVEN(ROW())</formula>
    </cfRule>
  </conditionalFormatting>
  <conditionalFormatting sqref="B40:G40">
    <cfRule type="expression" dxfId="3774" priority="4149">
      <formula>ISEVEN(ROW())</formula>
    </cfRule>
  </conditionalFormatting>
  <conditionalFormatting sqref="F40">
    <cfRule type="expression" dxfId="3773" priority="4148">
      <formula>ISEVEN(ROW())</formula>
    </cfRule>
  </conditionalFormatting>
  <conditionalFormatting sqref="B40:E40">
    <cfRule type="expression" dxfId="3772" priority="4147">
      <formula>ISEVEN(ROW())</formula>
    </cfRule>
  </conditionalFormatting>
  <conditionalFormatting sqref="G40">
    <cfRule type="expression" dxfId="3771" priority="4146">
      <formula>ISEVEN(ROW())</formula>
    </cfRule>
  </conditionalFormatting>
  <conditionalFormatting sqref="G40">
    <cfRule type="expression" dxfId="3770" priority="4145">
      <formula>ISEVEN(ROW())</formula>
    </cfRule>
  </conditionalFormatting>
  <conditionalFormatting sqref="B40 D40:F40">
    <cfRule type="expression" dxfId="3769" priority="4144">
      <formula>ISEVEN(ROW())</formula>
    </cfRule>
  </conditionalFormatting>
  <conditionalFormatting sqref="G40">
    <cfRule type="expression" dxfId="3768" priority="4143">
      <formula>ISEVEN(ROW())</formula>
    </cfRule>
  </conditionalFormatting>
  <conditionalFormatting sqref="C40">
    <cfRule type="expression" dxfId="3767" priority="4142">
      <formula>ISEVEN(ROW())</formula>
    </cfRule>
  </conditionalFormatting>
  <conditionalFormatting sqref="B40:G40">
    <cfRule type="expression" dxfId="3766" priority="4141">
      <formula>ISEVEN(ROW())</formula>
    </cfRule>
  </conditionalFormatting>
  <conditionalFormatting sqref="F40">
    <cfRule type="expression" dxfId="3765" priority="4140">
      <formula>ISEVEN(ROW())</formula>
    </cfRule>
  </conditionalFormatting>
  <conditionalFormatting sqref="B40:E40">
    <cfRule type="expression" dxfId="3764" priority="4139">
      <formula>ISEVEN(ROW())</formula>
    </cfRule>
  </conditionalFormatting>
  <conditionalFormatting sqref="G40">
    <cfRule type="expression" dxfId="3763" priority="4138">
      <formula>ISEVEN(ROW())</formula>
    </cfRule>
  </conditionalFormatting>
  <conditionalFormatting sqref="G40">
    <cfRule type="expression" dxfId="3762" priority="4137">
      <formula>ISEVEN(ROW())</formula>
    </cfRule>
  </conditionalFormatting>
  <conditionalFormatting sqref="B40 D40:F40">
    <cfRule type="expression" dxfId="3761" priority="4136">
      <formula>ISEVEN(ROW())</formula>
    </cfRule>
  </conditionalFormatting>
  <conditionalFormatting sqref="G40">
    <cfRule type="expression" dxfId="3760" priority="4135">
      <formula>ISEVEN(ROW())</formula>
    </cfRule>
  </conditionalFormatting>
  <conditionalFormatting sqref="C40">
    <cfRule type="expression" dxfId="3759" priority="4134">
      <formula>ISEVEN(ROW())</formula>
    </cfRule>
  </conditionalFormatting>
  <conditionalFormatting sqref="B40:G40">
    <cfRule type="expression" dxfId="3758" priority="4133">
      <formula>ISEVEN(ROW())</formula>
    </cfRule>
  </conditionalFormatting>
  <conditionalFormatting sqref="B40 D40:F40">
    <cfRule type="expression" dxfId="3757" priority="4132">
      <formula>ISEVEN(ROW())</formula>
    </cfRule>
  </conditionalFormatting>
  <conditionalFormatting sqref="G40">
    <cfRule type="expression" dxfId="3756" priority="4131">
      <formula>ISEVEN(ROW())</formula>
    </cfRule>
  </conditionalFormatting>
  <conditionalFormatting sqref="C40">
    <cfRule type="expression" dxfId="3755" priority="4130">
      <formula>ISEVEN(ROW())</formula>
    </cfRule>
  </conditionalFormatting>
  <conditionalFormatting sqref="B40:G40">
    <cfRule type="expression" dxfId="3754" priority="4129">
      <formula>ISEVEN(ROW())</formula>
    </cfRule>
  </conditionalFormatting>
  <conditionalFormatting sqref="F40">
    <cfRule type="expression" dxfId="3753" priority="4128">
      <formula>ISEVEN(ROW())</formula>
    </cfRule>
  </conditionalFormatting>
  <conditionalFormatting sqref="B40:E40">
    <cfRule type="expression" dxfId="3752" priority="4127">
      <formula>ISEVEN(ROW())</formula>
    </cfRule>
  </conditionalFormatting>
  <conditionalFormatting sqref="G40">
    <cfRule type="expression" dxfId="3751" priority="4126">
      <formula>ISEVEN(ROW())</formula>
    </cfRule>
  </conditionalFormatting>
  <conditionalFormatting sqref="G40">
    <cfRule type="expression" dxfId="3750" priority="4125">
      <formula>ISEVEN(ROW())</formula>
    </cfRule>
  </conditionalFormatting>
  <conditionalFormatting sqref="B40 D40:F40">
    <cfRule type="expression" dxfId="3749" priority="4124">
      <formula>ISEVEN(ROW())</formula>
    </cfRule>
  </conditionalFormatting>
  <conditionalFormatting sqref="G40">
    <cfRule type="expression" dxfId="3748" priority="4123">
      <formula>ISEVEN(ROW())</formula>
    </cfRule>
  </conditionalFormatting>
  <conditionalFormatting sqref="C40">
    <cfRule type="expression" dxfId="3747" priority="4122">
      <formula>ISEVEN(ROW())</formula>
    </cfRule>
  </conditionalFormatting>
  <conditionalFormatting sqref="B40:G40">
    <cfRule type="expression" dxfId="3746" priority="4121">
      <formula>ISEVEN(ROW())</formula>
    </cfRule>
  </conditionalFormatting>
  <conditionalFormatting sqref="F40">
    <cfRule type="expression" dxfId="3745" priority="4120">
      <formula>ISEVEN(ROW())</formula>
    </cfRule>
  </conditionalFormatting>
  <conditionalFormatting sqref="B40:E40">
    <cfRule type="expression" dxfId="3744" priority="4119">
      <formula>ISEVEN(ROW())</formula>
    </cfRule>
  </conditionalFormatting>
  <conditionalFormatting sqref="G40">
    <cfRule type="expression" dxfId="3743" priority="4118">
      <formula>ISEVEN(ROW())</formula>
    </cfRule>
  </conditionalFormatting>
  <conditionalFormatting sqref="G40">
    <cfRule type="expression" dxfId="3742" priority="4117">
      <formula>ISEVEN(ROW())</formula>
    </cfRule>
  </conditionalFormatting>
  <conditionalFormatting sqref="B40 D40:F40">
    <cfRule type="expression" dxfId="3741" priority="4116">
      <formula>ISEVEN(ROW())</formula>
    </cfRule>
  </conditionalFormatting>
  <conditionalFormatting sqref="G40">
    <cfRule type="expression" dxfId="3740" priority="4115">
      <formula>ISEVEN(ROW())</formula>
    </cfRule>
  </conditionalFormatting>
  <conditionalFormatting sqref="C40">
    <cfRule type="expression" dxfId="3739" priority="4114">
      <formula>ISEVEN(ROW())</formula>
    </cfRule>
  </conditionalFormatting>
  <conditionalFormatting sqref="B40:G40">
    <cfRule type="expression" dxfId="3738" priority="4113">
      <formula>ISEVEN(ROW())</formula>
    </cfRule>
  </conditionalFormatting>
  <conditionalFormatting sqref="F39">
    <cfRule type="expression" dxfId="3737" priority="3996">
      <formula>ISEVEN(ROW())</formula>
    </cfRule>
  </conditionalFormatting>
  <conditionalFormatting sqref="F39">
    <cfRule type="expression" dxfId="3736" priority="3992">
      <formula>ISEVEN(ROW())</formula>
    </cfRule>
  </conditionalFormatting>
  <conditionalFormatting sqref="F39">
    <cfRule type="expression" dxfId="3735" priority="3981">
      <formula>ISEVEN(ROW())</formula>
    </cfRule>
  </conditionalFormatting>
  <conditionalFormatting sqref="F39">
    <cfRule type="expression" dxfId="3734" priority="3980">
      <formula>ISEVEN(ROW())</formula>
    </cfRule>
  </conditionalFormatting>
  <conditionalFormatting sqref="F39">
    <cfRule type="expression" dxfId="3733" priority="3976">
      <formula>ISEVEN(ROW())</formula>
    </cfRule>
  </conditionalFormatting>
  <conditionalFormatting sqref="F39">
    <cfRule type="expression" dxfId="3732" priority="3965">
      <formula>ISEVEN(ROW())</formula>
    </cfRule>
  </conditionalFormatting>
  <conditionalFormatting sqref="F39">
    <cfRule type="expression" dxfId="3731" priority="3961">
      <formula>ISEVEN(ROW())</formula>
    </cfRule>
  </conditionalFormatting>
  <conditionalFormatting sqref="F39">
    <cfRule type="expression" dxfId="3730" priority="3957">
      <formula>ISEVEN(ROW())</formula>
    </cfRule>
  </conditionalFormatting>
  <conditionalFormatting sqref="F39">
    <cfRule type="expression" dxfId="3729" priority="3949">
      <formula>ISEVEN(ROW())</formula>
    </cfRule>
  </conditionalFormatting>
  <conditionalFormatting sqref="F39">
    <cfRule type="expression" dxfId="3728" priority="3945">
      <formula>ISEVEN(ROW())</formula>
    </cfRule>
  </conditionalFormatting>
  <conditionalFormatting sqref="F39">
    <cfRule type="expression" dxfId="3727" priority="3934">
      <formula>ISEVEN(ROW())</formula>
    </cfRule>
  </conditionalFormatting>
  <conditionalFormatting sqref="F39">
    <cfRule type="expression" dxfId="3726" priority="3931">
      <formula>ISEVEN(ROW())</formula>
    </cfRule>
  </conditionalFormatting>
  <conditionalFormatting sqref="F39">
    <cfRule type="expression" dxfId="3725" priority="3927">
      <formula>ISEVEN(ROW())</formula>
    </cfRule>
  </conditionalFormatting>
  <conditionalFormatting sqref="F39">
    <cfRule type="expression" dxfId="3724" priority="3916">
      <formula>ISEVEN(ROW())</formula>
    </cfRule>
  </conditionalFormatting>
  <conditionalFormatting sqref="F39">
    <cfRule type="expression" dxfId="3723" priority="3913">
      <formula>ISEVEN(ROW())</formula>
    </cfRule>
  </conditionalFormatting>
  <conditionalFormatting sqref="F39">
    <cfRule type="expression" dxfId="3722" priority="3909">
      <formula>ISEVEN(ROW())</formula>
    </cfRule>
  </conditionalFormatting>
  <conditionalFormatting sqref="F39">
    <cfRule type="expression" dxfId="3721" priority="3903">
      <formula>ISEVEN(ROW())</formula>
    </cfRule>
  </conditionalFormatting>
  <conditionalFormatting sqref="F39">
    <cfRule type="expression" dxfId="3720" priority="3894">
      <formula>ISEVEN(ROW())</formula>
    </cfRule>
  </conditionalFormatting>
  <conditionalFormatting sqref="F39">
    <cfRule type="expression" dxfId="3719" priority="3885">
      <formula>ISEVEN(ROW())</formula>
    </cfRule>
  </conditionalFormatting>
  <conditionalFormatting sqref="F39">
    <cfRule type="expression" dxfId="3718" priority="3882">
      <formula>ISEVEN(ROW())</formula>
    </cfRule>
  </conditionalFormatting>
  <conditionalFormatting sqref="F39">
    <cfRule type="expression" dxfId="3717" priority="3881">
      <formula>ISEVEN(ROW())</formula>
    </cfRule>
  </conditionalFormatting>
  <conditionalFormatting sqref="F39">
    <cfRule type="expression" dxfId="3716" priority="3873">
      <formula>ISEVEN(ROW())</formula>
    </cfRule>
  </conditionalFormatting>
  <conditionalFormatting sqref="F39">
    <cfRule type="expression" dxfId="3715" priority="3869">
      <formula>ISEVEN(ROW())</formula>
    </cfRule>
  </conditionalFormatting>
  <conditionalFormatting sqref="F39">
    <cfRule type="expression" dxfId="3714" priority="3858">
      <formula>ISEVEN(ROW())</formula>
    </cfRule>
  </conditionalFormatting>
  <conditionalFormatting sqref="F39">
    <cfRule type="expression" dxfId="3713" priority="3855">
      <formula>ISEVEN(ROW())</formula>
    </cfRule>
  </conditionalFormatting>
  <conditionalFormatting sqref="F39">
    <cfRule type="expression" dxfId="3712" priority="3851">
      <formula>ISEVEN(ROW())</formula>
    </cfRule>
  </conditionalFormatting>
  <conditionalFormatting sqref="F39">
    <cfRule type="expression" dxfId="3711" priority="3840">
      <formula>ISEVEN(ROW())</formula>
    </cfRule>
  </conditionalFormatting>
  <conditionalFormatting sqref="F39">
    <cfRule type="expression" dxfId="3710" priority="3837">
      <formula>ISEVEN(ROW())</formula>
    </cfRule>
  </conditionalFormatting>
  <conditionalFormatting sqref="F39">
    <cfRule type="expression" dxfId="3709" priority="3833">
      <formula>ISEVEN(ROW())</formula>
    </cfRule>
  </conditionalFormatting>
  <conditionalFormatting sqref="B41:G41">
    <cfRule type="expression" dxfId="3708" priority="3738">
      <formula>ISEVEN(ROW())</formula>
    </cfRule>
  </conditionalFormatting>
  <conditionalFormatting sqref="F41">
    <cfRule type="expression" dxfId="3707" priority="3737">
      <formula>ISEVEN(ROW())</formula>
    </cfRule>
  </conditionalFormatting>
  <conditionalFormatting sqref="B41:E41">
    <cfRule type="expression" dxfId="3706" priority="3736">
      <formula>ISEVEN(ROW())</formula>
    </cfRule>
  </conditionalFormatting>
  <conditionalFormatting sqref="G41">
    <cfRule type="expression" dxfId="3705" priority="3735">
      <formula>ISEVEN(ROW())</formula>
    </cfRule>
  </conditionalFormatting>
  <conditionalFormatting sqref="G41">
    <cfRule type="expression" dxfId="3704" priority="3734">
      <formula>ISEVEN(ROW())</formula>
    </cfRule>
  </conditionalFormatting>
  <conditionalFormatting sqref="B41 D41:F41">
    <cfRule type="expression" dxfId="3703" priority="3733">
      <formula>ISEVEN(ROW())</formula>
    </cfRule>
  </conditionalFormatting>
  <conditionalFormatting sqref="G41">
    <cfRule type="expression" dxfId="3702" priority="3732">
      <formula>ISEVEN(ROW())</formula>
    </cfRule>
  </conditionalFormatting>
  <conditionalFormatting sqref="C41">
    <cfRule type="expression" dxfId="3701" priority="3731">
      <formula>ISEVEN(ROW())</formula>
    </cfRule>
  </conditionalFormatting>
  <conditionalFormatting sqref="B41:G41">
    <cfRule type="expression" dxfId="3700" priority="3730">
      <formula>ISEVEN(ROW())</formula>
    </cfRule>
  </conditionalFormatting>
  <conditionalFormatting sqref="F41">
    <cfRule type="expression" dxfId="3699" priority="3729">
      <formula>ISEVEN(ROW())</formula>
    </cfRule>
  </conditionalFormatting>
  <conditionalFormatting sqref="B41:E41">
    <cfRule type="expression" dxfId="3698" priority="3728">
      <formula>ISEVEN(ROW())</formula>
    </cfRule>
  </conditionalFormatting>
  <conditionalFormatting sqref="G41">
    <cfRule type="expression" dxfId="3697" priority="3727">
      <formula>ISEVEN(ROW())</formula>
    </cfRule>
  </conditionalFormatting>
  <conditionalFormatting sqref="G41">
    <cfRule type="expression" dxfId="3696" priority="3726">
      <formula>ISEVEN(ROW())</formula>
    </cfRule>
  </conditionalFormatting>
  <conditionalFormatting sqref="B41 D41:F41">
    <cfRule type="expression" dxfId="3695" priority="3725">
      <formula>ISEVEN(ROW())</formula>
    </cfRule>
  </conditionalFormatting>
  <conditionalFormatting sqref="G41">
    <cfRule type="expression" dxfId="3694" priority="3724">
      <formula>ISEVEN(ROW())</formula>
    </cfRule>
  </conditionalFormatting>
  <conditionalFormatting sqref="C41">
    <cfRule type="expression" dxfId="3693" priority="3723">
      <formula>ISEVEN(ROW())</formula>
    </cfRule>
  </conditionalFormatting>
  <conditionalFormatting sqref="B41:G41">
    <cfRule type="expression" dxfId="3692" priority="3722">
      <formula>ISEVEN(ROW())</formula>
    </cfRule>
  </conditionalFormatting>
  <conditionalFormatting sqref="F41">
    <cfRule type="expression" dxfId="3691" priority="3721">
      <formula>ISEVEN(ROW())</formula>
    </cfRule>
  </conditionalFormatting>
  <conditionalFormatting sqref="B41:E41">
    <cfRule type="expression" dxfId="3690" priority="3720">
      <formula>ISEVEN(ROW())</formula>
    </cfRule>
  </conditionalFormatting>
  <conditionalFormatting sqref="G41">
    <cfRule type="expression" dxfId="3689" priority="3719">
      <formula>ISEVEN(ROW())</formula>
    </cfRule>
  </conditionalFormatting>
  <conditionalFormatting sqref="G41">
    <cfRule type="expression" dxfId="3688" priority="3718">
      <formula>ISEVEN(ROW())</formula>
    </cfRule>
  </conditionalFormatting>
  <conditionalFormatting sqref="B41:G41">
    <cfRule type="expression" dxfId="3687" priority="3717">
      <formula>ISEVEN(ROW())</formula>
    </cfRule>
  </conditionalFormatting>
  <conditionalFormatting sqref="F41">
    <cfRule type="expression" dxfId="3686" priority="3716">
      <formula>ISEVEN(ROW())</formula>
    </cfRule>
  </conditionalFormatting>
  <conditionalFormatting sqref="B41:E41">
    <cfRule type="expression" dxfId="3685" priority="3715">
      <formula>ISEVEN(ROW())</formula>
    </cfRule>
  </conditionalFormatting>
  <conditionalFormatting sqref="G41">
    <cfRule type="expression" dxfId="3684" priority="3714">
      <formula>ISEVEN(ROW())</formula>
    </cfRule>
  </conditionalFormatting>
  <conditionalFormatting sqref="G41">
    <cfRule type="expression" dxfId="3683" priority="3713">
      <formula>ISEVEN(ROW())</formula>
    </cfRule>
  </conditionalFormatting>
  <conditionalFormatting sqref="B41 D41:F41">
    <cfRule type="expression" dxfId="3682" priority="3712">
      <formula>ISEVEN(ROW())</formula>
    </cfRule>
  </conditionalFormatting>
  <conditionalFormatting sqref="G41">
    <cfRule type="expression" dxfId="3681" priority="3711">
      <formula>ISEVEN(ROW())</formula>
    </cfRule>
  </conditionalFormatting>
  <conditionalFormatting sqref="C41">
    <cfRule type="expression" dxfId="3680" priority="3710">
      <formula>ISEVEN(ROW())</formula>
    </cfRule>
  </conditionalFormatting>
  <conditionalFormatting sqref="B41:G41">
    <cfRule type="expression" dxfId="3679" priority="3709">
      <formula>ISEVEN(ROW())</formula>
    </cfRule>
  </conditionalFormatting>
  <conditionalFormatting sqref="F41">
    <cfRule type="expression" dxfId="3678" priority="3708">
      <formula>ISEVEN(ROW())</formula>
    </cfRule>
  </conditionalFormatting>
  <conditionalFormatting sqref="B41:E41">
    <cfRule type="expression" dxfId="3677" priority="3707">
      <formula>ISEVEN(ROW())</formula>
    </cfRule>
  </conditionalFormatting>
  <conditionalFormatting sqref="G41">
    <cfRule type="expression" dxfId="3676" priority="3706">
      <formula>ISEVEN(ROW())</formula>
    </cfRule>
  </conditionalFormatting>
  <conditionalFormatting sqref="G41">
    <cfRule type="expression" dxfId="3675" priority="3705">
      <formula>ISEVEN(ROW())</formula>
    </cfRule>
  </conditionalFormatting>
  <conditionalFormatting sqref="B41 D41:F41">
    <cfRule type="expression" dxfId="3674" priority="3704">
      <formula>ISEVEN(ROW())</formula>
    </cfRule>
  </conditionalFormatting>
  <conditionalFormatting sqref="G41">
    <cfRule type="expression" dxfId="3673" priority="3703">
      <formula>ISEVEN(ROW())</formula>
    </cfRule>
  </conditionalFormatting>
  <conditionalFormatting sqref="C41">
    <cfRule type="expression" dxfId="3672" priority="3702">
      <formula>ISEVEN(ROW())</formula>
    </cfRule>
  </conditionalFormatting>
  <conditionalFormatting sqref="B41:G41">
    <cfRule type="expression" dxfId="3671" priority="3701">
      <formula>ISEVEN(ROW())</formula>
    </cfRule>
  </conditionalFormatting>
  <conditionalFormatting sqref="F41">
    <cfRule type="expression" dxfId="3670" priority="3700">
      <formula>ISEVEN(ROW())</formula>
    </cfRule>
  </conditionalFormatting>
  <conditionalFormatting sqref="B41:E41">
    <cfRule type="expression" dxfId="3669" priority="3699">
      <formula>ISEVEN(ROW())</formula>
    </cfRule>
  </conditionalFormatting>
  <conditionalFormatting sqref="G41">
    <cfRule type="expression" dxfId="3668" priority="3698">
      <formula>ISEVEN(ROW())</formula>
    </cfRule>
  </conditionalFormatting>
  <conditionalFormatting sqref="G41">
    <cfRule type="expression" dxfId="3667" priority="3697">
      <formula>ISEVEN(ROW())</formula>
    </cfRule>
  </conditionalFormatting>
  <conditionalFormatting sqref="B41:G41">
    <cfRule type="expression" dxfId="3666" priority="3696">
      <formula>ISEVEN(ROW())</formula>
    </cfRule>
  </conditionalFormatting>
  <conditionalFormatting sqref="F41">
    <cfRule type="expression" dxfId="3665" priority="3695">
      <formula>ISEVEN(ROW())</formula>
    </cfRule>
  </conditionalFormatting>
  <conditionalFormatting sqref="B41:E41">
    <cfRule type="expression" dxfId="3664" priority="3694">
      <formula>ISEVEN(ROW())</formula>
    </cfRule>
  </conditionalFormatting>
  <conditionalFormatting sqref="G41">
    <cfRule type="expression" dxfId="3663" priority="3693">
      <formula>ISEVEN(ROW())</formula>
    </cfRule>
  </conditionalFormatting>
  <conditionalFormatting sqref="G41">
    <cfRule type="expression" dxfId="3662" priority="3692">
      <formula>ISEVEN(ROW())</formula>
    </cfRule>
  </conditionalFormatting>
  <conditionalFormatting sqref="B41 D41:F41">
    <cfRule type="expression" dxfId="3661" priority="3691">
      <formula>ISEVEN(ROW())</formula>
    </cfRule>
  </conditionalFormatting>
  <conditionalFormatting sqref="G41">
    <cfRule type="expression" dxfId="3660" priority="3690">
      <formula>ISEVEN(ROW())</formula>
    </cfRule>
  </conditionalFormatting>
  <conditionalFormatting sqref="C41">
    <cfRule type="expression" dxfId="3659" priority="3689">
      <formula>ISEVEN(ROW())</formula>
    </cfRule>
  </conditionalFormatting>
  <conditionalFormatting sqref="F41">
    <cfRule type="expression" dxfId="3658" priority="3688">
      <formula>ISEVEN(ROW())</formula>
    </cfRule>
  </conditionalFormatting>
  <conditionalFormatting sqref="B41:E41">
    <cfRule type="expression" dxfId="3657" priority="3687">
      <formula>ISEVEN(ROW())</formula>
    </cfRule>
  </conditionalFormatting>
  <conditionalFormatting sqref="G41">
    <cfRule type="expression" dxfId="3656" priority="3686">
      <formula>ISEVEN(ROW())</formula>
    </cfRule>
  </conditionalFormatting>
  <conditionalFormatting sqref="G41">
    <cfRule type="expression" dxfId="3655" priority="3685">
      <formula>ISEVEN(ROW())</formula>
    </cfRule>
  </conditionalFormatting>
  <conditionalFormatting sqref="B41:G41">
    <cfRule type="expression" dxfId="3654" priority="3684">
      <formula>ISEVEN(ROW())</formula>
    </cfRule>
  </conditionalFormatting>
  <conditionalFormatting sqref="F41">
    <cfRule type="expression" dxfId="3653" priority="3683">
      <formula>ISEVEN(ROW())</formula>
    </cfRule>
  </conditionalFormatting>
  <conditionalFormatting sqref="B41:E41">
    <cfRule type="expression" dxfId="3652" priority="3682">
      <formula>ISEVEN(ROW())</formula>
    </cfRule>
  </conditionalFormatting>
  <conditionalFormatting sqref="G41">
    <cfRule type="expression" dxfId="3651" priority="3681">
      <formula>ISEVEN(ROW())</formula>
    </cfRule>
  </conditionalFormatting>
  <conditionalFormatting sqref="G41">
    <cfRule type="expression" dxfId="3650" priority="3680">
      <formula>ISEVEN(ROW())</formula>
    </cfRule>
  </conditionalFormatting>
  <conditionalFormatting sqref="B41 D41:F41">
    <cfRule type="expression" dxfId="3649" priority="3679">
      <formula>ISEVEN(ROW())</formula>
    </cfRule>
  </conditionalFormatting>
  <conditionalFormatting sqref="G41">
    <cfRule type="expression" dxfId="3648" priority="3678">
      <formula>ISEVEN(ROW())</formula>
    </cfRule>
  </conditionalFormatting>
  <conditionalFormatting sqref="C41">
    <cfRule type="expression" dxfId="3647" priority="3677">
      <formula>ISEVEN(ROW())</formula>
    </cfRule>
  </conditionalFormatting>
  <conditionalFormatting sqref="B41:G41">
    <cfRule type="expression" dxfId="3646" priority="3676">
      <formula>ISEVEN(ROW())</formula>
    </cfRule>
  </conditionalFormatting>
  <conditionalFormatting sqref="F41">
    <cfRule type="expression" dxfId="3645" priority="3675">
      <formula>ISEVEN(ROW())</formula>
    </cfRule>
  </conditionalFormatting>
  <conditionalFormatting sqref="B41:E41">
    <cfRule type="expression" dxfId="3644" priority="3674">
      <formula>ISEVEN(ROW())</formula>
    </cfRule>
  </conditionalFormatting>
  <conditionalFormatting sqref="G41">
    <cfRule type="expression" dxfId="3643" priority="3673">
      <formula>ISEVEN(ROW())</formula>
    </cfRule>
  </conditionalFormatting>
  <conditionalFormatting sqref="G41">
    <cfRule type="expression" dxfId="3642" priority="3672">
      <formula>ISEVEN(ROW())</formula>
    </cfRule>
  </conditionalFormatting>
  <conditionalFormatting sqref="B41 D41:F41">
    <cfRule type="expression" dxfId="3641" priority="3671">
      <formula>ISEVEN(ROW())</formula>
    </cfRule>
  </conditionalFormatting>
  <conditionalFormatting sqref="G41">
    <cfRule type="expression" dxfId="3640" priority="3670">
      <formula>ISEVEN(ROW())</formula>
    </cfRule>
  </conditionalFormatting>
  <conditionalFormatting sqref="C41">
    <cfRule type="expression" dxfId="3639" priority="3669">
      <formula>ISEVEN(ROW())</formula>
    </cfRule>
  </conditionalFormatting>
  <conditionalFormatting sqref="B41:G41">
    <cfRule type="expression" dxfId="3638" priority="3668">
      <formula>ISEVEN(ROW())</formula>
    </cfRule>
  </conditionalFormatting>
  <conditionalFormatting sqref="F41">
    <cfRule type="expression" dxfId="3637" priority="3667">
      <formula>ISEVEN(ROW())</formula>
    </cfRule>
  </conditionalFormatting>
  <conditionalFormatting sqref="B41:E41">
    <cfRule type="expression" dxfId="3636" priority="3666">
      <formula>ISEVEN(ROW())</formula>
    </cfRule>
  </conditionalFormatting>
  <conditionalFormatting sqref="G41">
    <cfRule type="expression" dxfId="3635" priority="3665">
      <formula>ISEVEN(ROW())</formula>
    </cfRule>
  </conditionalFormatting>
  <conditionalFormatting sqref="G41">
    <cfRule type="expression" dxfId="3634" priority="3664">
      <formula>ISEVEN(ROW())</formula>
    </cfRule>
  </conditionalFormatting>
  <conditionalFormatting sqref="B41 D41:F41">
    <cfRule type="expression" dxfId="3633" priority="3663">
      <formula>ISEVEN(ROW())</formula>
    </cfRule>
  </conditionalFormatting>
  <conditionalFormatting sqref="G41">
    <cfRule type="expression" dxfId="3632" priority="3662">
      <formula>ISEVEN(ROW())</formula>
    </cfRule>
  </conditionalFormatting>
  <conditionalFormatting sqref="C41">
    <cfRule type="expression" dxfId="3631" priority="3661">
      <formula>ISEVEN(ROW())</formula>
    </cfRule>
  </conditionalFormatting>
  <conditionalFormatting sqref="F41">
    <cfRule type="expression" dxfId="3630" priority="3660">
      <formula>ISEVEN(ROW())</formula>
    </cfRule>
  </conditionalFormatting>
  <conditionalFormatting sqref="B41:E41">
    <cfRule type="expression" dxfId="3629" priority="3659">
      <formula>ISEVEN(ROW())</formula>
    </cfRule>
  </conditionalFormatting>
  <conditionalFormatting sqref="G41">
    <cfRule type="expression" dxfId="3628" priority="3658">
      <formula>ISEVEN(ROW())</formula>
    </cfRule>
  </conditionalFormatting>
  <conditionalFormatting sqref="G41">
    <cfRule type="expression" dxfId="3627" priority="3657">
      <formula>ISEVEN(ROW())</formula>
    </cfRule>
  </conditionalFormatting>
  <conditionalFormatting sqref="B41 D41:F41">
    <cfRule type="expression" dxfId="3626" priority="3656">
      <formula>ISEVEN(ROW())</formula>
    </cfRule>
  </conditionalFormatting>
  <conditionalFormatting sqref="G41">
    <cfRule type="expression" dxfId="3625" priority="3655">
      <formula>ISEVEN(ROW())</formula>
    </cfRule>
  </conditionalFormatting>
  <conditionalFormatting sqref="C41">
    <cfRule type="expression" dxfId="3624" priority="3654">
      <formula>ISEVEN(ROW())</formula>
    </cfRule>
  </conditionalFormatting>
  <conditionalFormatting sqref="B41:G41">
    <cfRule type="expression" dxfId="3623" priority="3653">
      <formula>ISEVEN(ROW())</formula>
    </cfRule>
  </conditionalFormatting>
  <conditionalFormatting sqref="F41">
    <cfRule type="expression" dxfId="3622" priority="3652">
      <formula>ISEVEN(ROW())</formula>
    </cfRule>
  </conditionalFormatting>
  <conditionalFormatting sqref="B41:E41">
    <cfRule type="expression" dxfId="3621" priority="3651">
      <formula>ISEVEN(ROW())</formula>
    </cfRule>
  </conditionalFormatting>
  <conditionalFormatting sqref="G41">
    <cfRule type="expression" dxfId="3620" priority="3650">
      <formula>ISEVEN(ROW())</formula>
    </cfRule>
  </conditionalFormatting>
  <conditionalFormatting sqref="G41">
    <cfRule type="expression" dxfId="3619" priority="3649">
      <formula>ISEVEN(ROW())</formula>
    </cfRule>
  </conditionalFormatting>
  <conditionalFormatting sqref="B41 D41:F41">
    <cfRule type="expression" dxfId="3618" priority="3648">
      <formula>ISEVEN(ROW())</formula>
    </cfRule>
  </conditionalFormatting>
  <conditionalFormatting sqref="G41">
    <cfRule type="expression" dxfId="3617" priority="3647">
      <formula>ISEVEN(ROW())</formula>
    </cfRule>
  </conditionalFormatting>
  <conditionalFormatting sqref="C41">
    <cfRule type="expression" dxfId="3616" priority="3646">
      <formula>ISEVEN(ROW())</formula>
    </cfRule>
  </conditionalFormatting>
  <conditionalFormatting sqref="B41:G41">
    <cfRule type="expression" dxfId="3615" priority="3645">
      <formula>ISEVEN(ROW())</formula>
    </cfRule>
  </conditionalFormatting>
  <conditionalFormatting sqref="F41">
    <cfRule type="expression" dxfId="3614" priority="3644">
      <formula>ISEVEN(ROW())</formula>
    </cfRule>
  </conditionalFormatting>
  <conditionalFormatting sqref="B41:E41">
    <cfRule type="expression" dxfId="3613" priority="3643">
      <formula>ISEVEN(ROW())</formula>
    </cfRule>
  </conditionalFormatting>
  <conditionalFormatting sqref="G41">
    <cfRule type="expression" dxfId="3612" priority="3642">
      <formula>ISEVEN(ROW())</formula>
    </cfRule>
  </conditionalFormatting>
  <conditionalFormatting sqref="G41">
    <cfRule type="expression" dxfId="3611" priority="3641">
      <formula>ISEVEN(ROW())</formula>
    </cfRule>
  </conditionalFormatting>
  <conditionalFormatting sqref="B41 D41:F41">
    <cfRule type="expression" dxfId="3610" priority="3640">
      <formula>ISEVEN(ROW())</formula>
    </cfRule>
  </conditionalFormatting>
  <conditionalFormatting sqref="G41">
    <cfRule type="expression" dxfId="3609" priority="3639">
      <formula>ISEVEN(ROW())</formula>
    </cfRule>
  </conditionalFormatting>
  <conditionalFormatting sqref="C41">
    <cfRule type="expression" dxfId="3608" priority="3638">
      <formula>ISEVEN(ROW())</formula>
    </cfRule>
  </conditionalFormatting>
  <conditionalFormatting sqref="F41">
    <cfRule type="expression" dxfId="3607" priority="3637">
      <formula>ISEVEN(ROW())</formula>
    </cfRule>
  </conditionalFormatting>
  <conditionalFormatting sqref="B41:E41">
    <cfRule type="expression" dxfId="3606" priority="3636">
      <formula>ISEVEN(ROW())</formula>
    </cfRule>
  </conditionalFormatting>
  <conditionalFormatting sqref="G41">
    <cfRule type="expression" dxfId="3605" priority="3635">
      <formula>ISEVEN(ROW())</formula>
    </cfRule>
  </conditionalFormatting>
  <conditionalFormatting sqref="G41">
    <cfRule type="expression" dxfId="3604" priority="3634">
      <formula>ISEVEN(ROW())</formula>
    </cfRule>
  </conditionalFormatting>
  <conditionalFormatting sqref="B41:G41">
    <cfRule type="expression" dxfId="3603" priority="3633">
      <formula>ISEVEN(ROW())</formula>
    </cfRule>
  </conditionalFormatting>
  <conditionalFormatting sqref="B41 D41:F41">
    <cfRule type="expression" dxfId="3602" priority="3632">
      <formula>ISEVEN(ROW())</formula>
    </cfRule>
  </conditionalFormatting>
  <conditionalFormatting sqref="G41">
    <cfRule type="expression" dxfId="3601" priority="3631">
      <formula>ISEVEN(ROW())</formula>
    </cfRule>
  </conditionalFormatting>
  <conditionalFormatting sqref="C41">
    <cfRule type="expression" dxfId="3600" priority="3630">
      <formula>ISEVEN(ROW())</formula>
    </cfRule>
  </conditionalFormatting>
  <conditionalFormatting sqref="F41">
    <cfRule type="expression" dxfId="3599" priority="3629">
      <formula>ISEVEN(ROW())</formula>
    </cfRule>
  </conditionalFormatting>
  <conditionalFormatting sqref="B41:E41">
    <cfRule type="expression" dxfId="3598" priority="3628">
      <formula>ISEVEN(ROW())</formula>
    </cfRule>
  </conditionalFormatting>
  <conditionalFormatting sqref="G41">
    <cfRule type="expression" dxfId="3597" priority="3627">
      <formula>ISEVEN(ROW())</formula>
    </cfRule>
  </conditionalFormatting>
  <conditionalFormatting sqref="G41">
    <cfRule type="expression" dxfId="3596" priority="3626">
      <formula>ISEVEN(ROW())</formula>
    </cfRule>
  </conditionalFormatting>
  <conditionalFormatting sqref="B41:G41">
    <cfRule type="expression" dxfId="3595" priority="3625">
      <formula>ISEVEN(ROW())</formula>
    </cfRule>
  </conditionalFormatting>
  <conditionalFormatting sqref="F41">
    <cfRule type="expression" dxfId="3594" priority="3624">
      <formula>ISEVEN(ROW())</formula>
    </cfRule>
  </conditionalFormatting>
  <conditionalFormatting sqref="B41:E41">
    <cfRule type="expression" dxfId="3593" priority="3623">
      <formula>ISEVEN(ROW())</formula>
    </cfRule>
  </conditionalFormatting>
  <conditionalFormatting sqref="G41">
    <cfRule type="expression" dxfId="3592" priority="3622">
      <formula>ISEVEN(ROW())</formula>
    </cfRule>
  </conditionalFormatting>
  <conditionalFormatting sqref="G41">
    <cfRule type="expression" dxfId="3591" priority="3621">
      <formula>ISEVEN(ROW())</formula>
    </cfRule>
  </conditionalFormatting>
  <conditionalFormatting sqref="B41 D41:F41">
    <cfRule type="expression" dxfId="3590" priority="3620">
      <formula>ISEVEN(ROW())</formula>
    </cfRule>
  </conditionalFormatting>
  <conditionalFormatting sqref="G41">
    <cfRule type="expression" dxfId="3589" priority="3619">
      <formula>ISEVEN(ROW())</formula>
    </cfRule>
  </conditionalFormatting>
  <conditionalFormatting sqref="C41">
    <cfRule type="expression" dxfId="3588" priority="3618">
      <formula>ISEVEN(ROW())</formula>
    </cfRule>
  </conditionalFormatting>
  <conditionalFormatting sqref="B41:G41">
    <cfRule type="expression" dxfId="3587" priority="3617">
      <formula>ISEVEN(ROW())</formula>
    </cfRule>
  </conditionalFormatting>
  <conditionalFormatting sqref="F41">
    <cfRule type="expression" dxfId="3586" priority="3616">
      <formula>ISEVEN(ROW())</formula>
    </cfRule>
  </conditionalFormatting>
  <conditionalFormatting sqref="B41:E41">
    <cfRule type="expression" dxfId="3585" priority="3615">
      <formula>ISEVEN(ROW())</formula>
    </cfRule>
  </conditionalFormatting>
  <conditionalFormatting sqref="G41">
    <cfRule type="expression" dxfId="3584" priority="3614">
      <formula>ISEVEN(ROW())</formula>
    </cfRule>
  </conditionalFormatting>
  <conditionalFormatting sqref="G41">
    <cfRule type="expression" dxfId="3583" priority="3613">
      <formula>ISEVEN(ROW())</formula>
    </cfRule>
  </conditionalFormatting>
  <conditionalFormatting sqref="B41 D41:F41">
    <cfRule type="expression" dxfId="3582" priority="3612">
      <formula>ISEVEN(ROW())</formula>
    </cfRule>
  </conditionalFormatting>
  <conditionalFormatting sqref="G41">
    <cfRule type="expression" dxfId="3581" priority="3611">
      <formula>ISEVEN(ROW())</formula>
    </cfRule>
  </conditionalFormatting>
  <conditionalFormatting sqref="C41">
    <cfRule type="expression" dxfId="3580" priority="3610">
      <formula>ISEVEN(ROW())</formula>
    </cfRule>
  </conditionalFormatting>
  <conditionalFormatting sqref="B41:G41">
    <cfRule type="expression" dxfId="3579" priority="3609">
      <formula>ISEVEN(ROW())</formula>
    </cfRule>
  </conditionalFormatting>
  <conditionalFormatting sqref="F41">
    <cfRule type="expression" dxfId="3578" priority="3608">
      <formula>ISEVEN(ROW())</formula>
    </cfRule>
  </conditionalFormatting>
  <conditionalFormatting sqref="B41:E41">
    <cfRule type="expression" dxfId="3577" priority="3607">
      <formula>ISEVEN(ROW())</formula>
    </cfRule>
  </conditionalFormatting>
  <conditionalFormatting sqref="G41">
    <cfRule type="expression" dxfId="3576" priority="3606">
      <formula>ISEVEN(ROW())</formula>
    </cfRule>
  </conditionalFormatting>
  <conditionalFormatting sqref="G41">
    <cfRule type="expression" dxfId="3575" priority="3605">
      <formula>ISEVEN(ROW())</formula>
    </cfRule>
  </conditionalFormatting>
  <conditionalFormatting sqref="B41:G41">
    <cfRule type="expression" dxfId="3574" priority="3604">
      <formula>ISEVEN(ROW())</formula>
    </cfRule>
  </conditionalFormatting>
  <conditionalFormatting sqref="F41">
    <cfRule type="expression" dxfId="3573" priority="3603">
      <formula>ISEVEN(ROW())</formula>
    </cfRule>
  </conditionalFormatting>
  <conditionalFormatting sqref="B41:E41">
    <cfRule type="expression" dxfId="3572" priority="3602">
      <formula>ISEVEN(ROW())</formula>
    </cfRule>
  </conditionalFormatting>
  <conditionalFormatting sqref="G41">
    <cfRule type="expression" dxfId="3571" priority="3601">
      <formula>ISEVEN(ROW())</formula>
    </cfRule>
  </conditionalFormatting>
  <conditionalFormatting sqref="G41">
    <cfRule type="expression" dxfId="3570" priority="3600">
      <formula>ISEVEN(ROW())</formula>
    </cfRule>
  </conditionalFormatting>
  <conditionalFormatting sqref="B41 D41:F41">
    <cfRule type="expression" dxfId="3569" priority="3599">
      <formula>ISEVEN(ROW())</formula>
    </cfRule>
  </conditionalFormatting>
  <conditionalFormatting sqref="G41">
    <cfRule type="expression" dxfId="3568" priority="3598">
      <formula>ISEVEN(ROW())</formula>
    </cfRule>
  </conditionalFormatting>
  <conditionalFormatting sqref="C41">
    <cfRule type="expression" dxfId="3567" priority="3597">
      <formula>ISEVEN(ROW())</formula>
    </cfRule>
  </conditionalFormatting>
  <conditionalFormatting sqref="B41:G41">
    <cfRule type="expression" dxfId="3566" priority="3596">
      <formula>ISEVEN(ROW())</formula>
    </cfRule>
  </conditionalFormatting>
  <conditionalFormatting sqref="F41">
    <cfRule type="expression" dxfId="3565" priority="3595">
      <formula>ISEVEN(ROW())</formula>
    </cfRule>
  </conditionalFormatting>
  <conditionalFormatting sqref="B41:E41">
    <cfRule type="expression" dxfId="3564" priority="3594">
      <formula>ISEVEN(ROW())</formula>
    </cfRule>
  </conditionalFormatting>
  <conditionalFormatting sqref="G41">
    <cfRule type="expression" dxfId="3563" priority="3593">
      <formula>ISEVEN(ROW())</formula>
    </cfRule>
  </conditionalFormatting>
  <conditionalFormatting sqref="G41">
    <cfRule type="expression" dxfId="3562" priority="3592">
      <formula>ISEVEN(ROW())</formula>
    </cfRule>
  </conditionalFormatting>
  <conditionalFormatting sqref="B41 D41:F41">
    <cfRule type="expression" dxfId="3561" priority="3591">
      <formula>ISEVEN(ROW())</formula>
    </cfRule>
  </conditionalFormatting>
  <conditionalFormatting sqref="G41">
    <cfRule type="expression" dxfId="3560" priority="3590">
      <formula>ISEVEN(ROW())</formula>
    </cfRule>
  </conditionalFormatting>
  <conditionalFormatting sqref="C41">
    <cfRule type="expression" dxfId="3559" priority="3589">
      <formula>ISEVEN(ROW())</formula>
    </cfRule>
  </conditionalFormatting>
  <conditionalFormatting sqref="B41:G41">
    <cfRule type="expression" dxfId="3558" priority="3588">
      <formula>ISEVEN(ROW())</formula>
    </cfRule>
  </conditionalFormatting>
  <conditionalFormatting sqref="F41">
    <cfRule type="expression" dxfId="3557" priority="3587">
      <formula>ISEVEN(ROW())</formula>
    </cfRule>
  </conditionalFormatting>
  <conditionalFormatting sqref="B41:E41">
    <cfRule type="expression" dxfId="3556" priority="3586">
      <formula>ISEVEN(ROW())</formula>
    </cfRule>
  </conditionalFormatting>
  <conditionalFormatting sqref="G41">
    <cfRule type="expression" dxfId="3555" priority="3585">
      <formula>ISEVEN(ROW())</formula>
    </cfRule>
  </conditionalFormatting>
  <conditionalFormatting sqref="G41">
    <cfRule type="expression" dxfId="3554" priority="3584">
      <formula>ISEVEN(ROW())</formula>
    </cfRule>
  </conditionalFormatting>
  <conditionalFormatting sqref="F42">
    <cfRule type="expression" dxfId="3553" priority="3583">
      <formula>ISEVEN(ROW())</formula>
    </cfRule>
  </conditionalFormatting>
  <conditionalFormatting sqref="B42:E42">
    <cfRule type="expression" dxfId="3552" priority="3582">
      <formula>ISEVEN(ROW())</formula>
    </cfRule>
  </conditionalFormatting>
  <conditionalFormatting sqref="G42">
    <cfRule type="expression" dxfId="3551" priority="3581">
      <formula>ISEVEN(ROW())</formula>
    </cfRule>
  </conditionalFormatting>
  <conditionalFormatting sqref="G42">
    <cfRule type="expression" dxfId="3550" priority="3580">
      <formula>ISEVEN(ROW())</formula>
    </cfRule>
  </conditionalFormatting>
  <conditionalFormatting sqref="B42 D42:F42">
    <cfRule type="expression" dxfId="3549" priority="3579">
      <formula>ISEVEN(ROW())</formula>
    </cfRule>
  </conditionalFormatting>
  <conditionalFormatting sqref="G42">
    <cfRule type="expression" dxfId="3548" priority="3578">
      <formula>ISEVEN(ROW())</formula>
    </cfRule>
  </conditionalFormatting>
  <conditionalFormatting sqref="C42">
    <cfRule type="expression" dxfId="3547" priority="3577">
      <formula>ISEVEN(ROW())</formula>
    </cfRule>
  </conditionalFormatting>
  <conditionalFormatting sqref="B42:G42">
    <cfRule type="expression" dxfId="3546" priority="3576">
      <formula>ISEVEN(ROW())</formula>
    </cfRule>
  </conditionalFormatting>
  <conditionalFormatting sqref="F42">
    <cfRule type="expression" dxfId="3545" priority="3575">
      <formula>ISEVEN(ROW())</formula>
    </cfRule>
  </conditionalFormatting>
  <conditionalFormatting sqref="B42:E42">
    <cfRule type="expression" dxfId="3544" priority="3574">
      <formula>ISEVEN(ROW())</formula>
    </cfRule>
  </conditionalFormatting>
  <conditionalFormatting sqref="G42">
    <cfRule type="expression" dxfId="3543" priority="3573">
      <formula>ISEVEN(ROW())</formula>
    </cfRule>
  </conditionalFormatting>
  <conditionalFormatting sqref="G42">
    <cfRule type="expression" dxfId="3542" priority="3572">
      <formula>ISEVEN(ROW())</formula>
    </cfRule>
  </conditionalFormatting>
  <conditionalFormatting sqref="B42 D42:F42">
    <cfRule type="expression" dxfId="3541" priority="3571">
      <formula>ISEVEN(ROW())</formula>
    </cfRule>
  </conditionalFormatting>
  <conditionalFormatting sqref="G42">
    <cfRule type="expression" dxfId="3540" priority="3570">
      <formula>ISEVEN(ROW())</formula>
    </cfRule>
  </conditionalFormatting>
  <conditionalFormatting sqref="C42">
    <cfRule type="expression" dxfId="3539" priority="3569">
      <formula>ISEVEN(ROW())</formula>
    </cfRule>
  </conditionalFormatting>
  <conditionalFormatting sqref="B42:G42">
    <cfRule type="expression" dxfId="3538" priority="3568">
      <formula>ISEVEN(ROW())</formula>
    </cfRule>
  </conditionalFormatting>
  <conditionalFormatting sqref="F42">
    <cfRule type="expression" dxfId="3537" priority="3567">
      <formula>ISEVEN(ROW())</formula>
    </cfRule>
  </conditionalFormatting>
  <conditionalFormatting sqref="B42:E42">
    <cfRule type="expression" dxfId="3536" priority="3566">
      <formula>ISEVEN(ROW())</formula>
    </cfRule>
  </conditionalFormatting>
  <conditionalFormatting sqref="G42">
    <cfRule type="expression" dxfId="3535" priority="3565">
      <formula>ISEVEN(ROW())</formula>
    </cfRule>
  </conditionalFormatting>
  <conditionalFormatting sqref="G42">
    <cfRule type="expression" dxfId="3534" priority="3564">
      <formula>ISEVEN(ROW())</formula>
    </cfRule>
  </conditionalFormatting>
  <conditionalFormatting sqref="B42 D42:F42">
    <cfRule type="expression" dxfId="3533" priority="3563">
      <formula>ISEVEN(ROW())</formula>
    </cfRule>
  </conditionalFormatting>
  <conditionalFormatting sqref="G42">
    <cfRule type="expression" dxfId="3532" priority="3562">
      <formula>ISEVEN(ROW())</formula>
    </cfRule>
  </conditionalFormatting>
  <conditionalFormatting sqref="C42">
    <cfRule type="expression" dxfId="3531" priority="3561">
      <formula>ISEVEN(ROW())</formula>
    </cfRule>
  </conditionalFormatting>
  <conditionalFormatting sqref="F42">
    <cfRule type="expression" dxfId="3530" priority="3560">
      <formula>ISEVEN(ROW())</formula>
    </cfRule>
  </conditionalFormatting>
  <conditionalFormatting sqref="B42:E42">
    <cfRule type="expression" dxfId="3529" priority="3559">
      <formula>ISEVEN(ROW())</formula>
    </cfRule>
  </conditionalFormatting>
  <conditionalFormatting sqref="G42">
    <cfRule type="expression" dxfId="3528" priority="3558">
      <formula>ISEVEN(ROW())</formula>
    </cfRule>
  </conditionalFormatting>
  <conditionalFormatting sqref="G42">
    <cfRule type="expression" dxfId="3527" priority="3557">
      <formula>ISEVEN(ROW())</formula>
    </cfRule>
  </conditionalFormatting>
  <conditionalFormatting sqref="B42 D42:F42">
    <cfRule type="expression" dxfId="3526" priority="3556">
      <formula>ISEVEN(ROW())</formula>
    </cfRule>
  </conditionalFormatting>
  <conditionalFormatting sqref="G42">
    <cfRule type="expression" dxfId="3525" priority="3555">
      <formula>ISEVEN(ROW())</formula>
    </cfRule>
  </conditionalFormatting>
  <conditionalFormatting sqref="C42">
    <cfRule type="expression" dxfId="3524" priority="3554">
      <formula>ISEVEN(ROW())</formula>
    </cfRule>
  </conditionalFormatting>
  <conditionalFormatting sqref="B42:G42">
    <cfRule type="expression" dxfId="3523" priority="3553">
      <formula>ISEVEN(ROW())</formula>
    </cfRule>
  </conditionalFormatting>
  <conditionalFormatting sqref="F42">
    <cfRule type="expression" dxfId="3522" priority="3552">
      <formula>ISEVEN(ROW())</formula>
    </cfRule>
  </conditionalFormatting>
  <conditionalFormatting sqref="B42:E42">
    <cfRule type="expression" dxfId="3521" priority="3551">
      <formula>ISEVEN(ROW())</formula>
    </cfRule>
  </conditionalFormatting>
  <conditionalFormatting sqref="G42">
    <cfRule type="expression" dxfId="3520" priority="3550">
      <formula>ISEVEN(ROW())</formula>
    </cfRule>
  </conditionalFormatting>
  <conditionalFormatting sqref="G42">
    <cfRule type="expression" dxfId="3519" priority="3549">
      <formula>ISEVEN(ROW())</formula>
    </cfRule>
  </conditionalFormatting>
  <conditionalFormatting sqref="B42 D42:F42">
    <cfRule type="expression" dxfId="3518" priority="3548">
      <formula>ISEVEN(ROW())</formula>
    </cfRule>
  </conditionalFormatting>
  <conditionalFormatting sqref="G42">
    <cfRule type="expression" dxfId="3517" priority="3547">
      <formula>ISEVEN(ROW())</formula>
    </cfRule>
  </conditionalFormatting>
  <conditionalFormatting sqref="C42">
    <cfRule type="expression" dxfId="3516" priority="3546">
      <formula>ISEVEN(ROW())</formula>
    </cfRule>
  </conditionalFormatting>
  <conditionalFormatting sqref="B42:G42">
    <cfRule type="expression" dxfId="3515" priority="3545">
      <formula>ISEVEN(ROW())</formula>
    </cfRule>
  </conditionalFormatting>
  <conditionalFormatting sqref="F42">
    <cfRule type="expression" dxfId="3514" priority="3544">
      <formula>ISEVEN(ROW())</formula>
    </cfRule>
  </conditionalFormatting>
  <conditionalFormatting sqref="B42:E42">
    <cfRule type="expression" dxfId="3513" priority="3543">
      <formula>ISEVEN(ROW())</formula>
    </cfRule>
  </conditionalFormatting>
  <conditionalFormatting sqref="G42">
    <cfRule type="expression" dxfId="3512" priority="3542">
      <formula>ISEVEN(ROW())</formula>
    </cfRule>
  </conditionalFormatting>
  <conditionalFormatting sqref="G42">
    <cfRule type="expression" dxfId="3511" priority="3541">
      <formula>ISEVEN(ROW())</formula>
    </cfRule>
  </conditionalFormatting>
  <conditionalFormatting sqref="B42 D42:F42">
    <cfRule type="expression" dxfId="3510" priority="3540">
      <formula>ISEVEN(ROW())</formula>
    </cfRule>
  </conditionalFormatting>
  <conditionalFormatting sqref="G42">
    <cfRule type="expression" dxfId="3509" priority="3539">
      <formula>ISEVEN(ROW())</formula>
    </cfRule>
  </conditionalFormatting>
  <conditionalFormatting sqref="C42">
    <cfRule type="expression" dxfId="3508" priority="3538">
      <formula>ISEVEN(ROW())</formula>
    </cfRule>
  </conditionalFormatting>
  <conditionalFormatting sqref="F42">
    <cfRule type="expression" dxfId="3507" priority="3537">
      <formula>ISEVEN(ROW())</formula>
    </cfRule>
  </conditionalFormatting>
  <conditionalFormatting sqref="B42:E42">
    <cfRule type="expression" dxfId="3506" priority="3536">
      <formula>ISEVEN(ROW())</formula>
    </cfRule>
  </conditionalFormatting>
  <conditionalFormatting sqref="G42">
    <cfRule type="expression" dxfId="3505" priority="3535">
      <formula>ISEVEN(ROW())</formula>
    </cfRule>
  </conditionalFormatting>
  <conditionalFormatting sqref="G42">
    <cfRule type="expression" dxfId="3504" priority="3534">
      <formula>ISEVEN(ROW())</formula>
    </cfRule>
  </conditionalFormatting>
  <conditionalFormatting sqref="B42:G42">
    <cfRule type="expression" dxfId="3503" priority="3533">
      <formula>ISEVEN(ROW())</formula>
    </cfRule>
  </conditionalFormatting>
  <conditionalFormatting sqref="B42 D42:F42">
    <cfRule type="expression" dxfId="3502" priority="3532">
      <formula>ISEVEN(ROW())</formula>
    </cfRule>
  </conditionalFormatting>
  <conditionalFormatting sqref="G42">
    <cfRule type="expression" dxfId="3501" priority="3531">
      <formula>ISEVEN(ROW())</formula>
    </cfRule>
  </conditionalFormatting>
  <conditionalFormatting sqref="C42">
    <cfRule type="expression" dxfId="3500" priority="3530">
      <formula>ISEVEN(ROW())</formula>
    </cfRule>
  </conditionalFormatting>
  <conditionalFormatting sqref="F42">
    <cfRule type="expression" dxfId="3499" priority="3529">
      <formula>ISEVEN(ROW())</formula>
    </cfRule>
  </conditionalFormatting>
  <conditionalFormatting sqref="B42:E42">
    <cfRule type="expression" dxfId="3498" priority="3528">
      <formula>ISEVEN(ROW())</formula>
    </cfRule>
  </conditionalFormatting>
  <conditionalFormatting sqref="G42">
    <cfRule type="expression" dxfId="3497" priority="3527">
      <formula>ISEVEN(ROW())</formula>
    </cfRule>
  </conditionalFormatting>
  <conditionalFormatting sqref="G42">
    <cfRule type="expression" dxfId="3496" priority="3526">
      <formula>ISEVEN(ROW())</formula>
    </cfRule>
  </conditionalFormatting>
  <conditionalFormatting sqref="B42 D42:F42">
    <cfRule type="expression" dxfId="3495" priority="3525">
      <formula>ISEVEN(ROW())</formula>
    </cfRule>
  </conditionalFormatting>
  <conditionalFormatting sqref="G42">
    <cfRule type="expression" dxfId="3494" priority="3524">
      <formula>ISEVEN(ROW())</formula>
    </cfRule>
  </conditionalFormatting>
  <conditionalFormatting sqref="C42">
    <cfRule type="expression" dxfId="3493" priority="3523">
      <formula>ISEVEN(ROW())</formula>
    </cfRule>
  </conditionalFormatting>
  <conditionalFormatting sqref="B42:G42">
    <cfRule type="expression" dxfId="3492" priority="3522">
      <formula>ISEVEN(ROW())</formula>
    </cfRule>
  </conditionalFormatting>
  <conditionalFormatting sqref="F42">
    <cfRule type="expression" dxfId="3491" priority="3521">
      <formula>ISEVEN(ROW())</formula>
    </cfRule>
  </conditionalFormatting>
  <conditionalFormatting sqref="B42:E42">
    <cfRule type="expression" dxfId="3490" priority="3520">
      <formula>ISEVEN(ROW())</formula>
    </cfRule>
  </conditionalFormatting>
  <conditionalFormatting sqref="G42">
    <cfRule type="expression" dxfId="3489" priority="3519">
      <formula>ISEVEN(ROW())</formula>
    </cfRule>
  </conditionalFormatting>
  <conditionalFormatting sqref="G42">
    <cfRule type="expression" dxfId="3488" priority="3518">
      <formula>ISEVEN(ROW())</formula>
    </cfRule>
  </conditionalFormatting>
  <conditionalFormatting sqref="B42 D42:F42">
    <cfRule type="expression" dxfId="3487" priority="3517">
      <formula>ISEVEN(ROW())</formula>
    </cfRule>
  </conditionalFormatting>
  <conditionalFormatting sqref="G42">
    <cfRule type="expression" dxfId="3486" priority="3516">
      <formula>ISEVEN(ROW())</formula>
    </cfRule>
  </conditionalFormatting>
  <conditionalFormatting sqref="C42">
    <cfRule type="expression" dxfId="3485" priority="3515">
      <formula>ISEVEN(ROW())</formula>
    </cfRule>
  </conditionalFormatting>
  <conditionalFormatting sqref="B42:G42">
    <cfRule type="expression" dxfId="3484" priority="3514">
      <formula>ISEVEN(ROW())</formula>
    </cfRule>
  </conditionalFormatting>
  <conditionalFormatting sqref="F42">
    <cfRule type="expression" dxfId="3483" priority="3513">
      <formula>ISEVEN(ROW())</formula>
    </cfRule>
  </conditionalFormatting>
  <conditionalFormatting sqref="B42:E42">
    <cfRule type="expression" dxfId="3482" priority="3512">
      <formula>ISEVEN(ROW())</formula>
    </cfRule>
  </conditionalFormatting>
  <conditionalFormatting sqref="G42">
    <cfRule type="expression" dxfId="3481" priority="3511">
      <formula>ISEVEN(ROW())</formula>
    </cfRule>
  </conditionalFormatting>
  <conditionalFormatting sqref="G42">
    <cfRule type="expression" dxfId="3480" priority="3510">
      <formula>ISEVEN(ROW())</formula>
    </cfRule>
  </conditionalFormatting>
  <conditionalFormatting sqref="B42 D42:F42">
    <cfRule type="expression" dxfId="3479" priority="3509">
      <formula>ISEVEN(ROW())</formula>
    </cfRule>
  </conditionalFormatting>
  <conditionalFormatting sqref="G42">
    <cfRule type="expression" dxfId="3478" priority="3508">
      <formula>ISEVEN(ROW())</formula>
    </cfRule>
  </conditionalFormatting>
  <conditionalFormatting sqref="C42">
    <cfRule type="expression" dxfId="3477" priority="3507">
      <formula>ISEVEN(ROW())</formula>
    </cfRule>
  </conditionalFormatting>
  <conditionalFormatting sqref="B42:G42">
    <cfRule type="expression" dxfId="3476" priority="3506">
      <formula>ISEVEN(ROW())</formula>
    </cfRule>
  </conditionalFormatting>
  <conditionalFormatting sqref="B42 D42:F42">
    <cfRule type="expression" dxfId="3475" priority="3505">
      <formula>ISEVEN(ROW())</formula>
    </cfRule>
  </conditionalFormatting>
  <conditionalFormatting sqref="G42">
    <cfRule type="expression" dxfId="3474" priority="3504">
      <formula>ISEVEN(ROW())</formula>
    </cfRule>
  </conditionalFormatting>
  <conditionalFormatting sqref="C42">
    <cfRule type="expression" dxfId="3473" priority="3503">
      <formula>ISEVEN(ROW())</formula>
    </cfRule>
  </conditionalFormatting>
  <conditionalFormatting sqref="B42:G42">
    <cfRule type="expression" dxfId="3472" priority="3502">
      <formula>ISEVEN(ROW())</formula>
    </cfRule>
  </conditionalFormatting>
  <conditionalFormatting sqref="F42">
    <cfRule type="expression" dxfId="3471" priority="3501">
      <formula>ISEVEN(ROW())</formula>
    </cfRule>
  </conditionalFormatting>
  <conditionalFormatting sqref="B42:E42">
    <cfRule type="expression" dxfId="3470" priority="3500">
      <formula>ISEVEN(ROW())</formula>
    </cfRule>
  </conditionalFormatting>
  <conditionalFormatting sqref="G42">
    <cfRule type="expression" dxfId="3469" priority="3499">
      <formula>ISEVEN(ROW())</formula>
    </cfRule>
  </conditionalFormatting>
  <conditionalFormatting sqref="G42">
    <cfRule type="expression" dxfId="3468" priority="3498">
      <formula>ISEVEN(ROW())</formula>
    </cfRule>
  </conditionalFormatting>
  <conditionalFormatting sqref="B42 D42:F42">
    <cfRule type="expression" dxfId="3467" priority="3497">
      <formula>ISEVEN(ROW())</formula>
    </cfRule>
  </conditionalFormatting>
  <conditionalFormatting sqref="G42">
    <cfRule type="expression" dxfId="3466" priority="3496">
      <formula>ISEVEN(ROW())</formula>
    </cfRule>
  </conditionalFormatting>
  <conditionalFormatting sqref="C42">
    <cfRule type="expression" dxfId="3465" priority="3495">
      <formula>ISEVEN(ROW())</formula>
    </cfRule>
  </conditionalFormatting>
  <conditionalFormatting sqref="B42:G42">
    <cfRule type="expression" dxfId="3464" priority="3494">
      <formula>ISEVEN(ROW())</formula>
    </cfRule>
  </conditionalFormatting>
  <conditionalFormatting sqref="F42">
    <cfRule type="expression" dxfId="3463" priority="3493">
      <formula>ISEVEN(ROW())</formula>
    </cfRule>
  </conditionalFormatting>
  <conditionalFormatting sqref="B42:E42">
    <cfRule type="expression" dxfId="3462" priority="3492">
      <formula>ISEVEN(ROW())</formula>
    </cfRule>
  </conditionalFormatting>
  <conditionalFormatting sqref="G42">
    <cfRule type="expression" dxfId="3461" priority="3491">
      <formula>ISEVEN(ROW())</formula>
    </cfRule>
  </conditionalFormatting>
  <conditionalFormatting sqref="G42">
    <cfRule type="expression" dxfId="3460" priority="3490">
      <formula>ISEVEN(ROW())</formula>
    </cfRule>
  </conditionalFormatting>
  <conditionalFormatting sqref="B42 D42:F42">
    <cfRule type="expression" dxfId="3459" priority="3489">
      <formula>ISEVEN(ROW())</formula>
    </cfRule>
  </conditionalFormatting>
  <conditionalFormatting sqref="G42">
    <cfRule type="expression" dxfId="3458" priority="3488">
      <formula>ISEVEN(ROW())</formula>
    </cfRule>
  </conditionalFormatting>
  <conditionalFormatting sqref="C42">
    <cfRule type="expression" dxfId="3457" priority="3487">
      <formula>ISEVEN(ROW())</formula>
    </cfRule>
  </conditionalFormatting>
  <conditionalFormatting sqref="B42:G42">
    <cfRule type="expression" dxfId="3456" priority="3486">
      <formula>ISEVEN(ROW())</formula>
    </cfRule>
  </conditionalFormatting>
  <conditionalFormatting sqref="B42 D42:F42">
    <cfRule type="expression" dxfId="3455" priority="3485">
      <formula>ISEVEN(ROW())</formula>
    </cfRule>
  </conditionalFormatting>
  <conditionalFormatting sqref="G42">
    <cfRule type="expression" dxfId="3454" priority="3484">
      <formula>ISEVEN(ROW())</formula>
    </cfRule>
  </conditionalFormatting>
  <conditionalFormatting sqref="C42">
    <cfRule type="expression" dxfId="3453" priority="3483">
      <formula>ISEVEN(ROW())</formula>
    </cfRule>
  </conditionalFormatting>
  <conditionalFormatting sqref="F42">
    <cfRule type="expression" dxfId="3452" priority="3482">
      <formula>ISEVEN(ROW())</formula>
    </cfRule>
  </conditionalFormatting>
  <conditionalFormatting sqref="B42:E42">
    <cfRule type="expression" dxfId="3451" priority="3481">
      <formula>ISEVEN(ROW())</formula>
    </cfRule>
  </conditionalFormatting>
  <conditionalFormatting sqref="G42">
    <cfRule type="expression" dxfId="3450" priority="3480">
      <formula>ISEVEN(ROW())</formula>
    </cfRule>
  </conditionalFormatting>
  <conditionalFormatting sqref="G42">
    <cfRule type="expression" dxfId="3449" priority="3479">
      <formula>ISEVEN(ROW())</formula>
    </cfRule>
  </conditionalFormatting>
  <conditionalFormatting sqref="F42">
    <cfRule type="expression" dxfId="3448" priority="3478">
      <formula>ISEVEN(ROW())</formula>
    </cfRule>
  </conditionalFormatting>
  <conditionalFormatting sqref="B42:E42">
    <cfRule type="expression" dxfId="3447" priority="3477">
      <formula>ISEVEN(ROW())</formula>
    </cfRule>
  </conditionalFormatting>
  <conditionalFormatting sqref="G42">
    <cfRule type="expression" dxfId="3446" priority="3476">
      <formula>ISEVEN(ROW())</formula>
    </cfRule>
  </conditionalFormatting>
  <conditionalFormatting sqref="G42 B42:E42">
    <cfRule type="expression" dxfId="3445" priority="3475">
      <formula>ISEVEN(ROW())</formula>
    </cfRule>
  </conditionalFormatting>
  <conditionalFormatting sqref="B42:G42">
    <cfRule type="expression" dxfId="3444" priority="3474">
      <formula>ISEVEN(ROW())</formula>
    </cfRule>
  </conditionalFormatting>
  <conditionalFormatting sqref="B42 D42:F42">
    <cfRule type="expression" dxfId="3443" priority="3473">
      <formula>ISEVEN(ROW())</formula>
    </cfRule>
  </conditionalFormatting>
  <conditionalFormatting sqref="G42">
    <cfRule type="expression" dxfId="3442" priority="3472">
      <formula>ISEVEN(ROW())</formula>
    </cfRule>
  </conditionalFormatting>
  <conditionalFormatting sqref="C42">
    <cfRule type="expression" dxfId="3441" priority="3471">
      <formula>ISEVEN(ROW())</formula>
    </cfRule>
  </conditionalFormatting>
  <conditionalFormatting sqref="F42">
    <cfRule type="expression" dxfId="3440" priority="3470">
      <formula>ISEVEN(ROW())</formula>
    </cfRule>
  </conditionalFormatting>
  <conditionalFormatting sqref="B42:E42">
    <cfRule type="expression" dxfId="3439" priority="3469">
      <formula>ISEVEN(ROW())</formula>
    </cfRule>
  </conditionalFormatting>
  <conditionalFormatting sqref="G42">
    <cfRule type="expression" dxfId="3438" priority="3468">
      <formula>ISEVEN(ROW())</formula>
    </cfRule>
  </conditionalFormatting>
  <conditionalFormatting sqref="G42">
    <cfRule type="expression" dxfId="3437" priority="3467">
      <formula>ISEVEN(ROW())</formula>
    </cfRule>
  </conditionalFormatting>
  <conditionalFormatting sqref="B42 D42:F42">
    <cfRule type="expression" dxfId="3436" priority="3466">
      <formula>ISEVEN(ROW())</formula>
    </cfRule>
  </conditionalFormatting>
  <conditionalFormatting sqref="G42">
    <cfRule type="expression" dxfId="3435" priority="3465">
      <formula>ISEVEN(ROW())</formula>
    </cfRule>
  </conditionalFormatting>
  <conditionalFormatting sqref="C42">
    <cfRule type="expression" dxfId="3434" priority="3464">
      <formula>ISEVEN(ROW())</formula>
    </cfRule>
  </conditionalFormatting>
  <conditionalFormatting sqref="B42:G42">
    <cfRule type="expression" dxfId="3433" priority="3463">
      <formula>ISEVEN(ROW())</formula>
    </cfRule>
  </conditionalFormatting>
  <conditionalFormatting sqref="F42">
    <cfRule type="expression" dxfId="3432" priority="3462">
      <formula>ISEVEN(ROW())</formula>
    </cfRule>
  </conditionalFormatting>
  <conditionalFormatting sqref="B42:E42">
    <cfRule type="expression" dxfId="3431" priority="3461">
      <formula>ISEVEN(ROW())</formula>
    </cfRule>
  </conditionalFormatting>
  <conditionalFormatting sqref="G42">
    <cfRule type="expression" dxfId="3430" priority="3460">
      <formula>ISEVEN(ROW())</formula>
    </cfRule>
  </conditionalFormatting>
  <conditionalFormatting sqref="G42">
    <cfRule type="expression" dxfId="3429" priority="3459">
      <formula>ISEVEN(ROW())</formula>
    </cfRule>
  </conditionalFormatting>
  <conditionalFormatting sqref="B42 D42:F42">
    <cfRule type="expression" dxfId="3428" priority="3458">
      <formula>ISEVEN(ROW())</formula>
    </cfRule>
  </conditionalFormatting>
  <conditionalFormatting sqref="G42">
    <cfRule type="expression" dxfId="3427" priority="3457">
      <formula>ISEVEN(ROW())</formula>
    </cfRule>
  </conditionalFormatting>
  <conditionalFormatting sqref="C42">
    <cfRule type="expression" dxfId="3426" priority="3456">
      <formula>ISEVEN(ROW())</formula>
    </cfRule>
  </conditionalFormatting>
  <conditionalFormatting sqref="B42:G42">
    <cfRule type="expression" dxfId="3425" priority="3455">
      <formula>ISEVEN(ROW())</formula>
    </cfRule>
  </conditionalFormatting>
  <conditionalFormatting sqref="F42">
    <cfRule type="expression" dxfId="3424" priority="3454">
      <formula>ISEVEN(ROW())</formula>
    </cfRule>
  </conditionalFormatting>
  <conditionalFormatting sqref="B42:E42">
    <cfRule type="expression" dxfId="3423" priority="3453">
      <formula>ISEVEN(ROW())</formula>
    </cfRule>
  </conditionalFormatting>
  <conditionalFormatting sqref="G42">
    <cfRule type="expression" dxfId="3422" priority="3452">
      <formula>ISEVEN(ROW())</formula>
    </cfRule>
  </conditionalFormatting>
  <conditionalFormatting sqref="G42">
    <cfRule type="expression" dxfId="3421" priority="3451">
      <formula>ISEVEN(ROW())</formula>
    </cfRule>
  </conditionalFormatting>
  <conditionalFormatting sqref="B42 D42:F42">
    <cfRule type="expression" dxfId="3420" priority="3450">
      <formula>ISEVEN(ROW())</formula>
    </cfRule>
  </conditionalFormatting>
  <conditionalFormatting sqref="G42">
    <cfRule type="expression" dxfId="3419" priority="3449">
      <formula>ISEVEN(ROW())</formula>
    </cfRule>
  </conditionalFormatting>
  <conditionalFormatting sqref="C42">
    <cfRule type="expression" dxfId="3418" priority="3448">
      <formula>ISEVEN(ROW())</formula>
    </cfRule>
  </conditionalFormatting>
  <conditionalFormatting sqref="F42">
    <cfRule type="expression" dxfId="3417" priority="3447">
      <formula>ISEVEN(ROW())</formula>
    </cfRule>
  </conditionalFormatting>
  <conditionalFormatting sqref="B42:E42">
    <cfRule type="expression" dxfId="3416" priority="3446">
      <formula>ISEVEN(ROW())</formula>
    </cfRule>
  </conditionalFormatting>
  <conditionalFormatting sqref="G42">
    <cfRule type="expression" dxfId="3415" priority="3445">
      <formula>ISEVEN(ROW())</formula>
    </cfRule>
  </conditionalFormatting>
  <conditionalFormatting sqref="G42">
    <cfRule type="expression" dxfId="3414" priority="3444">
      <formula>ISEVEN(ROW())</formula>
    </cfRule>
  </conditionalFormatting>
  <conditionalFormatting sqref="B42 D42:F42">
    <cfRule type="expression" dxfId="3413" priority="3443">
      <formula>ISEVEN(ROW())</formula>
    </cfRule>
  </conditionalFormatting>
  <conditionalFormatting sqref="G42">
    <cfRule type="expression" dxfId="3412" priority="3442">
      <formula>ISEVEN(ROW())</formula>
    </cfRule>
  </conditionalFormatting>
  <conditionalFormatting sqref="C42">
    <cfRule type="expression" dxfId="3411" priority="3441">
      <formula>ISEVEN(ROW())</formula>
    </cfRule>
  </conditionalFormatting>
  <conditionalFormatting sqref="B42:G42">
    <cfRule type="expression" dxfId="3410" priority="3440">
      <formula>ISEVEN(ROW())</formula>
    </cfRule>
  </conditionalFormatting>
  <conditionalFormatting sqref="F42">
    <cfRule type="expression" dxfId="3409" priority="3439">
      <formula>ISEVEN(ROW())</formula>
    </cfRule>
  </conditionalFormatting>
  <conditionalFormatting sqref="B42:E42">
    <cfRule type="expression" dxfId="3408" priority="3438">
      <formula>ISEVEN(ROW())</formula>
    </cfRule>
  </conditionalFormatting>
  <conditionalFormatting sqref="G42">
    <cfRule type="expression" dxfId="3407" priority="3437">
      <formula>ISEVEN(ROW())</formula>
    </cfRule>
  </conditionalFormatting>
  <conditionalFormatting sqref="G42">
    <cfRule type="expression" dxfId="3406" priority="3436">
      <formula>ISEVEN(ROW())</formula>
    </cfRule>
  </conditionalFormatting>
  <conditionalFormatting sqref="B42 D42:F42">
    <cfRule type="expression" dxfId="3405" priority="3435">
      <formula>ISEVEN(ROW())</formula>
    </cfRule>
  </conditionalFormatting>
  <conditionalFormatting sqref="G42">
    <cfRule type="expression" dxfId="3404" priority="3434">
      <formula>ISEVEN(ROW())</formula>
    </cfRule>
  </conditionalFormatting>
  <conditionalFormatting sqref="C42">
    <cfRule type="expression" dxfId="3403" priority="3433">
      <formula>ISEVEN(ROW())</formula>
    </cfRule>
  </conditionalFormatting>
  <conditionalFormatting sqref="B42:G42">
    <cfRule type="expression" dxfId="3402" priority="3432">
      <formula>ISEVEN(ROW())</formula>
    </cfRule>
  </conditionalFormatting>
  <conditionalFormatting sqref="F42">
    <cfRule type="expression" dxfId="3401" priority="3431">
      <formula>ISEVEN(ROW())</formula>
    </cfRule>
  </conditionalFormatting>
  <conditionalFormatting sqref="B42:E42">
    <cfRule type="expression" dxfId="3400" priority="3430">
      <formula>ISEVEN(ROW())</formula>
    </cfRule>
  </conditionalFormatting>
  <conditionalFormatting sqref="G42">
    <cfRule type="expression" dxfId="3399" priority="3429">
      <formula>ISEVEN(ROW())</formula>
    </cfRule>
  </conditionalFormatting>
  <conditionalFormatting sqref="G42">
    <cfRule type="expression" dxfId="3398" priority="3428">
      <formula>ISEVEN(ROW())</formula>
    </cfRule>
  </conditionalFormatting>
  <conditionalFormatting sqref="B42 D42:F42">
    <cfRule type="expression" dxfId="3397" priority="3427">
      <formula>ISEVEN(ROW())</formula>
    </cfRule>
  </conditionalFormatting>
  <conditionalFormatting sqref="G42">
    <cfRule type="expression" dxfId="3396" priority="3426">
      <formula>ISEVEN(ROW())</formula>
    </cfRule>
  </conditionalFormatting>
  <conditionalFormatting sqref="C42">
    <cfRule type="expression" dxfId="3395" priority="3425">
      <formula>ISEVEN(ROW())</formula>
    </cfRule>
  </conditionalFormatting>
  <conditionalFormatting sqref="B43 D43:F43">
    <cfRule type="expression" dxfId="3394" priority="3424">
      <formula>ISEVEN(ROW())</formula>
    </cfRule>
  </conditionalFormatting>
  <conditionalFormatting sqref="C43">
    <cfRule type="expression" dxfId="3393" priority="3423">
      <formula>ISEVEN(ROW())</formula>
    </cfRule>
  </conditionalFormatting>
  <conditionalFormatting sqref="B43:F43">
    <cfRule type="expression" dxfId="3392" priority="3422">
      <formula>ISEVEN(ROW())</formula>
    </cfRule>
  </conditionalFormatting>
  <conditionalFormatting sqref="F43">
    <cfRule type="expression" dxfId="3391" priority="3421">
      <formula>ISEVEN(ROW())</formula>
    </cfRule>
  </conditionalFormatting>
  <conditionalFormatting sqref="B43:E43">
    <cfRule type="expression" dxfId="3390" priority="3420">
      <formula>ISEVEN(ROW())</formula>
    </cfRule>
  </conditionalFormatting>
  <conditionalFormatting sqref="B43 D43:F43">
    <cfRule type="expression" dxfId="3389" priority="3419">
      <formula>ISEVEN(ROW())</formula>
    </cfRule>
  </conditionalFormatting>
  <conditionalFormatting sqref="C43">
    <cfRule type="expression" dxfId="3388" priority="3418">
      <formula>ISEVEN(ROW())</formula>
    </cfRule>
  </conditionalFormatting>
  <conditionalFormatting sqref="B43:F43">
    <cfRule type="expression" dxfId="3387" priority="3417">
      <formula>ISEVEN(ROW())</formula>
    </cfRule>
  </conditionalFormatting>
  <conditionalFormatting sqref="F43">
    <cfRule type="expression" dxfId="3386" priority="3416">
      <formula>ISEVEN(ROW())</formula>
    </cfRule>
  </conditionalFormatting>
  <conditionalFormatting sqref="B43:E43">
    <cfRule type="expression" dxfId="3385" priority="3415">
      <formula>ISEVEN(ROW())</formula>
    </cfRule>
  </conditionalFormatting>
  <conditionalFormatting sqref="B43 D43:F43">
    <cfRule type="expression" dxfId="3384" priority="3414">
      <formula>ISEVEN(ROW())</formula>
    </cfRule>
  </conditionalFormatting>
  <conditionalFormatting sqref="C43">
    <cfRule type="expression" dxfId="3383" priority="3413">
      <formula>ISEVEN(ROW())</formula>
    </cfRule>
  </conditionalFormatting>
  <conditionalFormatting sqref="B43:F43">
    <cfRule type="expression" dxfId="3382" priority="3412">
      <formula>ISEVEN(ROW())</formula>
    </cfRule>
  </conditionalFormatting>
  <conditionalFormatting sqref="B43 D43:F43">
    <cfRule type="expression" dxfId="3381" priority="3411">
      <formula>ISEVEN(ROW())</formula>
    </cfRule>
  </conditionalFormatting>
  <conditionalFormatting sqref="C43">
    <cfRule type="expression" dxfId="3380" priority="3410">
      <formula>ISEVEN(ROW())</formula>
    </cfRule>
  </conditionalFormatting>
  <conditionalFormatting sqref="B43:F43">
    <cfRule type="expression" dxfId="3379" priority="3409">
      <formula>ISEVEN(ROW())</formula>
    </cfRule>
  </conditionalFormatting>
  <conditionalFormatting sqref="F43">
    <cfRule type="expression" dxfId="3378" priority="3408">
      <formula>ISEVEN(ROW())</formula>
    </cfRule>
  </conditionalFormatting>
  <conditionalFormatting sqref="B43:E43">
    <cfRule type="expression" dxfId="3377" priority="3407">
      <formula>ISEVEN(ROW())</formula>
    </cfRule>
  </conditionalFormatting>
  <conditionalFormatting sqref="B43 D43:F43">
    <cfRule type="expression" dxfId="3376" priority="3406">
      <formula>ISEVEN(ROW())</formula>
    </cfRule>
  </conditionalFormatting>
  <conditionalFormatting sqref="C43">
    <cfRule type="expression" dxfId="3375" priority="3405">
      <formula>ISEVEN(ROW())</formula>
    </cfRule>
  </conditionalFormatting>
  <conditionalFormatting sqref="B43:F43">
    <cfRule type="expression" dxfId="3374" priority="3404">
      <formula>ISEVEN(ROW())</formula>
    </cfRule>
  </conditionalFormatting>
  <conditionalFormatting sqref="F43">
    <cfRule type="expression" dxfId="3373" priority="3403">
      <formula>ISEVEN(ROW())</formula>
    </cfRule>
  </conditionalFormatting>
  <conditionalFormatting sqref="B43:E43">
    <cfRule type="expression" dxfId="3372" priority="3402">
      <formula>ISEVEN(ROW())</formula>
    </cfRule>
  </conditionalFormatting>
  <conditionalFormatting sqref="B43 D43:F43">
    <cfRule type="expression" dxfId="3371" priority="3401">
      <formula>ISEVEN(ROW())</formula>
    </cfRule>
  </conditionalFormatting>
  <conditionalFormatting sqref="C43">
    <cfRule type="expression" dxfId="3370" priority="3400">
      <formula>ISEVEN(ROW())</formula>
    </cfRule>
  </conditionalFormatting>
  <conditionalFormatting sqref="B43:F43">
    <cfRule type="expression" dxfId="3369" priority="3399">
      <formula>ISEVEN(ROW())</formula>
    </cfRule>
  </conditionalFormatting>
  <conditionalFormatting sqref="B43 D43:F43">
    <cfRule type="expression" dxfId="3368" priority="3398">
      <formula>ISEVEN(ROW())</formula>
    </cfRule>
  </conditionalFormatting>
  <conditionalFormatting sqref="C43">
    <cfRule type="expression" dxfId="3367" priority="3397">
      <formula>ISEVEN(ROW())</formula>
    </cfRule>
  </conditionalFormatting>
  <conditionalFormatting sqref="F43">
    <cfRule type="expression" dxfId="3366" priority="3396">
      <formula>ISEVEN(ROW())</formula>
    </cfRule>
  </conditionalFormatting>
  <conditionalFormatting sqref="B43:E43">
    <cfRule type="expression" dxfId="3365" priority="3395">
      <formula>ISEVEN(ROW())</formula>
    </cfRule>
  </conditionalFormatting>
  <conditionalFormatting sqref="F43">
    <cfRule type="expression" dxfId="3364" priority="3394">
      <formula>ISEVEN(ROW())</formula>
    </cfRule>
  </conditionalFormatting>
  <conditionalFormatting sqref="B43:E43">
    <cfRule type="expression" dxfId="3363" priority="3393">
      <formula>ISEVEN(ROW())</formula>
    </cfRule>
  </conditionalFormatting>
  <conditionalFormatting sqref="B43:E43">
    <cfRule type="expression" dxfId="3362" priority="3392">
      <formula>ISEVEN(ROW())</formula>
    </cfRule>
  </conditionalFormatting>
  <conditionalFormatting sqref="B43:F43">
    <cfRule type="expression" dxfId="3361" priority="3391">
      <formula>ISEVEN(ROW())</formula>
    </cfRule>
  </conditionalFormatting>
  <conditionalFormatting sqref="B43 D43:F43">
    <cfRule type="expression" dxfId="3360" priority="3390">
      <formula>ISEVEN(ROW())</formula>
    </cfRule>
  </conditionalFormatting>
  <conditionalFormatting sqref="C43">
    <cfRule type="expression" dxfId="3359" priority="3389">
      <formula>ISEVEN(ROW())</formula>
    </cfRule>
  </conditionalFormatting>
  <conditionalFormatting sqref="B43:F43">
    <cfRule type="expression" dxfId="3358" priority="3388">
      <formula>ISEVEN(ROW())</formula>
    </cfRule>
  </conditionalFormatting>
  <conditionalFormatting sqref="F43">
    <cfRule type="expression" dxfId="3357" priority="3387">
      <formula>ISEVEN(ROW())</formula>
    </cfRule>
  </conditionalFormatting>
  <conditionalFormatting sqref="B43:E43">
    <cfRule type="expression" dxfId="3356" priority="3386">
      <formula>ISEVEN(ROW())</formula>
    </cfRule>
  </conditionalFormatting>
  <conditionalFormatting sqref="B43 D43:F43">
    <cfRule type="expression" dxfId="3355" priority="3385">
      <formula>ISEVEN(ROW())</formula>
    </cfRule>
  </conditionalFormatting>
  <conditionalFormatting sqref="C43">
    <cfRule type="expression" dxfId="3354" priority="3384">
      <formula>ISEVEN(ROW())</formula>
    </cfRule>
  </conditionalFormatting>
  <conditionalFormatting sqref="B43:F43">
    <cfRule type="expression" dxfId="3353" priority="3383">
      <formula>ISEVEN(ROW())</formula>
    </cfRule>
  </conditionalFormatting>
  <conditionalFormatting sqref="F43">
    <cfRule type="expression" dxfId="3352" priority="3382">
      <formula>ISEVEN(ROW())</formula>
    </cfRule>
  </conditionalFormatting>
  <conditionalFormatting sqref="B43:E43">
    <cfRule type="expression" dxfId="3351" priority="3381">
      <formula>ISEVEN(ROW())</formula>
    </cfRule>
  </conditionalFormatting>
  <conditionalFormatting sqref="B43 D43:F43">
    <cfRule type="expression" dxfId="3350" priority="3380">
      <formula>ISEVEN(ROW())</formula>
    </cfRule>
  </conditionalFormatting>
  <conditionalFormatting sqref="C43">
    <cfRule type="expression" dxfId="3349" priority="3379">
      <formula>ISEVEN(ROW())</formula>
    </cfRule>
  </conditionalFormatting>
  <conditionalFormatting sqref="B43:F43">
    <cfRule type="expression" dxfId="3348" priority="3378">
      <formula>ISEVEN(ROW())</formula>
    </cfRule>
  </conditionalFormatting>
  <conditionalFormatting sqref="F43">
    <cfRule type="expression" dxfId="3347" priority="3377">
      <formula>ISEVEN(ROW())</formula>
    </cfRule>
  </conditionalFormatting>
  <conditionalFormatting sqref="B43:E43">
    <cfRule type="expression" dxfId="3346" priority="3376">
      <formula>ISEVEN(ROW())</formula>
    </cfRule>
  </conditionalFormatting>
  <conditionalFormatting sqref="B43:F43">
    <cfRule type="expression" dxfId="3345" priority="3375">
      <formula>ISEVEN(ROW())</formula>
    </cfRule>
  </conditionalFormatting>
  <conditionalFormatting sqref="F43">
    <cfRule type="expression" dxfId="3344" priority="3374">
      <formula>ISEVEN(ROW())</formula>
    </cfRule>
  </conditionalFormatting>
  <conditionalFormatting sqref="B43:E43">
    <cfRule type="expression" dxfId="3343" priority="3373">
      <formula>ISEVEN(ROW())</formula>
    </cfRule>
  </conditionalFormatting>
  <conditionalFormatting sqref="B43 D43:F43">
    <cfRule type="expression" dxfId="3342" priority="3372">
      <formula>ISEVEN(ROW())</formula>
    </cfRule>
  </conditionalFormatting>
  <conditionalFormatting sqref="C43">
    <cfRule type="expression" dxfId="3341" priority="3371">
      <formula>ISEVEN(ROW())</formula>
    </cfRule>
  </conditionalFormatting>
  <conditionalFormatting sqref="B43:F43">
    <cfRule type="expression" dxfId="3340" priority="3370">
      <formula>ISEVEN(ROW())</formula>
    </cfRule>
  </conditionalFormatting>
  <conditionalFormatting sqref="F43">
    <cfRule type="expression" dxfId="3339" priority="3369">
      <formula>ISEVEN(ROW())</formula>
    </cfRule>
  </conditionalFormatting>
  <conditionalFormatting sqref="B43:E43">
    <cfRule type="expression" dxfId="3338" priority="3368">
      <formula>ISEVEN(ROW())</formula>
    </cfRule>
  </conditionalFormatting>
  <conditionalFormatting sqref="B43 D43:F43">
    <cfRule type="expression" dxfId="3337" priority="3367">
      <formula>ISEVEN(ROW())</formula>
    </cfRule>
  </conditionalFormatting>
  <conditionalFormatting sqref="C43">
    <cfRule type="expression" dxfId="3336" priority="3366">
      <formula>ISEVEN(ROW())</formula>
    </cfRule>
  </conditionalFormatting>
  <conditionalFormatting sqref="B43:F43">
    <cfRule type="expression" dxfId="3335" priority="3365">
      <formula>ISEVEN(ROW())</formula>
    </cfRule>
  </conditionalFormatting>
  <conditionalFormatting sqref="F43">
    <cfRule type="expression" dxfId="3334" priority="3364">
      <formula>ISEVEN(ROW())</formula>
    </cfRule>
  </conditionalFormatting>
  <conditionalFormatting sqref="B43:E43">
    <cfRule type="expression" dxfId="3333" priority="3363">
      <formula>ISEVEN(ROW())</formula>
    </cfRule>
  </conditionalFormatting>
  <conditionalFormatting sqref="F43">
    <cfRule type="expression" dxfId="3332" priority="3362">
      <formula>ISEVEN(ROW())</formula>
    </cfRule>
  </conditionalFormatting>
  <conditionalFormatting sqref="B43:E43">
    <cfRule type="expression" dxfId="3331" priority="3361">
      <formula>ISEVEN(ROW())</formula>
    </cfRule>
  </conditionalFormatting>
  <conditionalFormatting sqref="B43:E43">
    <cfRule type="expression" dxfId="3330" priority="3360">
      <formula>ISEVEN(ROW())</formula>
    </cfRule>
  </conditionalFormatting>
  <conditionalFormatting sqref="B43:F43">
    <cfRule type="expression" dxfId="3329" priority="3359">
      <formula>ISEVEN(ROW())</formula>
    </cfRule>
  </conditionalFormatting>
  <conditionalFormatting sqref="B43 D43:F43">
    <cfRule type="expression" dxfId="3328" priority="3358">
      <formula>ISEVEN(ROW())</formula>
    </cfRule>
  </conditionalFormatting>
  <conditionalFormatting sqref="C43">
    <cfRule type="expression" dxfId="3327" priority="3357">
      <formula>ISEVEN(ROW())</formula>
    </cfRule>
  </conditionalFormatting>
  <conditionalFormatting sqref="B43:F43">
    <cfRule type="expression" dxfId="3326" priority="3356">
      <formula>ISEVEN(ROW())</formula>
    </cfRule>
  </conditionalFormatting>
  <conditionalFormatting sqref="F43">
    <cfRule type="expression" dxfId="3325" priority="3355">
      <formula>ISEVEN(ROW())</formula>
    </cfRule>
  </conditionalFormatting>
  <conditionalFormatting sqref="B43:E43">
    <cfRule type="expression" dxfId="3324" priority="3354">
      <formula>ISEVEN(ROW())</formula>
    </cfRule>
  </conditionalFormatting>
  <conditionalFormatting sqref="F43">
    <cfRule type="expression" dxfId="3323" priority="3353">
      <formula>ISEVEN(ROW())</formula>
    </cfRule>
  </conditionalFormatting>
  <conditionalFormatting sqref="B43:E43">
    <cfRule type="expression" dxfId="3322" priority="3352">
      <formula>ISEVEN(ROW())</formula>
    </cfRule>
  </conditionalFormatting>
  <conditionalFormatting sqref="B43:E43">
    <cfRule type="expression" dxfId="3321" priority="3351">
      <formula>ISEVEN(ROW())</formula>
    </cfRule>
  </conditionalFormatting>
  <conditionalFormatting sqref="B43:F43">
    <cfRule type="expression" dxfId="3320" priority="3350">
      <formula>ISEVEN(ROW())</formula>
    </cfRule>
  </conditionalFormatting>
  <conditionalFormatting sqref="G43">
    <cfRule type="expression" dxfId="3319" priority="3349">
      <formula>ISEVEN(ROW())</formula>
    </cfRule>
  </conditionalFormatting>
  <conditionalFormatting sqref="G43">
    <cfRule type="expression" dxfId="3318" priority="3348">
      <formula>ISEVEN(ROW())</formula>
    </cfRule>
  </conditionalFormatting>
  <conditionalFormatting sqref="G43">
    <cfRule type="expression" dxfId="3317" priority="3347">
      <formula>ISEVEN(ROW())</formula>
    </cfRule>
  </conditionalFormatting>
  <conditionalFormatting sqref="G43">
    <cfRule type="expression" dxfId="3316" priority="3346">
      <formula>ISEVEN(ROW())</formula>
    </cfRule>
  </conditionalFormatting>
  <conditionalFormatting sqref="G43">
    <cfRule type="expression" dxfId="3315" priority="3345">
      <formula>ISEVEN(ROW())</formula>
    </cfRule>
  </conditionalFormatting>
  <conditionalFormatting sqref="G43">
    <cfRule type="expression" dxfId="3314" priority="3344">
      <formula>ISEVEN(ROW())</formula>
    </cfRule>
  </conditionalFormatting>
  <conditionalFormatting sqref="G43">
    <cfRule type="expression" dxfId="3313" priority="3343">
      <formula>ISEVEN(ROW())</formula>
    </cfRule>
  </conditionalFormatting>
  <conditionalFormatting sqref="G43">
    <cfRule type="expression" dxfId="3312" priority="3342">
      <formula>ISEVEN(ROW())</formula>
    </cfRule>
  </conditionalFormatting>
  <conditionalFormatting sqref="G43">
    <cfRule type="expression" dxfId="3311" priority="3341">
      <formula>ISEVEN(ROW())</formula>
    </cfRule>
  </conditionalFormatting>
  <conditionalFormatting sqref="G43">
    <cfRule type="expression" dxfId="3310" priority="3340">
      <formula>ISEVEN(ROW())</formula>
    </cfRule>
  </conditionalFormatting>
  <conditionalFormatting sqref="G43">
    <cfRule type="expression" dxfId="3309" priority="3339">
      <formula>ISEVEN(ROW())</formula>
    </cfRule>
  </conditionalFormatting>
  <conditionalFormatting sqref="G43">
    <cfRule type="expression" dxfId="3308" priority="3338">
      <formula>ISEVEN(ROW())</formula>
    </cfRule>
  </conditionalFormatting>
  <conditionalFormatting sqref="G43">
    <cfRule type="expression" dxfId="3307" priority="3337">
      <formula>ISEVEN(ROW())</formula>
    </cfRule>
  </conditionalFormatting>
  <conditionalFormatting sqref="G43">
    <cfRule type="expression" dxfId="3306" priority="3336">
      <formula>ISEVEN(ROW())</formula>
    </cfRule>
  </conditionalFormatting>
  <conditionalFormatting sqref="G43">
    <cfRule type="expression" dxfId="3305" priority="3335">
      <formula>ISEVEN(ROW())</formula>
    </cfRule>
  </conditionalFormatting>
  <conditionalFormatting sqref="G43">
    <cfRule type="expression" dxfId="3304" priority="3334">
      <formula>ISEVEN(ROW())</formula>
    </cfRule>
  </conditionalFormatting>
  <conditionalFormatting sqref="G43">
    <cfRule type="expression" dxfId="3303" priority="3333">
      <formula>ISEVEN(ROW())</formula>
    </cfRule>
  </conditionalFormatting>
  <conditionalFormatting sqref="G43">
    <cfRule type="expression" dxfId="3302" priority="3332">
      <formula>ISEVEN(ROW())</formula>
    </cfRule>
  </conditionalFormatting>
  <conditionalFormatting sqref="G43">
    <cfRule type="expression" dxfId="3301" priority="3331">
      <formula>ISEVEN(ROW())</formula>
    </cfRule>
  </conditionalFormatting>
  <conditionalFormatting sqref="G43">
    <cfRule type="expression" dxfId="3300" priority="3330">
      <formula>ISEVEN(ROW())</formula>
    </cfRule>
  </conditionalFormatting>
  <conditionalFormatting sqref="G43">
    <cfRule type="expression" dxfId="3299" priority="3329">
      <formula>ISEVEN(ROW())</formula>
    </cfRule>
  </conditionalFormatting>
  <conditionalFormatting sqref="G43">
    <cfRule type="expression" dxfId="3298" priority="3328">
      <formula>ISEVEN(ROW())</formula>
    </cfRule>
  </conditionalFormatting>
  <conditionalFormatting sqref="G43">
    <cfRule type="expression" dxfId="3297" priority="3327">
      <formula>ISEVEN(ROW())</formula>
    </cfRule>
  </conditionalFormatting>
  <conditionalFormatting sqref="G43">
    <cfRule type="expression" dxfId="3296" priority="3326">
      <formula>ISEVEN(ROW())</formula>
    </cfRule>
  </conditionalFormatting>
  <conditionalFormatting sqref="G43">
    <cfRule type="expression" dxfId="3295" priority="3325">
      <formula>ISEVEN(ROW())</formula>
    </cfRule>
  </conditionalFormatting>
  <conditionalFormatting sqref="G43">
    <cfRule type="expression" dxfId="3294" priority="3324">
      <formula>ISEVEN(ROW())</formula>
    </cfRule>
  </conditionalFormatting>
  <conditionalFormatting sqref="G43">
    <cfRule type="expression" dxfId="3293" priority="3323">
      <formula>ISEVEN(ROW())</formula>
    </cfRule>
  </conditionalFormatting>
  <conditionalFormatting sqref="G43">
    <cfRule type="expression" dxfId="3292" priority="3322">
      <formula>ISEVEN(ROW())</formula>
    </cfRule>
  </conditionalFormatting>
  <conditionalFormatting sqref="G43">
    <cfRule type="expression" dxfId="3291" priority="3321">
      <formula>ISEVEN(ROW())</formula>
    </cfRule>
  </conditionalFormatting>
  <conditionalFormatting sqref="G43">
    <cfRule type="expression" dxfId="3290" priority="3320">
      <formula>ISEVEN(ROW())</formula>
    </cfRule>
  </conditionalFormatting>
  <conditionalFormatting sqref="G43">
    <cfRule type="expression" dxfId="3289" priority="3319">
      <formula>ISEVEN(ROW())</formula>
    </cfRule>
  </conditionalFormatting>
  <conditionalFormatting sqref="G43">
    <cfRule type="expression" dxfId="3288" priority="3318">
      <formula>ISEVEN(ROW())</formula>
    </cfRule>
  </conditionalFormatting>
  <conditionalFormatting sqref="G43">
    <cfRule type="expression" dxfId="3287" priority="3317">
      <formula>ISEVEN(ROW())</formula>
    </cfRule>
  </conditionalFormatting>
  <conditionalFormatting sqref="G43">
    <cfRule type="expression" dxfId="3286" priority="3316">
      <formula>ISEVEN(ROW())</formula>
    </cfRule>
  </conditionalFormatting>
  <conditionalFormatting sqref="G43">
    <cfRule type="expression" dxfId="3285" priority="3315">
      <formula>ISEVEN(ROW())</formula>
    </cfRule>
  </conditionalFormatting>
  <conditionalFormatting sqref="G43">
    <cfRule type="expression" dxfId="3284" priority="3314">
      <formula>ISEVEN(ROW())</formula>
    </cfRule>
  </conditionalFormatting>
  <conditionalFormatting sqref="G43">
    <cfRule type="expression" dxfId="3283" priority="3313">
      <formula>ISEVEN(ROW())</formula>
    </cfRule>
  </conditionalFormatting>
  <conditionalFormatting sqref="G43">
    <cfRule type="expression" dxfId="3282" priority="3312">
      <formula>ISEVEN(ROW())</formula>
    </cfRule>
  </conditionalFormatting>
  <conditionalFormatting sqref="G43">
    <cfRule type="expression" dxfId="3281" priority="3311">
      <formula>ISEVEN(ROW())</formula>
    </cfRule>
  </conditionalFormatting>
  <conditionalFormatting sqref="G43">
    <cfRule type="expression" dxfId="3280" priority="3310">
      <formula>ISEVEN(ROW())</formula>
    </cfRule>
  </conditionalFormatting>
  <conditionalFormatting sqref="G43">
    <cfRule type="expression" dxfId="3279" priority="3309">
      <formula>ISEVEN(ROW())</formula>
    </cfRule>
  </conditionalFormatting>
  <conditionalFormatting sqref="G43">
    <cfRule type="expression" dxfId="3278" priority="3308">
      <formula>ISEVEN(ROW())</formula>
    </cfRule>
  </conditionalFormatting>
  <conditionalFormatting sqref="G43">
    <cfRule type="expression" dxfId="3277" priority="3307">
      <formula>ISEVEN(ROW())</formula>
    </cfRule>
  </conditionalFormatting>
  <conditionalFormatting sqref="G43">
    <cfRule type="expression" dxfId="3276" priority="3306">
      <formula>ISEVEN(ROW())</formula>
    </cfRule>
  </conditionalFormatting>
  <conditionalFormatting sqref="G43">
    <cfRule type="expression" dxfId="3275" priority="3305">
      <formula>ISEVEN(ROW())</formula>
    </cfRule>
  </conditionalFormatting>
  <conditionalFormatting sqref="G43">
    <cfRule type="expression" dxfId="3274" priority="3304">
      <formula>ISEVEN(ROW())</formula>
    </cfRule>
  </conditionalFormatting>
  <conditionalFormatting sqref="G43">
    <cfRule type="expression" dxfId="3273" priority="3303">
      <formula>ISEVEN(ROW())</formula>
    </cfRule>
  </conditionalFormatting>
  <conditionalFormatting sqref="G43">
    <cfRule type="expression" dxfId="3272" priority="3302">
      <formula>ISEVEN(ROW())</formula>
    </cfRule>
  </conditionalFormatting>
  <conditionalFormatting sqref="G43">
    <cfRule type="expression" dxfId="3271" priority="3301">
      <formula>ISEVEN(ROW())</formula>
    </cfRule>
  </conditionalFormatting>
  <conditionalFormatting sqref="G43">
    <cfRule type="expression" dxfId="3270" priority="3300">
      <formula>ISEVEN(ROW())</formula>
    </cfRule>
  </conditionalFormatting>
  <conditionalFormatting sqref="G43">
    <cfRule type="expression" dxfId="3269" priority="3299">
      <formula>ISEVEN(ROW())</formula>
    </cfRule>
  </conditionalFormatting>
  <conditionalFormatting sqref="G43">
    <cfRule type="expression" dxfId="3268" priority="3298">
      <formula>ISEVEN(ROW())</formula>
    </cfRule>
  </conditionalFormatting>
  <conditionalFormatting sqref="G43">
    <cfRule type="expression" dxfId="3267" priority="3297">
      <formula>ISEVEN(ROW())</formula>
    </cfRule>
  </conditionalFormatting>
  <conditionalFormatting sqref="G43">
    <cfRule type="expression" dxfId="3266" priority="3296">
      <formula>ISEVEN(ROW())</formula>
    </cfRule>
  </conditionalFormatting>
  <conditionalFormatting sqref="G43">
    <cfRule type="expression" dxfId="3265" priority="3295">
      <formula>ISEVEN(ROW())</formula>
    </cfRule>
  </conditionalFormatting>
  <conditionalFormatting sqref="G43">
    <cfRule type="expression" dxfId="3264" priority="3294">
      <formula>ISEVEN(ROW())</formula>
    </cfRule>
  </conditionalFormatting>
  <conditionalFormatting sqref="G43">
    <cfRule type="expression" dxfId="3263" priority="3293">
      <formula>ISEVEN(ROW())</formula>
    </cfRule>
  </conditionalFormatting>
  <conditionalFormatting sqref="G43">
    <cfRule type="expression" dxfId="3262" priority="3292">
      <formula>ISEVEN(ROW())</formula>
    </cfRule>
  </conditionalFormatting>
  <conditionalFormatting sqref="G43">
    <cfRule type="expression" dxfId="3261" priority="3291">
      <formula>ISEVEN(ROW())</formula>
    </cfRule>
  </conditionalFormatting>
  <conditionalFormatting sqref="G43">
    <cfRule type="expression" dxfId="3260" priority="3290">
      <formula>ISEVEN(ROW())</formula>
    </cfRule>
  </conditionalFormatting>
  <conditionalFormatting sqref="G43">
    <cfRule type="expression" dxfId="3259" priority="3289">
      <formula>ISEVEN(ROW())</formula>
    </cfRule>
  </conditionalFormatting>
  <conditionalFormatting sqref="G43">
    <cfRule type="expression" dxfId="3258" priority="3288">
      <formula>ISEVEN(ROW())</formula>
    </cfRule>
  </conditionalFormatting>
  <conditionalFormatting sqref="G43">
    <cfRule type="expression" dxfId="3257" priority="3287">
      <formula>ISEVEN(ROW())</formula>
    </cfRule>
  </conditionalFormatting>
  <conditionalFormatting sqref="G43">
    <cfRule type="expression" dxfId="3256" priority="3286">
      <formula>ISEVEN(ROW())</formula>
    </cfRule>
  </conditionalFormatting>
  <conditionalFormatting sqref="G43">
    <cfRule type="expression" dxfId="3255" priority="3285">
      <formula>ISEVEN(ROW())</formula>
    </cfRule>
  </conditionalFormatting>
  <conditionalFormatting sqref="G43">
    <cfRule type="expression" dxfId="3254" priority="3284">
      <formula>ISEVEN(ROW())</formula>
    </cfRule>
  </conditionalFormatting>
  <conditionalFormatting sqref="G43">
    <cfRule type="expression" dxfId="3253" priority="3283">
      <formula>ISEVEN(ROW())</formula>
    </cfRule>
  </conditionalFormatting>
  <conditionalFormatting sqref="G43">
    <cfRule type="expression" dxfId="3252" priority="3282">
      <formula>ISEVEN(ROW())</formula>
    </cfRule>
  </conditionalFormatting>
  <conditionalFormatting sqref="G43">
    <cfRule type="expression" dxfId="3251" priority="3281">
      <formula>ISEVEN(ROW())</formula>
    </cfRule>
  </conditionalFormatting>
  <conditionalFormatting sqref="B43 D43:F43">
    <cfRule type="expression" dxfId="3250" priority="3280">
      <formula>ISEVEN(ROW())</formula>
    </cfRule>
  </conditionalFormatting>
  <conditionalFormatting sqref="G43">
    <cfRule type="expression" dxfId="3249" priority="3279">
      <formula>ISEVEN(ROW())</formula>
    </cfRule>
  </conditionalFormatting>
  <conditionalFormatting sqref="C43">
    <cfRule type="expression" dxfId="3248" priority="3278">
      <formula>ISEVEN(ROW())</formula>
    </cfRule>
  </conditionalFormatting>
  <conditionalFormatting sqref="B43:G43">
    <cfRule type="expression" dxfId="3247" priority="3277">
      <formula>ISEVEN(ROW())</formula>
    </cfRule>
  </conditionalFormatting>
  <conditionalFormatting sqref="F43">
    <cfRule type="expression" dxfId="3246" priority="3276">
      <formula>ISEVEN(ROW())</formula>
    </cfRule>
  </conditionalFormatting>
  <conditionalFormatting sqref="B43:E43">
    <cfRule type="expression" dxfId="3245" priority="3275">
      <formula>ISEVEN(ROW())</formula>
    </cfRule>
  </conditionalFormatting>
  <conditionalFormatting sqref="G43">
    <cfRule type="expression" dxfId="3244" priority="3274">
      <formula>ISEVEN(ROW())</formula>
    </cfRule>
  </conditionalFormatting>
  <conditionalFormatting sqref="G43">
    <cfRule type="expression" dxfId="3243" priority="3273">
      <formula>ISEVEN(ROW())</formula>
    </cfRule>
  </conditionalFormatting>
  <conditionalFormatting sqref="B43 D43:F43">
    <cfRule type="expression" dxfId="3242" priority="3272">
      <formula>ISEVEN(ROW())</formula>
    </cfRule>
  </conditionalFormatting>
  <conditionalFormatting sqref="G43">
    <cfRule type="expression" dxfId="3241" priority="3271">
      <formula>ISEVEN(ROW())</formula>
    </cfRule>
  </conditionalFormatting>
  <conditionalFormatting sqref="C43">
    <cfRule type="expression" dxfId="3240" priority="3270">
      <formula>ISEVEN(ROW())</formula>
    </cfRule>
  </conditionalFormatting>
  <conditionalFormatting sqref="B43:G43">
    <cfRule type="expression" dxfId="3239" priority="3269">
      <formula>ISEVEN(ROW())</formula>
    </cfRule>
  </conditionalFormatting>
  <conditionalFormatting sqref="F43">
    <cfRule type="expression" dxfId="3238" priority="3268">
      <formula>ISEVEN(ROW())</formula>
    </cfRule>
  </conditionalFormatting>
  <conditionalFormatting sqref="B43:E43">
    <cfRule type="expression" dxfId="3237" priority="3267">
      <formula>ISEVEN(ROW())</formula>
    </cfRule>
  </conditionalFormatting>
  <conditionalFormatting sqref="G43">
    <cfRule type="expression" dxfId="3236" priority="3266">
      <formula>ISEVEN(ROW())</formula>
    </cfRule>
  </conditionalFormatting>
  <conditionalFormatting sqref="G43">
    <cfRule type="expression" dxfId="3235" priority="3265">
      <formula>ISEVEN(ROW())</formula>
    </cfRule>
  </conditionalFormatting>
  <conditionalFormatting sqref="B43 D43:F43">
    <cfRule type="expression" dxfId="3234" priority="3264">
      <formula>ISEVEN(ROW())</formula>
    </cfRule>
  </conditionalFormatting>
  <conditionalFormatting sqref="G43">
    <cfRule type="expression" dxfId="3233" priority="3263">
      <formula>ISEVEN(ROW())</formula>
    </cfRule>
  </conditionalFormatting>
  <conditionalFormatting sqref="C43">
    <cfRule type="expression" dxfId="3232" priority="3262">
      <formula>ISEVEN(ROW())</formula>
    </cfRule>
  </conditionalFormatting>
  <conditionalFormatting sqref="B43:G43">
    <cfRule type="expression" dxfId="3231" priority="3261">
      <formula>ISEVEN(ROW())</formula>
    </cfRule>
  </conditionalFormatting>
  <conditionalFormatting sqref="B43 D43:F43">
    <cfRule type="expression" dxfId="3230" priority="3260">
      <formula>ISEVEN(ROW())</formula>
    </cfRule>
  </conditionalFormatting>
  <conditionalFormatting sqref="G43">
    <cfRule type="expression" dxfId="3229" priority="3259">
      <formula>ISEVEN(ROW())</formula>
    </cfRule>
  </conditionalFormatting>
  <conditionalFormatting sqref="C43">
    <cfRule type="expression" dxfId="3228" priority="3258">
      <formula>ISEVEN(ROW())</formula>
    </cfRule>
  </conditionalFormatting>
  <conditionalFormatting sqref="B43:G43">
    <cfRule type="expression" dxfId="3227" priority="3257">
      <formula>ISEVEN(ROW())</formula>
    </cfRule>
  </conditionalFormatting>
  <conditionalFormatting sqref="F43">
    <cfRule type="expression" dxfId="3226" priority="3256">
      <formula>ISEVEN(ROW())</formula>
    </cfRule>
  </conditionalFormatting>
  <conditionalFormatting sqref="B43:E43">
    <cfRule type="expression" dxfId="3225" priority="3255">
      <formula>ISEVEN(ROW())</formula>
    </cfRule>
  </conditionalFormatting>
  <conditionalFormatting sqref="G43">
    <cfRule type="expression" dxfId="3224" priority="3254">
      <formula>ISEVEN(ROW())</formula>
    </cfRule>
  </conditionalFormatting>
  <conditionalFormatting sqref="G43">
    <cfRule type="expression" dxfId="3223" priority="3253">
      <formula>ISEVEN(ROW())</formula>
    </cfRule>
  </conditionalFormatting>
  <conditionalFormatting sqref="B43 D43:F43">
    <cfRule type="expression" dxfId="3222" priority="3252">
      <formula>ISEVEN(ROW())</formula>
    </cfRule>
  </conditionalFormatting>
  <conditionalFormatting sqref="G43">
    <cfRule type="expression" dxfId="3221" priority="3251">
      <formula>ISEVEN(ROW())</formula>
    </cfRule>
  </conditionalFormatting>
  <conditionalFormatting sqref="C43">
    <cfRule type="expression" dxfId="3220" priority="3250">
      <formula>ISEVEN(ROW())</formula>
    </cfRule>
  </conditionalFormatting>
  <conditionalFormatting sqref="B43:G43">
    <cfRule type="expression" dxfId="3219" priority="3249">
      <formula>ISEVEN(ROW())</formula>
    </cfRule>
  </conditionalFormatting>
  <conditionalFormatting sqref="F43">
    <cfRule type="expression" dxfId="3218" priority="3248">
      <formula>ISEVEN(ROW())</formula>
    </cfRule>
  </conditionalFormatting>
  <conditionalFormatting sqref="B43:E43">
    <cfRule type="expression" dxfId="3217" priority="3247">
      <formula>ISEVEN(ROW())</formula>
    </cfRule>
  </conditionalFormatting>
  <conditionalFormatting sqref="G43">
    <cfRule type="expression" dxfId="3216" priority="3246">
      <formula>ISEVEN(ROW())</formula>
    </cfRule>
  </conditionalFormatting>
  <conditionalFormatting sqref="G43">
    <cfRule type="expression" dxfId="3215" priority="3245">
      <formula>ISEVEN(ROW())</formula>
    </cfRule>
  </conditionalFormatting>
  <conditionalFormatting sqref="B43 D43:F43">
    <cfRule type="expression" dxfId="3214" priority="3244">
      <formula>ISEVEN(ROW())</formula>
    </cfRule>
  </conditionalFormatting>
  <conditionalFormatting sqref="G43">
    <cfRule type="expression" dxfId="3213" priority="3243">
      <formula>ISEVEN(ROW())</formula>
    </cfRule>
  </conditionalFormatting>
  <conditionalFormatting sqref="C43">
    <cfRule type="expression" dxfId="3212" priority="3242">
      <formula>ISEVEN(ROW())</formula>
    </cfRule>
  </conditionalFormatting>
  <conditionalFormatting sqref="B43:G43">
    <cfRule type="expression" dxfId="3211" priority="3241">
      <formula>ISEVEN(ROW())</formula>
    </cfRule>
  </conditionalFormatting>
  <conditionalFormatting sqref="B43 D43:F43">
    <cfRule type="expression" dxfId="3210" priority="3240">
      <formula>ISEVEN(ROW())</formula>
    </cfRule>
  </conditionalFormatting>
  <conditionalFormatting sqref="G43">
    <cfRule type="expression" dxfId="3209" priority="3239">
      <formula>ISEVEN(ROW())</formula>
    </cfRule>
  </conditionalFormatting>
  <conditionalFormatting sqref="C43">
    <cfRule type="expression" dxfId="3208" priority="3238">
      <formula>ISEVEN(ROW())</formula>
    </cfRule>
  </conditionalFormatting>
  <conditionalFormatting sqref="B43:G43">
    <cfRule type="expression" dxfId="3207" priority="3237">
      <formula>ISEVEN(ROW())</formula>
    </cfRule>
  </conditionalFormatting>
  <conditionalFormatting sqref="F43">
    <cfRule type="expression" dxfId="3206" priority="3236">
      <formula>ISEVEN(ROW())</formula>
    </cfRule>
  </conditionalFormatting>
  <conditionalFormatting sqref="B43:E43">
    <cfRule type="expression" dxfId="3205" priority="3235">
      <formula>ISEVEN(ROW())</formula>
    </cfRule>
  </conditionalFormatting>
  <conditionalFormatting sqref="G43">
    <cfRule type="expression" dxfId="3204" priority="3234">
      <formula>ISEVEN(ROW())</formula>
    </cfRule>
  </conditionalFormatting>
  <conditionalFormatting sqref="G43">
    <cfRule type="expression" dxfId="3203" priority="3233">
      <formula>ISEVEN(ROW())</formula>
    </cfRule>
  </conditionalFormatting>
  <conditionalFormatting sqref="B43 D43:F43">
    <cfRule type="expression" dxfId="3202" priority="3232">
      <formula>ISEVEN(ROW())</formula>
    </cfRule>
  </conditionalFormatting>
  <conditionalFormatting sqref="G43">
    <cfRule type="expression" dxfId="3201" priority="3231">
      <formula>ISEVEN(ROW())</formula>
    </cfRule>
  </conditionalFormatting>
  <conditionalFormatting sqref="C43">
    <cfRule type="expression" dxfId="3200" priority="3230">
      <formula>ISEVEN(ROW())</formula>
    </cfRule>
  </conditionalFormatting>
  <conditionalFormatting sqref="B43:G43">
    <cfRule type="expression" dxfId="3199" priority="3229">
      <formula>ISEVEN(ROW())</formula>
    </cfRule>
  </conditionalFormatting>
  <conditionalFormatting sqref="F43">
    <cfRule type="expression" dxfId="3198" priority="3228">
      <formula>ISEVEN(ROW())</formula>
    </cfRule>
  </conditionalFormatting>
  <conditionalFormatting sqref="B43:E43">
    <cfRule type="expression" dxfId="3197" priority="3227">
      <formula>ISEVEN(ROW())</formula>
    </cfRule>
  </conditionalFormatting>
  <conditionalFormatting sqref="G43">
    <cfRule type="expression" dxfId="3196" priority="3226">
      <formula>ISEVEN(ROW())</formula>
    </cfRule>
  </conditionalFormatting>
  <conditionalFormatting sqref="G43">
    <cfRule type="expression" dxfId="3195" priority="3225">
      <formula>ISEVEN(ROW())</formula>
    </cfRule>
  </conditionalFormatting>
  <conditionalFormatting sqref="B43 D43:F43">
    <cfRule type="expression" dxfId="3194" priority="3224">
      <formula>ISEVEN(ROW())</formula>
    </cfRule>
  </conditionalFormatting>
  <conditionalFormatting sqref="G43">
    <cfRule type="expression" dxfId="3193" priority="3223">
      <formula>ISEVEN(ROW())</formula>
    </cfRule>
  </conditionalFormatting>
  <conditionalFormatting sqref="C43">
    <cfRule type="expression" dxfId="3192" priority="3222">
      <formula>ISEVEN(ROW())</formula>
    </cfRule>
  </conditionalFormatting>
  <conditionalFormatting sqref="B43:G43">
    <cfRule type="expression" dxfId="3191" priority="3221">
      <formula>ISEVEN(ROW())</formula>
    </cfRule>
  </conditionalFormatting>
  <conditionalFormatting sqref="B43 D43:F43">
    <cfRule type="expression" dxfId="3190" priority="3220">
      <formula>ISEVEN(ROW())</formula>
    </cfRule>
  </conditionalFormatting>
  <conditionalFormatting sqref="G43">
    <cfRule type="expression" dxfId="3189" priority="3219">
      <formula>ISEVEN(ROW())</formula>
    </cfRule>
  </conditionalFormatting>
  <conditionalFormatting sqref="C43">
    <cfRule type="expression" dxfId="3188" priority="3218">
      <formula>ISEVEN(ROW())</formula>
    </cfRule>
  </conditionalFormatting>
  <conditionalFormatting sqref="B43:G43">
    <cfRule type="expression" dxfId="3187" priority="3217">
      <formula>ISEVEN(ROW())</formula>
    </cfRule>
  </conditionalFormatting>
  <conditionalFormatting sqref="F43">
    <cfRule type="expression" dxfId="3186" priority="3216">
      <formula>ISEVEN(ROW())</formula>
    </cfRule>
  </conditionalFormatting>
  <conditionalFormatting sqref="B43:E43">
    <cfRule type="expression" dxfId="3185" priority="3215">
      <formula>ISEVEN(ROW())</formula>
    </cfRule>
  </conditionalFormatting>
  <conditionalFormatting sqref="G43">
    <cfRule type="expression" dxfId="3184" priority="3214">
      <formula>ISEVEN(ROW())</formula>
    </cfRule>
  </conditionalFormatting>
  <conditionalFormatting sqref="G43">
    <cfRule type="expression" dxfId="3183" priority="3213">
      <formula>ISEVEN(ROW())</formula>
    </cfRule>
  </conditionalFormatting>
  <conditionalFormatting sqref="B43 D43:F43">
    <cfRule type="expression" dxfId="3182" priority="3212">
      <formula>ISEVEN(ROW())</formula>
    </cfRule>
  </conditionalFormatting>
  <conditionalFormatting sqref="G43">
    <cfRule type="expression" dxfId="3181" priority="3211">
      <formula>ISEVEN(ROW())</formula>
    </cfRule>
  </conditionalFormatting>
  <conditionalFormatting sqref="C43">
    <cfRule type="expression" dxfId="3180" priority="3210">
      <formula>ISEVEN(ROW())</formula>
    </cfRule>
  </conditionalFormatting>
  <conditionalFormatting sqref="B43:G43">
    <cfRule type="expression" dxfId="3179" priority="3209">
      <formula>ISEVEN(ROW())</formula>
    </cfRule>
  </conditionalFormatting>
  <conditionalFormatting sqref="F43">
    <cfRule type="expression" dxfId="3178" priority="3208">
      <formula>ISEVEN(ROW())</formula>
    </cfRule>
  </conditionalFormatting>
  <conditionalFormatting sqref="B43:E43">
    <cfRule type="expression" dxfId="3177" priority="3207">
      <formula>ISEVEN(ROW())</formula>
    </cfRule>
  </conditionalFormatting>
  <conditionalFormatting sqref="G43">
    <cfRule type="expression" dxfId="3176" priority="3206">
      <formula>ISEVEN(ROW())</formula>
    </cfRule>
  </conditionalFormatting>
  <conditionalFormatting sqref="G43">
    <cfRule type="expression" dxfId="3175" priority="3205">
      <formula>ISEVEN(ROW())</formula>
    </cfRule>
  </conditionalFormatting>
  <conditionalFormatting sqref="B43 D43:F43">
    <cfRule type="expression" dxfId="3174" priority="3204">
      <formula>ISEVEN(ROW())</formula>
    </cfRule>
  </conditionalFormatting>
  <conditionalFormatting sqref="G43">
    <cfRule type="expression" dxfId="3173" priority="3203">
      <formula>ISEVEN(ROW())</formula>
    </cfRule>
  </conditionalFormatting>
  <conditionalFormatting sqref="C43">
    <cfRule type="expression" dxfId="3172" priority="3202">
      <formula>ISEVEN(ROW())</formula>
    </cfRule>
  </conditionalFormatting>
  <conditionalFormatting sqref="B43:G43">
    <cfRule type="expression" dxfId="3171" priority="3201">
      <formula>ISEVEN(ROW())</formula>
    </cfRule>
  </conditionalFormatting>
  <conditionalFormatting sqref="B43:G43">
    <cfRule type="expression" dxfId="3170" priority="3200">
      <formula>ISEVEN(ROW())</formula>
    </cfRule>
  </conditionalFormatting>
  <conditionalFormatting sqref="F43">
    <cfRule type="expression" dxfId="3169" priority="3199">
      <formula>ISEVEN(ROW())</formula>
    </cfRule>
  </conditionalFormatting>
  <conditionalFormatting sqref="B43:E43">
    <cfRule type="expression" dxfId="3168" priority="3198">
      <formula>ISEVEN(ROW())</formula>
    </cfRule>
  </conditionalFormatting>
  <conditionalFormatting sqref="G43">
    <cfRule type="expression" dxfId="3167" priority="3197">
      <formula>ISEVEN(ROW())</formula>
    </cfRule>
  </conditionalFormatting>
  <conditionalFormatting sqref="G43">
    <cfRule type="expression" dxfId="3166" priority="3196">
      <formula>ISEVEN(ROW())</formula>
    </cfRule>
  </conditionalFormatting>
  <conditionalFormatting sqref="B43 D43:F43">
    <cfRule type="expression" dxfId="3165" priority="3195">
      <formula>ISEVEN(ROW())</formula>
    </cfRule>
  </conditionalFormatting>
  <conditionalFormatting sqref="G43">
    <cfRule type="expression" dxfId="3164" priority="3194">
      <formula>ISEVEN(ROW())</formula>
    </cfRule>
  </conditionalFormatting>
  <conditionalFormatting sqref="C43">
    <cfRule type="expression" dxfId="3163" priority="3193">
      <formula>ISEVEN(ROW())</formula>
    </cfRule>
  </conditionalFormatting>
  <conditionalFormatting sqref="B43:G43">
    <cfRule type="expression" dxfId="3162" priority="3192">
      <formula>ISEVEN(ROW())</formula>
    </cfRule>
  </conditionalFormatting>
  <conditionalFormatting sqref="F43">
    <cfRule type="expression" dxfId="3161" priority="3191">
      <formula>ISEVEN(ROW())</formula>
    </cfRule>
  </conditionalFormatting>
  <conditionalFormatting sqref="B43:E43">
    <cfRule type="expression" dxfId="3160" priority="3190">
      <formula>ISEVEN(ROW())</formula>
    </cfRule>
  </conditionalFormatting>
  <conditionalFormatting sqref="G43">
    <cfRule type="expression" dxfId="3159" priority="3189">
      <formula>ISEVEN(ROW())</formula>
    </cfRule>
  </conditionalFormatting>
  <conditionalFormatting sqref="G43">
    <cfRule type="expression" dxfId="3158" priority="3188">
      <formula>ISEVEN(ROW())</formula>
    </cfRule>
  </conditionalFormatting>
  <conditionalFormatting sqref="B43 D43:F43">
    <cfRule type="expression" dxfId="3157" priority="3187">
      <formula>ISEVEN(ROW())</formula>
    </cfRule>
  </conditionalFormatting>
  <conditionalFormatting sqref="G43">
    <cfRule type="expression" dxfId="3156" priority="3186">
      <formula>ISEVEN(ROW())</formula>
    </cfRule>
  </conditionalFormatting>
  <conditionalFormatting sqref="C43">
    <cfRule type="expression" dxfId="3155" priority="3185">
      <formula>ISEVEN(ROW())</formula>
    </cfRule>
  </conditionalFormatting>
  <conditionalFormatting sqref="B43:G43">
    <cfRule type="expression" dxfId="3154" priority="3184">
      <formula>ISEVEN(ROW())</formula>
    </cfRule>
  </conditionalFormatting>
  <conditionalFormatting sqref="F43">
    <cfRule type="expression" dxfId="3153" priority="3183">
      <formula>ISEVEN(ROW())</formula>
    </cfRule>
  </conditionalFormatting>
  <conditionalFormatting sqref="B43:E43">
    <cfRule type="expression" dxfId="3152" priority="3182">
      <formula>ISEVEN(ROW())</formula>
    </cfRule>
  </conditionalFormatting>
  <conditionalFormatting sqref="G43">
    <cfRule type="expression" dxfId="3151" priority="3181">
      <formula>ISEVEN(ROW())</formula>
    </cfRule>
  </conditionalFormatting>
  <conditionalFormatting sqref="G43">
    <cfRule type="expression" dxfId="3150" priority="3180">
      <formula>ISEVEN(ROW())</formula>
    </cfRule>
  </conditionalFormatting>
  <conditionalFormatting sqref="B43:G43">
    <cfRule type="expression" dxfId="3149" priority="3179">
      <formula>ISEVEN(ROW())</formula>
    </cfRule>
  </conditionalFormatting>
  <conditionalFormatting sqref="F43">
    <cfRule type="expression" dxfId="3148" priority="3178">
      <formula>ISEVEN(ROW())</formula>
    </cfRule>
  </conditionalFormatting>
  <conditionalFormatting sqref="B43:E43">
    <cfRule type="expression" dxfId="3147" priority="3177">
      <formula>ISEVEN(ROW())</formula>
    </cfRule>
  </conditionalFormatting>
  <conditionalFormatting sqref="G43">
    <cfRule type="expression" dxfId="3146" priority="3176">
      <formula>ISEVEN(ROW())</formula>
    </cfRule>
  </conditionalFormatting>
  <conditionalFormatting sqref="G43">
    <cfRule type="expression" dxfId="3145" priority="3175">
      <formula>ISEVEN(ROW())</formula>
    </cfRule>
  </conditionalFormatting>
  <conditionalFormatting sqref="B43 D43:F43">
    <cfRule type="expression" dxfId="3144" priority="3174">
      <formula>ISEVEN(ROW())</formula>
    </cfRule>
  </conditionalFormatting>
  <conditionalFormatting sqref="G43">
    <cfRule type="expression" dxfId="3143" priority="3173">
      <formula>ISEVEN(ROW())</formula>
    </cfRule>
  </conditionalFormatting>
  <conditionalFormatting sqref="C43">
    <cfRule type="expression" dxfId="3142" priority="3172">
      <formula>ISEVEN(ROW())</formula>
    </cfRule>
  </conditionalFormatting>
  <conditionalFormatting sqref="B43:G43">
    <cfRule type="expression" dxfId="3141" priority="3171">
      <formula>ISEVEN(ROW())</formula>
    </cfRule>
  </conditionalFormatting>
  <conditionalFormatting sqref="F43">
    <cfRule type="expression" dxfId="3140" priority="3170">
      <formula>ISEVEN(ROW())</formula>
    </cfRule>
  </conditionalFormatting>
  <conditionalFormatting sqref="B43:E43">
    <cfRule type="expression" dxfId="3139" priority="3169">
      <formula>ISEVEN(ROW())</formula>
    </cfRule>
  </conditionalFormatting>
  <conditionalFormatting sqref="G43">
    <cfRule type="expression" dxfId="3138" priority="3168">
      <formula>ISEVEN(ROW())</formula>
    </cfRule>
  </conditionalFormatting>
  <conditionalFormatting sqref="G43">
    <cfRule type="expression" dxfId="3137" priority="3167">
      <formula>ISEVEN(ROW())</formula>
    </cfRule>
  </conditionalFormatting>
  <conditionalFormatting sqref="B43 D43:F43">
    <cfRule type="expression" dxfId="3136" priority="3166">
      <formula>ISEVEN(ROW())</formula>
    </cfRule>
  </conditionalFormatting>
  <conditionalFormatting sqref="G43">
    <cfRule type="expression" dxfId="3135" priority="3165">
      <formula>ISEVEN(ROW())</formula>
    </cfRule>
  </conditionalFormatting>
  <conditionalFormatting sqref="C43">
    <cfRule type="expression" dxfId="3134" priority="3164">
      <formula>ISEVEN(ROW())</formula>
    </cfRule>
  </conditionalFormatting>
  <conditionalFormatting sqref="B43:G43">
    <cfRule type="expression" dxfId="3133" priority="3163">
      <formula>ISEVEN(ROW())</formula>
    </cfRule>
  </conditionalFormatting>
  <conditionalFormatting sqref="F43">
    <cfRule type="expression" dxfId="3132" priority="3162">
      <formula>ISEVEN(ROW())</formula>
    </cfRule>
  </conditionalFormatting>
  <conditionalFormatting sqref="B43:E43">
    <cfRule type="expression" dxfId="3131" priority="3161">
      <formula>ISEVEN(ROW())</formula>
    </cfRule>
  </conditionalFormatting>
  <conditionalFormatting sqref="G43">
    <cfRule type="expression" dxfId="3130" priority="3160">
      <formula>ISEVEN(ROW())</formula>
    </cfRule>
  </conditionalFormatting>
  <conditionalFormatting sqref="G43">
    <cfRule type="expression" dxfId="3129" priority="3159">
      <formula>ISEVEN(ROW())</formula>
    </cfRule>
  </conditionalFormatting>
  <conditionalFormatting sqref="B43:G43">
    <cfRule type="expression" dxfId="3128" priority="3158">
      <formula>ISEVEN(ROW())</formula>
    </cfRule>
  </conditionalFormatting>
  <conditionalFormatting sqref="F43">
    <cfRule type="expression" dxfId="3127" priority="3157">
      <formula>ISEVEN(ROW())</formula>
    </cfRule>
  </conditionalFormatting>
  <conditionalFormatting sqref="B43:E43">
    <cfRule type="expression" dxfId="3126" priority="3156">
      <formula>ISEVEN(ROW())</formula>
    </cfRule>
  </conditionalFormatting>
  <conditionalFormatting sqref="G43">
    <cfRule type="expression" dxfId="3125" priority="3155">
      <formula>ISEVEN(ROW())</formula>
    </cfRule>
  </conditionalFormatting>
  <conditionalFormatting sqref="G43">
    <cfRule type="expression" dxfId="3124" priority="3154">
      <formula>ISEVEN(ROW())</formula>
    </cfRule>
  </conditionalFormatting>
  <conditionalFormatting sqref="B43 D43:F43">
    <cfRule type="expression" dxfId="3123" priority="3153">
      <formula>ISEVEN(ROW())</formula>
    </cfRule>
  </conditionalFormatting>
  <conditionalFormatting sqref="G43">
    <cfRule type="expression" dxfId="3122" priority="3152">
      <formula>ISEVEN(ROW())</formula>
    </cfRule>
  </conditionalFormatting>
  <conditionalFormatting sqref="C43">
    <cfRule type="expression" dxfId="3121" priority="3151">
      <formula>ISEVEN(ROW())</formula>
    </cfRule>
  </conditionalFormatting>
  <conditionalFormatting sqref="F43">
    <cfRule type="expression" dxfId="3120" priority="3150">
      <formula>ISEVEN(ROW())</formula>
    </cfRule>
  </conditionalFormatting>
  <conditionalFormatting sqref="B43:E43">
    <cfRule type="expression" dxfId="3119" priority="3149">
      <formula>ISEVEN(ROW())</formula>
    </cfRule>
  </conditionalFormatting>
  <conditionalFormatting sqref="G43">
    <cfRule type="expression" dxfId="3118" priority="3148">
      <formula>ISEVEN(ROW())</formula>
    </cfRule>
  </conditionalFormatting>
  <conditionalFormatting sqref="G43">
    <cfRule type="expression" dxfId="3117" priority="3147">
      <formula>ISEVEN(ROW())</formula>
    </cfRule>
  </conditionalFormatting>
  <conditionalFormatting sqref="B43:G43">
    <cfRule type="expression" dxfId="3116" priority="3146">
      <formula>ISEVEN(ROW())</formula>
    </cfRule>
  </conditionalFormatting>
  <conditionalFormatting sqref="B44:F44">
    <cfRule type="expression" dxfId="3115" priority="3145">
      <formula>ISEVEN(ROW())</formula>
    </cfRule>
  </conditionalFormatting>
  <conditionalFormatting sqref="F44">
    <cfRule type="expression" dxfId="3114" priority="3144">
      <formula>ISEVEN(ROW())</formula>
    </cfRule>
  </conditionalFormatting>
  <conditionalFormatting sqref="B44:E44">
    <cfRule type="expression" dxfId="3113" priority="3143">
      <formula>ISEVEN(ROW())</formula>
    </cfRule>
  </conditionalFormatting>
  <conditionalFormatting sqref="B44 D44:F44">
    <cfRule type="expression" dxfId="3112" priority="3142">
      <formula>ISEVEN(ROW())</formula>
    </cfRule>
  </conditionalFormatting>
  <conditionalFormatting sqref="C44">
    <cfRule type="expression" dxfId="3111" priority="3141">
      <formula>ISEVEN(ROW())</formula>
    </cfRule>
  </conditionalFormatting>
  <conditionalFormatting sqref="B44:F44">
    <cfRule type="expression" dxfId="3110" priority="3140">
      <formula>ISEVEN(ROW())</formula>
    </cfRule>
  </conditionalFormatting>
  <conditionalFormatting sqref="F44">
    <cfRule type="expression" dxfId="3109" priority="3139">
      <formula>ISEVEN(ROW())</formula>
    </cfRule>
  </conditionalFormatting>
  <conditionalFormatting sqref="B44:E44">
    <cfRule type="expression" dxfId="3108" priority="3138">
      <formula>ISEVEN(ROW())</formula>
    </cfRule>
  </conditionalFormatting>
  <conditionalFormatting sqref="B44 D44:F44">
    <cfRule type="expression" dxfId="3107" priority="3137">
      <formula>ISEVEN(ROW())</formula>
    </cfRule>
  </conditionalFormatting>
  <conditionalFormatting sqref="C44">
    <cfRule type="expression" dxfId="3106" priority="3136">
      <formula>ISEVEN(ROW())</formula>
    </cfRule>
  </conditionalFormatting>
  <conditionalFormatting sqref="B44:F44">
    <cfRule type="expression" dxfId="3105" priority="3135">
      <formula>ISEVEN(ROW())</formula>
    </cfRule>
  </conditionalFormatting>
  <conditionalFormatting sqref="F44">
    <cfRule type="expression" dxfId="3104" priority="3134">
      <formula>ISEVEN(ROW())</formula>
    </cfRule>
  </conditionalFormatting>
  <conditionalFormatting sqref="B44:E44">
    <cfRule type="expression" dxfId="3103" priority="3133">
      <formula>ISEVEN(ROW())</formula>
    </cfRule>
  </conditionalFormatting>
  <conditionalFormatting sqref="B44:F44">
    <cfRule type="expression" dxfId="3102" priority="3132">
      <formula>ISEVEN(ROW())</formula>
    </cfRule>
  </conditionalFormatting>
  <conditionalFormatting sqref="F44">
    <cfRule type="expression" dxfId="3101" priority="3131">
      <formula>ISEVEN(ROW())</formula>
    </cfRule>
  </conditionalFormatting>
  <conditionalFormatting sqref="B44:E44">
    <cfRule type="expression" dxfId="3100" priority="3130">
      <formula>ISEVEN(ROW())</formula>
    </cfRule>
  </conditionalFormatting>
  <conditionalFormatting sqref="B44 D44:F44">
    <cfRule type="expression" dxfId="3099" priority="3129">
      <formula>ISEVEN(ROW())</formula>
    </cfRule>
  </conditionalFormatting>
  <conditionalFormatting sqref="C44">
    <cfRule type="expression" dxfId="3098" priority="3128">
      <formula>ISEVEN(ROW())</formula>
    </cfRule>
  </conditionalFormatting>
  <conditionalFormatting sqref="B44:F44">
    <cfRule type="expression" dxfId="3097" priority="3127">
      <formula>ISEVEN(ROW())</formula>
    </cfRule>
  </conditionalFormatting>
  <conditionalFormatting sqref="F44">
    <cfRule type="expression" dxfId="3096" priority="3126">
      <formula>ISEVEN(ROW())</formula>
    </cfRule>
  </conditionalFormatting>
  <conditionalFormatting sqref="B44:E44">
    <cfRule type="expression" dxfId="3095" priority="3125">
      <formula>ISEVEN(ROW())</formula>
    </cfRule>
  </conditionalFormatting>
  <conditionalFormatting sqref="B44 D44:F44">
    <cfRule type="expression" dxfId="3094" priority="3124">
      <formula>ISEVEN(ROW())</formula>
    </cfRule>
  </conditionalFormatting>
  <conditionalFormatting sqref="C44">
    <cfRule type="expression" dxfId="3093" priority="3123">
      <formula>ISEVEN(ROW())</formula>
    </cfRule>
  </conditionalFormatting>
  <conditionalFormatting sqref="B44:F44">
    <cfRule type="expression" dxfId="3092" priority="3122">
      <formula>ISEVEN(ROW())</formula>
    </cfRule>
  </conditionalFormatting>
  <conditionalFormatting sqref="F44">
    <cfRule type="expression" dxfId="3091" priority="3121">
      <formula>ISEVEN(ROW())</formula>
    </cfRule>
  </conditionalFormatting>
  <conditionalFormatting sqref="B44:E44">
    <cfRule type="expression" dxfId="3090" priority="3120">
      <formula>ISEVEN(ROW())</formula>
    </cfRule>
  </conditionalFormatting>
  <conditionalFormatting sqref="F44">
    <cfRule type="expression" dxfId="3089" priority="3119">
      <formula>ISEVEN(ROW())</formula>
    </cfRule>
  </conditionalFormatting>
  <conditionalFormatting sqref="B44:E44">
    <cfRule type="expression" dxfId="3088" priority="3118">
      <formula>ISEVEN(ROW())</formula>
    </cfRule>
  </conditionalFormatting>
  <conditionalFormatting sqref="B44:E44">
    <cfRule type="expression" dxfId="3087" priority="3117">
      <formula>ISEVEN(ROW())</formula>
    </cfRule>
  </conditionalFormatting>
  <conditionalFormatting sqref="B44:F44">
    <cfRule type="expression" dxfId="3086" priority="3116">
      <formula>ISEVEN(ROW())</formula>
    </cfRule>
  </conditionalFormatting>
  <conditionalFormatting sqref="B44 D44:F44">
    <cfRule type="expression" dxfId="3085" priority="3115">
      <formula>ISEVEN(ROW())</formula>
    </cfRule>
  </conditionalFormatting>
  <conditionalFormatting sqref="C44">
    <cfRule type="expression" dxfId="3084" priority="3114">
      <formula>ISEVEN(ROW())</formula>
    </cfRule>
  </conditionalFormatting>
  <conditionalFormatting sqref="B44:F44">
    <cfRule type="expression" dxfId="3083" priority="3113">
      <formula>ISEVEN(ROW())</formula>
    </cfRule>
  </conditionalFormatting>
  <conditionalFormatting sqref="F44">
    <cfRule type="expression" dxfId="3082" priority="3112">
      <formula>ISEVEN(ROW())</formula>
    </cfRule>
  </conditionalFormatting>
  <conditionalFormatting sqref="B44:E44">
    <cfRule type="expression" dxfId="3081" priority="3111">
      <formula>ISEVEN(ROW())</formula>
    </cfRule>
  </conditionalFormatting>
  <conditionalFormatting sqref="F44">
    <cfRule type="expression" dxfId="3080" priority="3110">
      <formula>ISEVEN(ROW())</formula>
    </cfRule>
  </conditionalFormatting>
  <conditionalFormatting sqref="B44:E44">
    <cfRule type="expression" dxfId="3079" priority="3109">
      <formula>ISEVEN(ROW())</formula>
    </cfRule>
  </conditionalFormatting>
  <conditionalFormatting sqref="B44:E44">
    <cfRule type="expression" dxfId="3078" priority="3108">
      <formula>ISEVEN(ROW())</formula>
    </cfRule>
  </conditionalFormatting>
  <conditionalFormatting sqref="B44:F44">
    <cfRule type="expression" dxfId="3077" priority="3107">
      <formula>ISEVEN(ROW())</formula>
    </cfRule>
  </conditionalFormatting>
  <conditionalFormatting sqref="F44">
    <cfRule type="expression" dxfId="3076" priority="3106">
      <formula>ISEVEN(ROW())</formula>
    </cfRule>
  </conditionalFormatting>
  <conditionalFormatting sqref="B44:E44">
    <cfRule type="expression" dxfId="3075" priority="3105">
      <formula>ISEVEN(ROW())</formula>
    </cfRule>
  </conditionalFormatting>
  <conditionalFormatting sqref="B44 D44:F44">
    <cfRule type="expression" dxfId="3074" priority="3104">
      <formula>ISEVEN(ROW())</formula>
    </cfRule>
  </conditionalFormatting>
  <conditionalFormatting sqref="C44">
    <cfRule type="expression" dxfId="3073" priority="3103">
      <formula>ISEVEN(ROW())</formula>
    </cfRule>
  </conditionalFormatting>
  <conditionalFormatting sqref="B44:F44">
    <cfRule type="expression" dxfId="3072" priority="3102">
      <formula>ISEVEN(ROW())</formula>
    </cfRule>
  </conditionalFormatting>
  <conditionalFormatting sqref="F44">
    <cfRule type="expression" dxfId="3071" priority="3101">
      <formula>ISEVEN(ROW())</formula>
    </cfRule>
  </conditionalFormatting>
  <conditionalFormatting sqref="B44:E44">
    <cfRule type="expression" dxfId="3070" priority="3100">
      <formula>ISEVEN(ROW())</formula>
    </cfRule>
  </conditionalFormatting>
  <conditionalFormatting sqref="B44 D44:F44">
    <cfRule type="expression" dxfId="3069" priority="3099">
      <formula>ISEVEN(ROW())</formula>
    </cfRule>
  </conditionalFormatting>
  <conditionalFormatting sqref="C44">
    <cfRule type="expression" dxfId="3068" priority="3098">
      <formula>ISEVEN(ROW())</formula>
    </cfRule>
  </conditionalFormatting>
  <conditionalFormatting sqref="B44:F44">
    <cfRule type="expression" dxfId="3067" priority="3097">
      <formula>ISEVEN(ROW())</formula>
    </cfRule>
  </conditionalFormatting>
  <conditionalFormatting sqref="F44">
    <cfRule type="expression" dxfId="3066" priority="3096">
      <formula>ISEVEN(ROW())</formula>
    </cfRule>
  </conditionalFormatting>
  <conditionalFormatting sqref="B44:E44">
    <cfRule type="expression" dxfId="3065" priority="3095">
      <formula>ISEVEN(ROW())</formula>
    </cfRule>
  </conditionalFormatting>
  <conditionalFormatting sqref="B44 D44:F44">
    <cfRule type="expression" dxfId="3064" priority="3094">
      <formula>ISEVEN(ROW())</formula>
    </cfRule>
  </conditionalFormatting>
  <conditionalFormatting sqref="C44">
    <cfRule type="expression" dxfId="3063" priority="3093">
      <formula>ISEVEN(ROW())</formula>
    </cfRule>
  </conditionalFormatting>
  <conditionalFormatting sqref="F44">
    <cfRule type="expression" dxfId="3062" priority="3092">
      <formula>ISEVEN(ROW())</formula>
    </cfRule>
  </conditionalFormatting>
  <conditionalFormatting sqref="B44:E44">
    <cfRule type="expression" dxfId="3061" priority="3091">
      <formula>ISEVEN(ROW())</formula>
    </cfRule>
  </conditionalFormatting>
  <conditionalFormatting sqref="B44 D44:F44">
    <cfRule type="expression" dxfId="3060" priority="3090">
      <formula>ISEVEN(ROW())</formula>
    </cfRule>
  </conditionalFormatting>
  <conditionalFormatting sqref="C44">
    <cfRule type="expression" dxfId="3059" priority="3089">
      <formula>ISEVEN(ROW())</formula>
    </cfRule>
  </conditionalFormatting>
  <conditionalFormatting sqref="B44:F44">
    <cfRule type="expression" dxfId="3058" priority="3088">
      <formula>ISEVEN(ROW())</formula>
    </cfRule>
  </conditionalFormatting>
  <conditionalFormatting sqref="F44">
    <cfRule type="expression" dxfId="3057" priority="3087">
      <formula>ISEVEN(ROW())</formula>
    </cfRule>
  </conditionalFormatting>
  <conditionalFormatting sqref="B44:E44">
    <cfRule type="expression" dxfId="3056" priority="3086">
      <formula>ISEVEN(ROW())</formula>
    </cfRule>
  </conditionalFormatting>
  <conditionalFormatting sqref="B44:F44">
    <cfRule type="expression" dxfId="3055" priority="3085">
      <formula>ISEVEN(ROW())</formula>
    </cfRule>
  </conditionalFormatting>
  <conditionalFormatting sqref="F44">
    <cfRule type="expression" dxfId="3054" priority="3084">
      <formula>ISEVEN(ROW())</formula>
    </cfRule>
  </conditionalFormatting>
  <conditionalFormatting sqref="B44:E44">
    <cfRule type="expression" dxfId="3053" priority="3083">
      <formula>ISEVEN(ROW())</formula>
    </cfRule>
  </conditionalFormatting>
  <conditionalFormatting sqref="B44 D44:F44">
    <cfRule type="expression" dxfId="3052" priority="3082">
      <formula>ISEVEN(ROW())</formula>
    </cfRule>
  </conditionalFormatting>
  <conditionalFormatting sqref="C44">
    <cfRule type="expression" dxfId="3051" priority="3081">
      <formula>ISEVEN(ROW())</formula>
    </cfRule>
  </conditionalFormatting>
  <conditionalFormatting sqref="B44:F44">
    <cfRule type="expression" dxfId="3050" priority="3080">
      <formula>ISEVEN(ROW())</formula>
    </cfRule>
  </conditionalFormatting>
  <conditionalFormatting sqref="F44">
    <cfRule type="expression" dxfId="3049" priority="3079">
      <formula>ISEVEN(ROW())</formula>
    </cfRule>
  </conditionalFormatting>
  <conditionalFormatting sqref="B44:E44">
    <cfRule type="expression" dxfId="3048" priority="3078">
      <formula>ISEVEN(ROW())</formula>
    </cfRule>
  </conditionalFormatting>
  <conditionalFormatting sqref="F44">
    <cfRule type="expression" dxfId="3047" priority="3077">
      <formula>ISEVEN(ROW())</formula>
    </cfRule>
  </conditionalFormatting>
  <conditionalFormatting sqref="B44:E44">
    <cfRule type="expression" dxfId="3046" priority="3076">
      <formula>ISEVEN(ROW())</formula>
    </cfRule>
  </conditionalFormatting>
  <conditionalFormatting sqref="B44:E44">
    <cfRule type="expression" dxfId="3045" priority="3075">
      <formula>ISEVEN(ROW())</formula>
    </cfRule>
  </conditionalFormatting>
  <conditionalFormatting sqref="B44:F44">
    <cfRule type="expression" dxfId="3044" priority="3074">
      <formula>ISEVEN(ROW())</formula>
    </cfRule>
  </conditionalFormatting>
  <conditionalFormatting sqref="F44">
    <cfRule type="expression" dxfId="3043" priority="3073">
      <formula>ISEVEN(ROW())</formula>
    </cfRule>
  </conditionalFormatting>
  <conditionalFormatting sqref="B44:E44">
    <cfRule type="expression" dxfId="3042" priority="3072">
      <formula>ISEVEN(ROW())</formula>
    </cfRule>
  </conditionalFormatting>
  <conditionalFormatting sqref="B44 D44:F44">
    <cfRule type="expression" dxfId="3041" priority="3071">
      <formula>ISEVEN(ROW())</formula>
    </cfRule>
  </conditionalFormatting>
  <conditionalFormatting sqref="C44">
    <cfRule type="expression" dxfId="3040" priority="3070">
      <formula>ISEVEN(ROW())</formula>
    </cfRule>
  </conditionalFormatting>
  <conditionalFormatting sqref="B44:F44">
    <cfRule type="expression" dxfId="3039" priority="3069">
      <formula>ISEVEN(ROW())</formula>
    </cfRule>
  </conditionalFormatting>
  <conditionalFormatting sqref="F44">
    <cfRule type="expression" dxfId="3038" priority="3068">
      <formula>ISEVEN(ROW())</formula>
    </cfRule>
  </conditionalFormatting>
  <conditionalFormatting sqref="B44:E44">
    <cfRule type="expression" dxfId="3037" priority="3067">
      <formula>ISEVEN(ROW())</formula>
    </cfRule>
  </conditionalFormatting>
  <conditionalFormatting sqref="G44">
    <cfRule type="expression" dxfId="3036" priority="3066">
      <formula>ISEVEN(ROW())</formula>
    </cfRule>
  </conditionalFormatting>
  <conditionalFormatting sqref="G44">
    <cfRule type="expression" dxfId="3035" priority="3065">
      <formula>ISEVEN(ROW())</formula>
    </cfRule>
  </conditionalFormatting>
  <conditionalFormatting sqref="G44">
    <cfRule type="expression" dxfId="3034" priority="3064">
      <formula>ISEVEN(ROW())</formula>
    </cfRule>
  </conditionalFormatting>
  <conditionalFormatting sqref="G44">
    <cfRule type="expression" dxfId="3033" priority="3063">
      <formula>ISEVEN(ROW())</formula>
    </cfRule>
  </conditionalFormatting>
  <conditionalFormatting sqref="G44">
    <cfRule type="expression" dxfId="3032" priority="3062">
      <formula>ISEVEN(ROW())</formula>
    </cfRule>
  </conditionalFormatting>
  <conditionalFormatting sqref="G44">
    <cfRule type="expression" dxfId="3031" priority="3061">
      <formula>ISEVEN(ROW())</formula>
    </cfRule>
  </conditionalFormatting>
  <conditionalFormatting sqref="G44">
    <cfRule type="expression" dxfId="3030" priority="3060">
      <formula>ISEVEN(ROW())</formula>
    </cfRule>
  </conditionalFormatting>
  <conditionalFormatting sqref="G44">
    <cfRule type="expression" dxfId="3029" priority="3059">
      <formula>ISEVEN(ROW())</formula>
    </cfRule>
  </conditionalFormatting>
  <conditionalFormatting sqref="G44">
    <cfRule type="expression" dxfId="3028" priority="3058">
      <formula>ISEVEN(ROW())</formula>
    </cfRule>
  </conditionalFormatting>
  <conditionalFormatting sqref="G44">
    <cfRule type="expression" dxfId="3027" priority="3057">
      <formula>ISEVEN(ROW())</formula>
    </cfRule>
  </conditionalFormatting>
  <conditionalFormatting sqref="G44">
    <cfRule type="expression" dxfId="3026" priority="3056">
      <formula>ISEVEN(ROW())</formula>
    </cfRule>
  </conditionalFormatting>
  <conditionalFormatting sqref="G44">
    <cfRule type="expression" dxfId="3025" priority="3055">
      <formula>ISEVEN(ROW())</formula>
    </cfRule>
  </conditionalFormatting>
  <conditionalFormatting sqref="G44">
    <cfRule type="expression" dxfId="3024" priority="3054">
      <formula>ISEVEN(ROW())</formula>
    </cfRule>
  </conditionalFormatting>
  <conditionalFormatting sqref="G44">
    <cfRule type="expression" dxfId="3023" priority="3053">
      <formula>ISEVEN(ROW())</formula>
    </cfRule>
  </conditionalFormatting>
  <conditionalFormatting sqref="G44">
    <cfRule type="expression" dxfId="3022" priority="3052">
      <formula>ISEVEN(ROW())</formula>
    </cfRule>
  </conditionalFormatting>
  <conditionalFormatting sqref="G44">
    <cfRule type="expression" dxfId="3021" priority="3051">
      <formula>ISEVEN(ROW())</formula>
    </cfRule>
  </conditionalFormatting>
  <conditionalFormatting sqref="G44">
    <cfRule type="expression" dxfId="3020" priority="3050">
      <formula>ISEVEN(ROW())</formula>
    </cfRule>
  </conditionalFormatting>
  <conditionalFormatting sqref="G44">
    <cfRule type="expression" dxfId="3019" priority="3049">
      <formula>ISEVEN(ROW())</formula>
    </cfRule>
  </conditionalFormatting>
  <conditionalFormatting sqref="G44">
    <cfRule type="expression" dxfId="3018" priority="3048">
      <formula>ISEVEN(ROW())</formula>
    </cfRule>
  </conditionalFormatting>
  <conditionalFormatting sqref="G44">
    <cfRule type="expression" dxfId="3017" priority="3047">
      <formula>ISEVEN(ROW())</formula>
    </cfRule>
  </conditionalFormatting>
  <conditionalFormatting sqref="G44">
    <cfRule type="expression" dxfId="3016" priority="3046">
      <formula>ISEVEN(ROW())</formula>
    </cfRule>
  </conditionalFormatting>
  <conditionalFormatting sqref="G44">
    <cfRule type="expression" dxfId="3015" priority="3045">
      <formula>ISEVEN(ROW())</formula>
    </cfRule>
  </conditionalFormatting>
  <conditionalFormatting sqref="G44">
    <cfRule type="expression" dxfId="3014" priority="3044">
      <formula>ISEVEN(ROW())</formula>
    </cfRule>
  </conditionalFormatting>
  <conditionalFormatting sqref="G44">
    <cfRule type="expression" dxfId="3013" priority="3043">
      <formula>ISEVEN(ROW())</formula>
    </cfRule>
  </conditionalFormatting>
  <conditionalFormatting sqref="G44">
    <cfRule type="expression" dxfId="3012" priority="3042">
      <formula>ISEVEN(ROW())</formula>
    </cfRule>
  </conditionalFormatting>
  <conditionalFormatting sqref="G44">
    <cfRule type="expression" dxfId="3011" priority="3041">
      <formula>ISEVEN(ROW())</formula>
    </cfRule>
  </conditionalFormatting>
  <conditionalFormatting sqref="G44">
    <cfRule type="expression" dxfId="3010" priority="3040">
      <formula>ISEVEN(ROW())</formula>
    </cfRule>
  </conditionalFormatting>
  <conditionalFormatting sqref="G44">
    <cfRule type="expression" dxfId="3009" priority="3039">
      <formula>ISEVEN(ROW())</formula>
    </cfRule>
  </conditionalFormatting>
  <conditionalFormatting sqref="G44">
    <cfRule type="expression" dxfId="3008" priority="3038">
      <formula>ISEVEN(ROW())</formula>
    </cfRule>
  </conditionalFormatting>
  <conditionalFormatting sqref="G44">
    <cfRule type="expression" dxfId="3007" priority="3037">
      <formula>ISEVEN(ROW())</formula>
    </cfRule>
  </conditionalFormatting>
  <conditionalFormatting sqref="G44">
    <cfRule type="expression" dxfId="3006" priority="3036">
      <formula>ISEVEN(ROW())</formula>
    </cfRule>
  </conditionalFormatting>
  <conditionalFormatting sqref="G44">
    <cfRule type="expression" dxfId="3005" priority="3035">
      <formula>ISEVEN(ROW())</formula>
    </cfRule>
  </conditionalFormatting>
  <conditionalFormatting sqref="G44">
    <cfRule type="expression" dxfId="3004" priority="3034">
      <formula>ISEVEN(ROW())</formula>
    </cfRule>
  </conditionalFormatting>
  <conditionalFormatting sqref="G44">
    <cfRule type="expression" dxfId="3003" priority="3033">
      <formula>ISEVEN(ROW())</formula>
    </cfRule>
  </conditionalFormatting>
  <conditionalFormatting sqref="G44">
    <cfRule type="expression" dxfId="3002" priority="3032">
      <formula>ISEVEN(ROW())</formula>
    </cfRule>
  </conditionalFormatting>
  <conditionalFormatting sqref="G44">
    <cfRule type="expression" dxfId="3001" priority="3031">
      <formula>ISEVEN(ROW())</formula>
    </cfRule>
  </conditionalFormatting>
  <conditionalFormatting sqref="G44">
    <cfRule type="expression" dxfId="3000" priority="3030">
      <formula>ISEVEN(ROW())</formula>
    </cfRule>
  </conditionalFormatting>
  <conditionalFormatting sqref="G44">
    <cfRule type="expression" dxfId="2999" priority="3029">
      <formula>ISEVEN(ROW())</formula>
    </cfRule>
  </conditionalFormatting>
  <conditionalFormatting sqref="G44">
    <cfRule type="expression" dxfId="2998" priority="3028">
      <formula>ISEVEN(ROW())</formula>
    </cfRule>
  </conditionalFormatting>
  <conditionalFormatting sqref="G44">
    <cfRule type="expression" dxfId="2997" priority="3027">
      <formula>ISEVEN(ROW())</formula>
    </cfRule>
  </conditionalFormatting>
  <conditionalFormatting sqref="G44">
    <cfRule type="expression" dxfId="2996" priority="3026">
      <formula>ISEVEN(ROW())</formula>
    </cfRule>
  </conditionalFormatting>
  <conditionalFormatting sqref="G44">
    <cfRule type="expression" dxfId="2995" priority="3025">
      <formula>ISEVEN(ROW())</formula>
    </cfRule>
  </conditionalFormatting>
  <conditionalFormatting sqref="G44">
    <cfRule type="expression" dxfId="2994" priority="3024">
      <formula>ISEVEN(ROW())</formula>
    </cfRule>
  </conditionalFormatting>
  <conditionalFormatting sqref="G44">
    <cfRule type="expression" dxfId="2993" priority="3023">
      <formula>ISEVEN(ROW())</formula>
    </cfRule>
  </conditionalFormatting>
  <conditionalFormatting sqref="G44">
    <cfRule type="expression" dxfId="2992" priority="3022">
      <formula>ISEVEN(ROW())</formula>
    </cfRule>
  </conditionalFormatting>
  <conditionalFormatting sqref="G44">
    <cfRule type="expression" dxfId="2991" priority="3021">
      <formula>ISEVEN(ROW())</formula>
    </cfRule>
  </conditionalFormatting>
  <conditionalFormatting sqref="G44">
    <cfRule type="expression" dxfId="2990" priority="3020">
      <formula>ISEVEN(ROW())</formula>
    </cfRule>
  </conditionalFormatting>
  <conditionalFormatting sqref="G44">
    <cfRule type="expression" dxfId="2989" priority="3019">
      <formula>ISEVEN(ROW())</formula>
    </cfRule>
  </conditionalFormatting>
  <conditionalFormatting sqref="G44">
    <cfRule type="expression" dxfId="2988" priority="3018">
      <formula>ISEVEN(ROW())</formula>
    </cfRule>
  </conditionalFormatting>
  <conditionalFormatting sqref="G44">
    <cfRule type="expression" dxfId="2987" priority="3017">
      <formula>ISEVEN(ROW())</formula>
    </cfRule>
  </conditionalFormatting>
  <conditionalFormatting sqref="G44">
    <cfRule type="expression" dxfId="2986" priority="3016">
      <formula>ISEVEN(ROW())</formula>
    </cfRule>
  </conditionalFormatting>
  <conditionalFormatting sqref="G44">
    <cfRule type="expression" dxfId="2985" priority="3015">
      <formula>ISEVEN(ROW())</formula>
    </cfRule>
  </conditionalFormatting>
  <conditionalFormatting sqref="G44">
    <cfRule type="expression" dxfId="2984" priority="3014">
      <formula>ISEVEN(ROW())</formula>
    </cfRule>
  </conditionalFormatting>
  <conditionalFormatting sqref="G44">
    <cfRule type="expression" dxfId="2983" priority="3013">
      <formula>ISEVEN(ROW())</formula>
    </cfRule>
  </conditionalFormatting>
  <conditionalFormatting sqref="G44">
    <cfRule type="expression" dxfId="2982" priority="3012">
      <formula>ISEVEN(ROW())</formula>
    </cfRule>
  </conditionalFormatting>
  <conditionalFormatting sqref="G44">
    <cfRule type="expression" dxfId="2981" priority="3011">
      <formula>ISEVEN(ROW())</formula>
    </cfRule>
  </conditionalFormatting>
  <conditionalFormatting sqref="G44">
    <cfRule type="expression" dxfId="2980" priority="3010">
      <formula>ISEVEN(ROW())</formula>
    </cfRule>
  </conditionalFormatting>
  <conditionalFormatting sqref="B44:G44">
    <cfRule type="expression" dxfId="2979" priority="3009">
      <formula>ISEVEN(ROW())</formula>
    </cfRule>
  </conditionalFormatting>
  <conditionalFormatting sqref="F44">
    <cfRule type="expression" dxfId="2978" priority="3008">
      <formula>ISEVEN(ROW())</formula>
    </cfRule>
  </conditionalFormatting>
  <conditionalFormatting sqref="B44:E44">
    <cfRule type="expression" dxfId="2977" priority="3007">
      <formula>ISEVEN(ROW())</formula>
    </cfRule>
  </conditionalFormatting>
  <conditionalFormatting sqref="G44">
    <cfRule type="expression" dxfId="2976" priority="3006">
      <formula>ISEVEN(ROW())</formula>
    </cfRule>
  </conditionalFormatting>
  <conditionalFormatting sqref="G44">
    <cfRule type="expression" dxfId="2975" priority="3005">
      <formula>ISEVEN(ROW())</formula>
    </cfRule>
  </conditionalFormatting>
  <conditionalFormatting sqref="B44 D44:F44">
    <cfRule type="expression" dxfId="2974" priority="3004">
      <formula>ISEVEN(ROW())</formula>
    </cfRule>
  </conditionalFormatting>
  <conditionalFormatting sqref="G44">
    <cfRule type="expression" dxfId="2973" priority="3003">
      <formula>ISEVEN(ROW())</formula>
    </cfRule>
  </conditionalFormatting>
  <conditionalFormatting sqref="C44">
    <cfRule type="expression" dxfId="2972" priority="3002">
      <formula>ISEVEN(ROW())</formula>
    </cfRule>
  </conditionalFormatting>
  <conditionalFormatting sqref="B44:G44">
    <cfRule type="expression" dxfId="2971" priority="3001">
      <formula>ISEVEN(ROW())</formula>
    </cfRule>
  </conditionalFormatting>
  <conditionalFormatting sqref="F44">
    <cfRule type="expression" dxfId="2970" priority="3000">
      <formula>ISEVEN(ROW())</formula>
    </cfRule>
  </conditionalFormatting>
  <conditionalFormatting sqref="B44:E44">
    <cfRule type="expression" dxfId="2969" priority="2999">
      <formula>ISEVEN(ROW())</formula>
    </cfRule>
  </conditionalFormatting>
  <conditionalFormatting sqref="G44">
    <cfRule type="expression" dxfId="2968" priority="2998">
      <formula>ISEVEN(ROW())</formula>
    </cfRule>
  </conditionalFormatting>
  <conditionalFormatting sqref="G44">
    <cfRule type="expression" dxfId="2967" priority="2997">
      <formula>ISEVEN(ROW())</formula>
    </cfRule>
  </conditionalFormatting>
  <conditionalFormatting sqref="B44 D44:F44">
    <cfRule type="expression" dxfId="2966" priority="2996">
      <formula>ISEVEN(ROW())</formula>
    </cfRule>
  </conditionalFormatting>
  <conditionalFormatting sqref="G44">
    <cfRule type="expression" dxfId="2965" priority="2995">
      <formula>ISEVEN(ROW())</formula>
    </cfRule>
  </conditionalFormatting>
  <conditionalFormatting sqref="C44">
    <cfRule type="expression" dxfId="2964" priority="2994">
      <formula>ISEVEN(ROW())</formula>
    </cfRule>
  </conditionalFormatting>
  <conditionalFormatting sqref="B44:G44">
    <cfRule type="expression" dxfId="2963" priority="2993">
      <formula>ISEVEN(ROW())</formula>
    </cfRule>
  </conditionalFormatting>
  <conditionalFormatting sqref="F44">
    <cfRule type="expression" dxfId="2962" priority="2992">
      <formula>ISEVEN(ROW())</formula>
    </cfRule>
  </conditionalFormatting>
  <conditionalFormatting sqref="B44:E44">
    <cfRule type="expression" dxfId="2961" priority="2991">
      <formula>ISEVEN(ROW())</formula>
    </cfRule>
  </conditionalFormatting>
  <conditionalFormatting sqref="G44">
    <cfRule type="expression" dxfId="2960" priority="2990">
      <formula>ISEVEN(ROW())</formula>
    </cfRule>
  </conditionalFormatting>
  <conditionalFormatting sqref="G44">
    <cfRule type="expression" dxfId="2959" priority="2989">
      <formula>ISEVEN(ROW())</formula>
    </cfRule>
  </conditionalFormatting>
  <conditionalFormatting sqref="B44:G44">
    <cfRule type="expression" dxfId="2958" priority="2988">
      <formula>ISEVEN(ROW())</formula>
    </cfRule>
  </conditionalFormatting>
  <conditionalFormatting sqref="F44">
    <cfRule type="expression" dxfId="2957" priority="2987">
      <formula>ISEVEN(ROW())</formula>
    </cfRule>
  </conditionalFormatting>
  <conditionalFormatting sqref="B44:E44">
    <cfRule type="expression" dxfId="2956" priority="2986">
      <formula>ISEVEN(ROW())</formula>
    </cfRule>
  </conditionalFormatting>
  <conditionalFormatting sqref="G44">
    <cfRule type="expression" dxfId="2955" priority="2985">
      <formula>ISEVEN(ROW())</formula>
    </cfRule>
  </conditionalFormatting>
  <conditionalFormatting sqref="G44">
    <cfRule type="expression" dxfId="2954" priority="2984">
      <formula>ISEVEN(ROW())</formula>
    </cfRule>
  </conditionalFormatting>
  <conditionalFormatting sqref="B44 D44:F44">
    <cfRule type="expression" dxfId="2953" priority="2983">
      <formula>ISEVEN(ROW())</formula>
    </cfRule>
  </conditionalFormatting>
  <conditionalFormatting sqref="G44">
    <cfRule type="expression" dxfId="2952" priority="2982">
      <formula>ISEVEN(ROW())</formula>
    </cfRule>
  </conditionalFormatting>
  <conditionalFormatting sqref="C44">
    <cfRule type="expression" dxfId="2951" priority="2981">
      <formula>ISEVEN(ROW())</formula>
    </cfRule>
  </conditionalFormatting>
  <conditionalFormatting sqref="B44:G44">
    <cfRule type="expression" dxfId="2950" priority="2980">
      <formula>ISEVEN(ROW())</formula>
    </cfRule>
  </conditionalFormatting>
  <conditionalFormatting sqref="F44">
    <cfRule type="expression" dxfId="2949" priority="2979">
      <formula>ISEVEN(ROW())</formula>
    </cfRule>
  </conditionalFormatting>
  <conditionalFormatting sqref="B44:E44">
    <cfRule type="expression" dxfId="2948" priority="2978">
      <formula>ISEVEN(ROW())</formula>
    </cfRule>
  </conditionalFormatting>
  <conditionalFormatting sqref="G44">
    <cfRule type="expression" dxfId="2947" priority="2977">
      <formula>ISEVEN(ROW())</formula>
    </cfRule>
  </conditionalFormatting>
  <conditionalFormatting sqref="G44">
    <cfRule type="expression" dxfId="2946" priority="2976">
      <formula>ISEVEN(ROW())</formula>
    </cfRule>
  </conditionalFormatting>
  <conditionalFormatting sqref="B44 D44:F44">
    <cfRule type="expression" dxfId="2945" priority="2975">
      <formula>ISEVEN(ROW())</formula>
    </cfRule>
  </conditionalFormatting>
  <conditionalFormatting sqref="G44">
    <cfRule type="expression" dxfId="2944" priority="2974">
      <formula>ISEVEN(ROW())</formula>
    </cfRule>
  </conditionalFormatting>
  <conditionalFormatting sqref="C44">
    <cfRule type="expression" dxfId="2943" priority="2973">
      <formula>ISEVEN(ROW())</formula>
    </cfRule>
  </conditionalFormatting>
  <conditionalFormatting sqref="B44:G44">
    <cfRule type="expression" dxfId="2942" priority="2972">
      <formula>ISEVEN(ROW())</formula>
    </cfRule>
  </conditionalFormatting>
  <conditionalFormatting sqref="F44">
    <cfRule type="expression" dxfId="2941" priority="2971">
      <formula>ISEVEN(ROW())</formula>
    </cfRule>
  </conditionalFormatting>
  <conditionalFormatting sqref="B44:E44">
    <cfRule type="expression" dxfId="2940" priority="2970">
      <formula>ISEVEN(ROW())</formula>
    </cfRule>
  </conditionalFormatting>
  <conditionalFormatting sqref="G44">
    <cfRule type="expression" dxfId="2939" priority="2969">
      <formula>ISEVEN(ROW())</formula>
    </cfRule>
  </conditionalFormatting>
  <conditionalFormatting sqref="G44">
    <cfRule type="expression" dxfId="2938" priority="2968">
      <formula>ISEVEN(ROW())</formula>
    </cfRule>
  </conditionalFormatting>
  <conditionalFormatting sqref="B44:G44">
    <cfRule type="expression" dxfId="2937" priority="2967">
      <formula>ISEVEN(ROW())</formula>
    </cfRule>
  </conditionalFormatting>
  <conditionalFormatting sqref="F44">
    <cfRule type="expression" dxfId="2936" priority="2966">
      <formula>ISEVEN(ROW())</formula>
    </cfRule>
  </conditionalFormatting>
  <conditionalFormatting sqref="B44:E44">
    <cfRule type="expression" dxfId="2935" priority="2965">
      <formula>ISEVEN(ROW())</formula>
    </cfRule>
  </conditionalFormatting>
  <conditionalFormatting sqref="G44">
    <cfRule type="expression" dxfId="2934" priority="2964">
      <formula>ISEVEN(ROW())</formula>
    </cfRule>
  </conditionalFormatting>
  <conditionalFormatting sqref="G44">
    <cfRule type="expression" dxfId="2933" priority="2963">
      <formula>ISEVEN(ROW())</formula>
    </cfRule>
  </conditionalFormatting>
  <conditionalFormatting sqref="B44 D44:F44">
    <cfRule type="expression" dxfId="2932" priority="2962">
      <formula>ISEVEN(ROW())</formula>
    </cfRule>
  </conditionalFormatting>
  <conditionalFormatting sqref="G44">
    <cfRule type="expression" dxfId="2931" priority="2961">
      <formula>ISEVEN(ROW())</formula>
    </cfRule>
  </conditionalFormatting>
  <conditionalFormatting sqref="C44">
    <cfRule type="expression" dxfId="2930" priority="2960">
      <formula>ISEVEN(ROW())</formula>
    </cfRule>
  </conditionalFormatting>
  <conditionalFormatting sqref="F44">
    <cfRule type="expression" dxfId="2929" priority="2959">
      <formula>ISEVEN(ROW())</formula>
    </cfRule>
  </conditionalFormatting>
  <conditionalFormatting sqref="B44:E44">
    <cfRule type="expression" dxfId="2928" priority="2958">
      <formula>ISEVEN(ROW())</formula>
    </cfRule>
  </conditionalFormatting>
  <conditionalFormatting sqref="G44">
    <cfRule type="expression" dxfId="2927" priority="2957">
      <formula>ISEVEN(ROW())</formula>
    </cfRule>
  </conditionalFormatting>
  <conditionalFormatting sqref="G44">
    <cfRule type="expression" dxfId="2926" priority="2956">
      <formula>ISEVEN(ROW())</formula>
    </cfRule>
  </conditionalFormatting>
  <conditionalFormatting sqref="B44:G44">
    <cfRule type="expression" dxfId="2925" priority="2955">
      <formula>ISEVEN(ROW())</formula>
    </cfRule>
  </conditionalFormatting>
  <conditionalFormatting sqref="F44">
    <cfRule type="expression" dxfId="2924" priority="2954">
      <formula>ISEVEN(ROW())</formula>
    </cfRule>
  </conditionalFormatting>
  <conditionalFormatting sqref="B44:E44">
    <cfRule type="expression" dxfId="2923" priority="2953">
      <formula>ISEVEN(ROW())</formula>
    </cfRule>
  </conditionalFormatting>
  <conditionalFormatting sqref="G44">
    <cfRule type="expression" dxfId="2922" priority="2952">
      <formula>ISEVEN(ROW())</formula>
    </cfRule>
  </conditionalFormatting>
  <conditionalFormatting sqref="G44">
    <cfRule type="expression" dxfId="2921" priority="2951">
      <formula>ISEVEN(ROW())</formula>
    </cfRule>
  </conditionalFormatting>
  <conditionalFormatting sqref="B44 D44:F44">
    <cfRule type="expression" dxfId="2920" priority="2950">
      <formula>ISEVEN(ROW())</formula>
    </cfRule>
  </conditionalFormatting>
  <conditionalFormatting sqref="G44">
    <cfRule type="expression" dxfId="2919" priority="2949">
      <formula>ISEVEN(ROW())</formula>
    </cfRule>
  </conditionalFormatting>
  <conditionalFormatting sqref="C44">
    <cfRule type="expression" dxfId="2918" priority="2948">
      <formula>ISEVEN(ROW())</formula>
    </cfRule>
  </conditionalFormatting>
  <conditionalFormatting sqref="B44:G44">
    <cfRule type="expression" dxfId="2917" priority="2947">
      <formula>ISEVEN(ROW())</formula>
    </cfRule>
  </conditionalFormatting>
  <conditionalFormatting sqref="F44">
    <cfRule type="expression" dxfId="2916" priority="2946">
      <formula>ISEVEN(ROW())</formula>
    </cfRule>
  </conditionalFormatting>
  <conditionalFormatting sqref="B44:E44">
    <cfRule type="expression" dxfId="2915" priority="2945">
      <formula>ISEVEN(ROW())</formula>
    </cfRule>
  </conditionalFormatting>
  <conditionalFormatting sqref="G44">
    <cfRule type="expression" dxfId="2914" priority="2944">
      <formula>ISEVEN(ROW())</formula>
    </cfRule>
  </conditionalFormatting>
  <conditionalFormatting sqref="G44">
    <cfRule type="expression" dxfId="2913" priority="2943">
      <formula>ISEVEN(ROW())</formula>
    </cfRule>
  </conditionalFormatting>
  <conditionalFormatting sqref="B44 D44:F44">
    <cfRule type="expression" dxfId="2912" priority="2942">
      <formula>ISEVEN(ROW())</formula>
    </cfRule>
  </conditionalFormatting>
  <conditionalFormatting sqref="G44">
    <cfRule type="expression" dxfId="2911" priority="2941">
      <formula>ISEVEN(ROW())</formula>
    </cfRule>
  </conditionalFormatting>
  <conditionalFormatting sqref="C44">
    <cfRule type="expression" dxfId="2910" priority="2940">
      <formula>ISEVEN(ROW())</formula>
    </cfRule>
  </conditionalFormatting>
  <conditionalFormatting sqref="B44:G44">
    <cfRule type="expression" dxfId="2909" priority="2939">
      <formula>ISEVEN(ROW())</formula>
    </cfRule>
  </conditionalFormatting>
  <conditionalFormatting sqref="F44">
    <cfRule type="expression" dxfId="2908" priority="2938">
      <formula>ISEVEN(ROW())</formula>
    </cfRule>
  </conditionalFormatting>
  <conditionalFormatting sqref="B44:E44">
    <cfRule type="expression" dxfId="2907" priority="2937">
      <formula>ISEVEN(ROW())</formula>
    </cfRule>
  </conditionalFormatting>
  <conditionalFormatting sqref="G44">
    <cfRule type="expression" dxfId="2906" priority="2936">
      <formula>ISEVEN(ROW())</formula>
    </cfRule>
  </conditionalFormatting>
  <conditionalFormatting sqref="G44">
    <cfRule type="expression" dxfId="2905" priority="2935">
      <formula>ISEVEN(ROW())</formula>
    </cfRule>
  </conditionalFormatting>
  <conditionalFormatting sqref="B44 D44:F44">
    <cfRule type="expression" dxfId="2904" priority="2934">
      <formula>ISEVEN(ROW())</formula>
    </cfRule>
  </conditionalFormatting>
  <conditionalFormatting sqref="G44">
    <cfRule type="expression" dxfId="2903" priority="2933">
      <formula>ISEVEN(ROW())</formula>
    </cfRule>
  </conditionalFormatting>
  <conditionalFormatting sqref="C44">
    <cfRule type="expression" dxfId="2902" priority="2932">
      <formula>ISEVEN(ROW())</formula>
    </cfRule>
  </conditionalFormatting>
  <conditionalFormatting sqref="F44">
    <cfRule type="expression" dxfId="2901" priority="2931">
      <formula>ISEVEN(ROW())</formula>
    </cfRule>
  </conditionalFormatting>
  <conditionalFormatting sqref="B44:E44">
    <cfRule type="expression" dxfId="2900" priority="2930">
      <formula>ISEVEN(ROW())</formula>
    </cfRule>
  </conditionalFormatting>
  <conditionalFormatting sqref="G44">
    <cfRule type="expression" dxfId="2899" priority="2929">
      <formula>ISEVEN(ROW())</formula>
    </cfRule>
  </conditionalFormatting>
  <conditionalFormatting sqref="G44">
    <cfRule type="expression" dxfId="2898" priority="2928">
      <formula>ISEVEN(ROW())</formula>
    </cfRule>
  </conditionalFormatting>
  <conditionalFormatting sqref="B44 D44:F44">
    <cfRule type="expression" dxfId="2897" priority="2927">
      <formula>ISEVEN(ROW())</formula>
    </cfRule>
  </conditionalFormatting>
  <conditionalFormatting sqref="G44">
    <cfRule type="expression" dxfId="2896" priority="2926">
      <formula>ISEVEN(ROW())</formula>
    </cfRule>
  </conditionalFormatting>
  <conditionalFormatting sqref="C44">
    <cfRule type="expression" dxfId="2895" priority="2925">
      <formula>ISEVEN(ROW())</formula>
    </cfRule>
  </conditionalFormatting>
  <conditionalFormatting sqref="B44:G44">
    <cfRule type="expression" dxfId="2894" priority="2924">
      <formula>ISEVEN(ROW())</formula>
    </cfRule>
  </conditionalFormatting>
  <conditionalFormatting sqref="F44">
    <cfRule type="expression" dxfId="2893" priority="2923">
      <formula>ISEVEN(ROW())</formula>
    </cfRule>
  </conditionalFormatting>
  <conditionalFormatting sqref="B44:E44">
    <cfRule type="expression" dxfId="2892" priority="2922">
      <formula>ISEVEN(ROW())</formula>
    </cfRule>
  </conditionalFormatting>
  <conditionalFormatting sqref="G44">
    <cfRule type="expression" dxfId="2891" priority="2921">
      <formula>ISEVEN(ROW())</formula>
    </cfRule>
  </conditionalFormatting>
  <conditionalFormatting sqref="G44">
    <cfRule type="expression" dxfId="2890" priority="2920">
      <formula>ISEVEN(ROW())</formula>
    </cfRule>
  </conditionalFormatting>
  <conditionalFormatting sqref="B44 D44:F44">
    <cfRule type="expression" dxfId="2889" priority="2919">
      <formula>ISEVEN(ROW())</formula>
    </cfRule>
  </conditionalFormatting>
  <conditionalFormatting sqref="G44">
    <cfRule type="expression" dxfId="2888" priority="2918">
      <formula>ISEVEN(ROW())</formula>
    </cfRule>
  </conditionalFormatting>
  <conditionalFormatting sqref="C44">
    <cfRule type="expression" dxfId="2887" priority="2917">
      <formula>ISEVEN(ROW())</formula>
    </cfRule>
  </conditionalFormatting>
  <conditionalFormatting sqref="B44:G44">
    <cfRule type="expression" dxfId="2886" priority="2916">
      <formula>ISEVEN(ROW())</formula>
    </cfRule>
  </conditionalFormatting>
  <conditionalFormatting sqref="F44">
    <cfRule type="expression" dxfId="2885" priority="2915">
      <formula>ISEVEN(ROW())</formula>
    </cfRule>
  </conditionalFormatting>
  <conditionalFormatting sqref="B44:E44">
    <cfRule type="expression" dxfId="2884" priority="2914">
      <formula>ISEVEN(ROW())</formula>
    </cfRule>
  </conditionalFormatting>
  <conditionalFormatting sqref="G44">
    <cfRule type="expression" dxfId="2883" priority="2913">
      <formula>ISEVEN(ROW())</formula>
    </cfRule>
  </conditionalFormatting>
  <conditionalFormatting sqref="G44">
    <cfRule type="expression" dxfId="2882" priority="2912">
      <formula>ISEVEN(ROW())</formula>
    </cfRule>
  </conditionalFormatting>
  <conditionalFormatting sqref="B44 D44:F44">
    <cfRule type="expression" dxfId="2881" priority="2911">
      <formula>ISEVEN(ROW())</formula>
    </cfRule>
  </conditionalFormatting>
  <conditionalFormatting sqref="G44">
    <cfRule type="expression" dxfId="2880" priority="2910">
      <formula>ISEVEN(ROW())</formula>
    </cfRule>
  </conditionalFormatting>
  <conditionalFormatting sqref="C44">
    <cfRule type="expression" dxfId="2879" priority="2909">
      <formula>ISEVEN(ROW())</formula>
    </cfRule>
  </conditionalFormatting>
  <conditionalFormatting sqref="F44">
    <cfRule type="expression" dxfId="2878" priority="2908">
      <formula>ISEVEN(ROW())</formula>
    </cfRule>
  </conditionalFormatting>
  <conditionalFormatting sqref="B44:E44">
    <cfRule type="expression" dxfId="2877" priority="2907">
      <formula>ISEVEN(ROW())</formula>
    </cfRule>
  </conditionalFormatting>
  <conditionalFormatting sqref="G44">
    <cfRule type="expression" dxfId="2876" priority="2906">
      <formula>ISEVEN(ROW())</formula>
    </cfRule>
  </conditionalFormatting>
  <conditionalFormatting sqref="G44">
    <cfRule type="expression" dxfId="2875" priority="2905">
      <formula>ISEVEN(ROW())</formula>
    </cfRule>
  </conditionalFormatting>
  <conditionalFormatting sqref="B44:G44">
    <cfRule type="expression" dxfId="2874" priority="2904">
      <formula>ISEVEN(ROW())</formula>
    </cfRule>
  </conditionalFormatting>
  <conditionalFormatting sqref="B44 D44:F44">
    <cfRule type="expression" dxfId="2873" priority="2903">
      <formula>ISEVEN(ROW())</formula>
    </cfRule>
  </conditionalFormatting>
  <conditionalFormatting sqref="G44">
    <cfRule type="expression" dxfId="2872" priority="2902">
      <formula>ISEVEN(ROW())</formula>
    </cfRule>
  </conditionalFormatting>
  <conditionalFormatting sqref="C44">
    <cfRule type="expression" dxfId="2871" priority="2901">
      <formula>ISEVEN(ROW())</formula>
    </cfRule>
  </conditionalFormatting>
  <conditionalFormatting sqref="F44">
    <cfRule type="expression" dxfId="2870" priority="2900">
      <formula>ISEVEN(ROW())</formula>
    </cfRule>
  </conditionalFormatting>
  <conditionalFormatting sqref="B44:E44">
    <cfRule type="expression" dxfId="2869" priority="2899">
      <formula>ISEVEN(ROW())</formula>
    </cfRule>
  </conditionalFormatting>
  <conditionalFormatting sqref="G44">
    <cfRule type="expression" dxfId="2868" priority="2898">
      <formula>ISEVEN(ROW())</formula>
    </cfRule>
  </conditionalFormatting>
  <conditionalFormatting sqref="G44">
    <cfRule type="expression" dxfId="2867" priority="2897">
      <formula>ISEVEN(ROW())</formula>
    </cfRule>
  </conditionalFormatting>
  <conditionalFormatting sqref="F45">
    <cfRule type="expression" dxfId="2866" priority="2896">
      <formula>ISEVEN(ROW())</formula>
    </cfRule>
  </conditionalFormatting>
  <conditionalFormatting sqref="B45:E45">
    <cfRule type="expression" dxfId="2865" priority="2895">
      <formula>ISEVEN(ROW())</formula>
    </cfRule>
  </conditionalFormatting>
  <conditionalFormatting sqref="B45 D45:F45">
    <cfRule type="expression" dxfId="2864" priority="2894">
      <formula>ISEVEN(ROW())</formula>
    </cfRule>
  </conditionalFormatting>
  <conditionalFormatting sqref="C45">
    <cfRule type="expression" dxfId="2863" priority="2893">
      <formula>ISEVEN(ROW())</formula>
    </cfRule>
  </conditionalFormatting>
  <conditionalFormatting sqref="B45:F45">
    <cfRule type="expression" dxfId="2862" priority="2892">
      <formula>ISEVEN(ROW())</formula>
    </cfRule>
  </conditionalFormatting>
  <conditionalFormatting sqref="F45">
    <cfRule type="expression" dxfId="2861" priority="2891">
      <formula>ISEVEN(ROW())</formula>
    </cfRule>
  </conditionalFormatting>
  <conditionalFormatting sqref="B45:E45">
    <cfRule type="expression" dxfId="2860" priority="2890">
      <formula>ISEVEN(ROW())</formula>
    </cfRule>
  </conditionalFormatting>
  <conditionalFormatting sqref="B45 D45:F45">
    <cfRule type="expression" dxfId="2859" priority="2889">
      <formula>ISEVEN(ROW())</formula>
    </cfRule>
  </conditionalFormatting>
  <conditionalFormatting sqref="C45">
    <cfRule type="expression" dxfId="2858" priority="2888">
      <formula>ISEVEN(ROW())</formula>
    </cfRule>
  </conditionalFormatting>
  <conditionalFormatting sqref="B45:F45">
    <cfRule type="expression" dxfId="2857" priority="2887">
      <formula>ISEVEN(ROW())</formula>
    </cfRule>
  </conditionalFormatting>
  <conditionalFormatting sqref="F45">
    <cfRule type="expression" dxfId="2856" priority="2886">
      <formula>ISEVEN(ROW())</formula>
    </cfRule>
  </conditionalFormatting>
  <conditionalFormatting sqref="B45:E45">
    <cfRule type="expression" dxfId="2855" priority="2885">
      <formula>ISEVEN(ROW())</formula>
    </cfRule>
  </conditionalFormatting>
  <conditionalFormatting sqref="B45 D45:F45">
    <cfRule type="expression" dxfId="2854" priority="2884">
      <formula>ISEVEN(ROW())</formula>
    </cfRule>
  </conditionalFormatting>
  <conditionalFormatting sqref="C45">
    <cfRule type="expression" dxfId="2853" priority="2883">
      <formula>ISEVEN(ROW())</formula>
    </cfRule>
  </conditionalFormatting>
  <conditionalFormatting sqref="F45">
    <cfRule type="expression" dxfId="2852" priority="2882">
      <formula>ISEVEN(ROW())</formula>
    </cfRule>
  </conditionalFormatting>
  <conditionalFormatting sqref="B45:E45">
    <cfRule type="expression" dxfId="2851" priority="2881">
      <formula>ISEVEN(ROW())</formula>
    </cfRule>
  </conditionalFormatting>
  <conditionalFormatting sqref="B45 D45:F45">
    <cfRule type="expression" dxfId="2850" priority="2880">
      <formula>ISEVEN(ROW())</formula>
    </cfRule>
  </conditionalFormatting>
  <conditionalFormatting sqref="C45">
    <cfRule type="expression" dxfId="2849" priority="2879">
      <formula>ISEVEN(ROW())</formula>
    </cfRule>
  </conditionalFormatting>
  <conditionalFormatting sqref="B45:F45">
    <cfRule type="expression" dxfId="2848" priority="2878">
      <formula>ISEVEN(ROW())</formula>
    </cfRule>
  </conditionalFormatting>
  <conditionalFormatting sqref="F45">
    <cfRule type="expression" dxfId="2847" priority="2877">
      <formula>ISEVEN(ROW())</formula>
    </cfRule>
  </conditionalFormatting>
  <conditionalFormatting sqref="B45:E45">
    <cfRule type="expression" dxfId="2846" priority="2876">
      <formula>ISEVEN(ROW())</formula>
    </cfRule>
  </conditionalFormatting>
  <conditionalFormatting sqref="B45:F45">
    <cfRule type="expression" dxfId="2845" priority="2875">
      <formula>ISEVEN(ROW())</formula>
    </cfRule>
  </conditionalFormatting>
  <conditionalFormatting sqref="F45">
    <cfRule type="expression" dxfId="2844" priority="2874">
      <formula>ISEVEN(ROW())</formula>
    </cfRule>
  </conditionalFormatting>
  <conditionalFormatting sqref="B45:E45">
    <cfRule type="expression" dxfId="2843" priority="2873">
      <formula>ISEVEN(ROW())</formula>
    </cfRule>
  </conditionalFormatting>
  <conditionalFormatting sqref="B45 D45:F45">
    <cfRule type="expression" dxfId="2842" priority="2872">
      <formula>ISEVEN(ROW())</formula>
    </cfRule>
  </conditionalFormatting>
  <conditionalFormatting sqref="C45">
    <cfRule type="expression" dxfId="2841" priority="2871">
      <formula>ISEVEN(ROW())</formula>
    </cfRule>
  </conditionalFormatting>
  <conditionalFormatting sqref="B45:F45">
    <cfRule type="expression" dxfId="2840" priority="2870">
      <formula>ISEVEN(ROW())</formula>
    </cfRule>
  </conditionalFormatting>
  <conditionalFormatting sqref="F45">
    <cfRule type="expression" dxfId="2839" priority="2869">
      <formula>ISEVEN(ROW())</formula>
    </cfRule>
  </conditionalFormatting>
  <conditionalFormatting sqref="B45:E45">
    <cfRule type="expression" dxfId="2838" priority="2868">
      <formula>ISEVEN(ROW())</formula>
    </cfRule>
  </conditionalFormatting>
  <conditionalFormatting sqref="F45">
    <cfRule type="expression" dxfId="2837" priority="2867">
      <formula>ISEVEN(ROW())</formula>
    </cfRule>
  </conditionalFormatting>
  <conditionalFormatting sqref="B45:E45">
    <cfRule type="expression" dxfId="2836" priority="2866">
      <formula>ISEVEN(ROW())</formula>
    </cfRule>
  </conditionalFormatting>
  <conditionalFormatting sqref="B45:E45">
    <cfRule type="expression" dxfId="2835" priority="2865">
      <formula>ISEVEN(ROW())</formula>
    </cfRule>
  </conditionalFormatting>
  <conditionalFormatting sqref="B45:F45">
    <cfRule type="expression" dxfId="2834" priority="2864">
      <formula>ISEVEN(ROW())</formula>
    </cfRule>
  </conditionalFormatting>
  <conditionalFormatting sqref="F45">
    <cfRule type="expression" dxfId="2833" priority="2863">
      <formula>ISEVEN(ROW())</formula>
    </cfRule>
  </conditionalFormatting>
  <conditionalFormatting sqref="B45:E45">
    <cfRule type="expression" dxfId="2832" priority="2862">
      <formula>ISEVEN(ROW())</formula>
    </cfRule>
  </conditionalFormatting>
  <conditionalFormatting sqref="B45 D45:F45">
    <cfRule type="expression" dxfId="2831" priority="2861">
      <formula>ISEVEN(ROW())</formula>
    </cfRule>
  </conditionalFormatting>
  <conditionalFormatting sqref="C45">
    <cfRule type="expression" dxfId="2830" priority="2860">
      <formula>ISEVEN(ROW())</formula>
    </cfRule>
  </conditionalFormatting>
  <conditionalFormatting sqref="B45:F45">
    <cfRule type="expression" dxfId="2829" priority="2859">
      <formula>ISEVEN(ROW())</formula>
    </cfRule>
  </conditionalFormatting>
  <conditionalFormatting sqref="F45">
    <cfRule type="expression" dxfId="2828" priority="2858">
      <formula>ISEVEN(ROW())</formula>
    </cfRule>
  </conditionalFormatting>
  <conditionalFormatting sqref="B45:E45">
    <cfRule type="expression" dxfId="2827" priority="2857">
      <formula>ISEVEN(ROW())</formula>
    </cfRule>
  </conditionalFormatting>
  <conditionalFormatting sqref="B45 D45:F45">
    <cfRule type="expression" dxfId="2826" priority="2856">
      <formula>ISEVEN(ROW())</formula>
    </cfRule>
  </conditionalFormatting>
  <conditionalFormatting sqref="C45">
    <cfRule type="expression" dxfId="2825" priority="2855">
      <formula>ISEVEN(ROW())</formula>
    </cfRule>
  </conditionalFormatting>
  <conditionalFormatting sqref="B45:F45">
    <cfRule type="expression" dxfId="2824" priority="2854">
      <formula>ISEVEN(ROW())</formula>
    </cfRule>
  </conditionalFormatting>
  <conditionalFormatting sqref="F45">
    <cfRule type="expression" dxfId="2823" priority="2853">
      <formula>ISEVEN(ROW())</formula>
    </cfRule>
  </conditionalFormatting>
  <conditionalFormatting sqref="B45:E45">
    <cfRule type="expression" dxfId="2822" priority="2852">
      <formula>ISEVEN(ROW())</formula>
    </cfRule>
  </conditionalFormatting>
  <conditionalFormatting sqref="B45 D45:F45">
    <cfRule type="expression" dxfId="2821" priority="2851">
      <formula>ISEVEN(ROW())</formula>
    </cfRule>
  </conditionalFormatting>
  <conditionalFormatting sqref="C45">
    <cfRule type="expression" dxfId="2820" priority="2850">
      <formula>ISEVEN(ROW())</formula>
    </cfRule>
  </conditionalFormatting>
  <conditionalFormatting sqref="B45:F45">
    <cfRule type="expression" dxfId="2819" priority="2849">
      <formula>ISEVEN(ROW())</formula>
    </cfRule>
  </conditionalFormatting>
  <conditionalFormatting sqref="F45">
    <cfRule type="expression" dxfId="2818" priority="2848">
      <formula>ISEVEN(ROW())</formula>
    </cfRule>
  </conditionalFormatting>
  <conditionalFormatting sqref="B45:E45">
    <cfRule type="expression" dxfId="2817" priority="2847">
      <formula>ISEVEN(ROW())</formula>
    </cfRule>
  </conditionalFormatting>
  <conditionalFormatting sqref="B45 D45:F45">
    <cfRule type="expression" dxfId="2816" priority="2846">
      <formula>ISEVEN(ROW())</formula>
    </cfRule>
  </conditionalFormatting>
  <conditionalFormatting sqref="C45">
    <cfRule type="expression" dxfId="2815" priority="2845">
      <formula>ISEVEN(ROW())</formula>
    </cfRule>
  </conditionalFormatting>
  <conditionalFormatting sqref="B45:F45">
    <cfRule type="expression" dxfId="2814" priority="2844">
      <formula>ISEVEN(ROW())</formula>
    </cfRule>
  </conditionalFormatting>
  <conditionalFormatting sqref="B45 D45:F45">
    <cfRule type="expression" dxfId="2813" priority="2843">
      <formula>ISEVEN(ROW())</formula>
    </cfRule>
  </conditionalFormatting>
  <conditionalFormatting sqref="C45">
    <cfRule type="expression" dxfId="2812" priority="2842">
      <formula>ISEVEN(ROW())</formula>
    </cfRule>
  </conditionalFormatting>
  <conditionalFormatting sqref="B45:F45">
    <cfRule type="expression" dxfId="2811" priority="2841">
      <formula>ISEVEN(ROW())</formula>
    </cfRule>
  </conditionalFormatting>
  <conditionalFormatting sqref="F45">
    <cfRule type="expression" dxfId="2810" priority="2840">
      <formula>ISEVEN(ROW())</formula>
    </cfRule>
  </conditionalFormatting>
  <conditionalFormatting sqref="B45:E45">
    <cfRule type="expression" dxfId="2809" priority="2839">
      <formula>ISEVEN(ROW())</formula>
    </cfRule>
  </conditionalFormatting>
  <conditionalFormatting sqref="B45 D45:F45">
    <cfRule type="expression" dxfId="2808" priority="2838">
      <formula>ISEVEN(ROW())</formula>
    </cfRule>
  </conditionalFormatting>
  <conditionalFormatting sqref="C45">
    <cfRule type="expression" dxfId="2807" priority="2837">
      <formula>ISEVEN(ROW())</formula>
    </cfRule>
  </conditionalFormatting>
  <conditionalFormatting sqref="B45:F45">
    <cfRule type="expression" dxfId="2806" priority="2836">
      <formula>ISEVEN(ROW())</formula>
    </cfRule>
  </conditionalFormatting>
  <conditionalFormatting sqref="F45">
    <cfRule type="expression" dxfId="2805" priority="2835">
      <formula>ISEVEN(ROW())</formula>
    </cfRule>
  </conditionalFormatting>
  <conditionalFormatting sqref="B45:E45">
    <cfRule type="expression" dxfId="2804" priority="2834">
      <formula>ISEVEN(ROW())</formula>
    </cfRule>
  </conditionalFormatting>
  <conditionalFormatting sqref="B45 D45:F45">
    <cfRule type="expression" dxfId="2803" priority="2833">
      <formula>ISEVEN(ROW())</formula>
    </cfRule>
  </conditionalFormatting>
  <conditionalFormatting sqref="C45">
    <cfRule type="expression" dxfId="2802" priority="2832">
      <formula>ISEVEN(ROW())</formula>
    </cfRule>
  </conditionalFormatting>
  <conditionalFormatting sqref="B45:F45">
    <cfRule type="expression" dxfId="2801" priority="2831">
      <formula>ISEVEN(ROW())</formula>
    </cfRule>
  </conditionalFormatting>
  <conditionalFormatting sqref="F45">
    <cfRule type="expression" dxfId="2800" priority="2830">
      <formula>ISEVEN(ROW())</formula>
    </cfRule>
  </conditionalFormatting>
  <conditionalFormatting sqref="B45:E45">
    <cfRule type="expression" dxfId="2799" priority="2829">
      <formula>ISEVEN(ROW())</formula>
    </cfRule>
  </conditionalFormatting>
  <conditionalFormatting sqref="B45 D45:F45">
    <cfRule type="expression" dxfId="2798" priority="2828">
      <formula>ISEVEN(ROW())</formula>
    </cfRule>
  </conditionalFormatting>
  <conditionalFormatting sqref="C45">
    <cfRule type="expression" dxfId="2797" priority="2827">
      <formula>ISEVEN(ROW())</formula>
    </cfRule>
  </conditionalFormatting>
  <conditionalFormatting sqref="B45:F45">
    <cfRule type="expression" dxfId="2796" priority="2826">
      <formula>ISEVEN(ROW())</formula>
    </cfRule>
  </conditionalFormatting>
  <conditionalFormatting sqref="F45">
    <cfRule type="expression" dxfId="2795" priority="2825">
      <formula>ISEVEN(ROW())</formula>
    </cfRule>
  </conditionalFormatting>
  <conditionalFormatting sqref="B45:E45">
    <cfRule type="expression" dxfId="2794" priority="2824">
      <formula>ISEVEN(ROW())</formula>
    </cfRule>
  </conditionalFormatting>
  <conditionalFormatting sqref="B45 D45:F45">
    <cfRule type="expression" dxfId="2793" priority="2823">
      <formula>ISEVEN(ROW())</formula>
    </cfRule>
  </conditionalFormatting>
  <conditionalFormatting sqref="C45">
    <cfRule type="expression" dxfId="2792" priority="2822">
      <formula>ISEVEN(ROW())</formula>
    </cfRule>
  </conditionalFormatting>
  <conditionalFormatting sqref="B45:F45">
    <cfRule type="expression" dxfId="2791" priority="2821">
      <formula>ISEVEN(ROW())</formula>
    </cfRule>
  </conditionalFormatting>
  <conditionalFormatting sqref="F45">
    <cfRule type="expression" dxfId="2790" priority="2820">
      <formula>ISEVEN(ROW())</formula>
    </cfRule>
  </conditionalFormatting>
  <conditionalFormatting sqref="B45:E45">
    <cfRule type="expression" dxfId="2789" priority="2819">
      <formula>ISEVEN(ROW())</formula>
    </cfRule>
  </conditionalFormatting>
  <conditionalFormatting sqref="B45 D45:F45">
    <cfRule type="expression" dxfId="2788" priority="2818">
      <formula>ISEVEN(ROW())</formula>
    </cfRule>
  </conditionalFormatting>
  <conditionalFormatting sqref="C45">
    <cfRule type="expression" dxfId="2787" priority="2817">
      <formula>ISEVEN(ROW())</formula>
    </cfRule>
  </conditionalFormatting>
  <conditionalFormatting sqref="G45">
    <cfRule type="expression" dxfId="2786" priority="2816">
      <formula>ISEVEN(ROW())</formula>
    </cfRule>
  </conditionalFormatting>
  <conditionalFormatting sqref="G45">
    <cfRule type="expression" dxfId="2785" priority="2815">
      <formula>ISEVEN(ROW())</formula>
    </cfRule>
  </conditionalFormatting>
  <conditionalFormatting sqref="G45">
    <cfRule type="expression" dxfId="2784" priority="2814">
      <formula>ISEVEN(ROW())</formula>
    </cfRule>
  </conditionalFormatting>
  <conditionalFormatting sqref="G45">
    <cfRule type="expression" dxfId="2783" priority="2813">
      <formula>ISEVEN(ROW())</formula>
    </cfRule>
  </conditionalFormatting>
  <conditionalFormatting sqref="G45">
    <cfRule type="expression" dxfId="2782" priority="2812">
      <formula>ISEVEN(ROW())</formula>
    </cfRule>
  </conditionalFormatting>
  <conditionalFormatting sqref="G45">
    <cfRule type="expression" dxfId="2781" priority="2811">
      <formula>ISEVEN(ROW())</formula>
    </cfRule>
  </conditionalFormatting>
  <conditionalFormatting sqref="G45">
    <cfRule type="expression" dxfId="2780" priority="2810">
      <formula>ISEVEN(ROW())</formula>
    </cfRule>
  </conditionalFormatting>
  <conditionalFormatting sqref="G45">
    <cfRule type="expression" dxfId="2779" priority="2809">
      <formula>ISEVEN(ROW())</formula>
    </cfRule>
  </conditionalFormatting>
  <conditionalFormatting sqref="G45">
    <cfRule type="expression" dxfId="2778" priority="2808">
      <formula>ISEVEN(ROW())</formula>
    </cfRule>
  </conditionalFormatting>
  <conditionalFormatting sqref="G45">
    <cfRule type="expression" dxfId="2777" priority="2807">
      <formula>ISEVEN(ROW())</formula>
    </cfRule>
  </conditionalFormatting>
  <conditionalFormatting sqref="G45">
    <cfRule type="expression" dxfId="2776" priority="2806">
      <formula>ISEVEN(ROW())</formula>
    </cfRule>
  </conditionalFormatting>
  <conditionalFormatting sqref="G45">
    <cfRule type="expression" dxfId="2775" priority="2805">
      <formula>ISEVEN(ROW())</formula>
    </cfRule>
  </conditionalFormatting>
  <conditionalFormatting sqref="G45">
    <cfRule type="expression" dxfId="2774" priority="2804">
      <formula>ISEVEN(ROW())</formula>
    </cfRule>
  </conditionalFormatting>
  <conditionalFormatting sqref="G45">
    <cfRule type="expression" dxfId="2773" priority="2803">
      <formula>ISEVEN(ROW())</formula>
    </cfRule>
  </conditionalFormatting>
  <conditionalFormatting sqref="G45">
    <cfRule type="expression" dxfId="2772" priority="2802">
      <formula>ISEVEN(ROW())</formula>
    </cfRule>
  </conditionalFormatting>
  <conditionalFormatting sqref="G45">
    <cfRule type="expression" dxfId="2771" priority="2801">
      <formula>ISEVEN(ROW())</formula>
    </cfRule>
  </conditionalFormatting>
  <conditionalFormatting sqref="G45">
    <cfRule type="expression" dxfId="2770" priority="2800">
      <formula>ISEVEN(ROW())</formula>
    </cfRule>
  </conditionalFormatting>
  <conditionalFormatting sqref="G45">
    <cfRule type="expression" dxfId="2769" priority="2799">
      <formula>ISEVEN(ROW())</formula>
    </cfRule>
  </conditionalFormatting>
  <conditionalFormatting sqref="G45">
    <cfRule type="expression" dxfId="2768" priority="2798">
      <formula>ISEVEN(ROW())</formula>
    </cfRule>
  </conditionalFormatting>
  <conditionalFormatting sqref="G45">
    <cfRule type="expression" dxfId="2767" priority="2797">
      <formula>ISEVEN(ROW())</formula>
    </cfRule>
  </conditionalFormatting>
  <conditionalFormatting sqref="G45">
    <cfRule type="expression" dxfId="2766" priority="2796">
      <formula>ISEVEN(ROW())</formula>
    </cfRule>
  </conditionalFormatting>
  <conditionalFormatting sqref="G45">
    <cfRule type="expression" dxfId="2765" priority="2795">
      <formula>ISEVEN(ROW())</formula>
    </cfRule>
  </conditionalFormatting>
  <conditionalFormatting sqref="G45">
    <cfRule type="expression" dxfId="2764" priority="2794">
      <formula>ISEVEN(ROW())</formula>
    </cfRule>
  </conditionalFormatting>
  <conditionalFormatting sqref="G45">
    <cfRule type="expression" dxfId="2763" priority="2793">
      <formula>ISEVEN(ROW())</formula>
    </cfRule>
  </conditionalFormatting>
  <conditionalFormatting sqref="G45">
    <cfRule type="expression" dxfId="2762" priority="2792">
      <formula>ISEVEN(ROW())</formula>
    </cfRule>
  </conditionalFormatting>
  <conditionalFormatting sqref="G45">
    <cfRule type="expression" dxfId="2761" priority="2791">
      <formula>ISEVEN(ROW())</formula>
    </cfRule>
  </conditionalFormatting>
  <conditionalFormatting sqref="G45">
    <cfRule type="expression" dxfId="2760" priority="2790">
      <formula>ISEVEN(ROW())</formula>
    </cfRule>
  </conditionalFormatting>
  <conditionalFormatting sqref="G45">
    <cfRule type="expression" dxfId="2759" priority="2789">
      <formula>ISEVEN(ROW())</formula>
    </cfRule>
  </conditionalFormatting>
  <conditionalFormatting sqref="G45">
    <cfRule type="expression" dxfId="2758" priority="2788">
      <formula>ISEVEN(ROW())</formula>
    </cfRule>
  </conditionalFormatting>
  <conditionalFormatting sqref="G45">
    <cfRule type="expression" dxfId="2757" priority="2787">
      <formula>ISEVEN(ROW())</formula>
    </cfRule>
  </conditionalFormatting>
  <conditionalFormatting sqref="G45">
    <cfRule type="expression" dxfId="2756" priority="2786">
      <formula>ISEVEN(ROW())</formula>
    </cfRule>
  </conditionalFormatting>
  <conditionalFormatting sqref="G45">
    <cfRule type="expression" dxfId="2755" priority="2785">
      <formula>ISEVEN(ROW())</formula>
    </cfRule>
  </conditionalFormatting>
  <conditionalFormatting sqref="G45">
    <cfRule type="expression" dxfId="2754" priority="2784">
      <formula>ISEVEN(ROW())</formula>
    </cfRule>
  </conditionalFormatting>
  <conditionalFormatting sqref="G45">
    <cfRule type="expression" dxfId="2753" priority="2783">
      <formula>ISEVEN(ROW())</formula>
    </cfRule>
  </conditionalFormatting>
  <conditionalFormatting sqref="G45">
    <cfRule type="expression" dxfId="2752" priority="2782">
      <formula>ISEVEN(ROW())</formula>
    </cfRule>
  </conditionalFormatting>
  <conditionalFormatting sqref="G45">
    <cfRule type="expression" dxfId="2751" priority="2781">
      <formula>ISEVEN(ROW())</formula>
    </cfRule>
  </conditionalFormatting>
  <conditionalFormatting sqref="G45">
    <cfRule type="expression" dxfId="2750" priority="2780">
      <formula>ISEVEN(ROW())</formula>
    </cfRule>
  </conditionalFormatting>
  <conditionalFormatting sqref="G45">
    <cfRule type="expression" dxfId="2749" priority="2779">
      <formula>ISEVEN(ROW())</formula>
    </cfRule>
  </conditionalFormatting>
  <conditionalFormatting sqref="G45">
    <cfRule type="expression" dxfId="2748" priority="2778">
      <formula>ISEVEN(ROW())</formula>
    </cfRule>
  </conditionalFormatting>
  <conditionalFormatting sqref="G45">
    <cfRule type="expression" dxfId="2747" priority="2777">
      <formula>ISEVEN(ROW())</formula>
    </cfRule>
  </conditionalFormatting>
  <conditionalFormatting sqref="G45">
    <cfRule type="expression" dxfId="2746" priority="2776">
      <formula>ISEVEN(ROW())</formula>
    </cfRule>
  </conditionalFormatting>
  <conditionalFormatting sqref="G45">
    <cfRule type="expression" dxfId="2745" priority="2775">
      <formula>ISEVEN(ROW())</formula>
    </cfRule>
  </conditionalFormatting>
  <conditionalFormatting sqref="G45">
    <cfRule type="expression" dxfId="2744" priority="2774">
      <formula>ISEVEN(ROW())</formula>
    </cfRule>
  </conditionalFormatting>
  <conditionalFormatting sqref="G45">
    <cfRule type="expression" dxfId="2743" priority="2773">
      <formula>ISEVEN(ROW())</formula>
    </cfRule>
  </conditionalFormatting>
  <conditionalFormatting sqref="G45">
    <cfRule type="expression" dxfId="2742" priority="2772">
      <formula>ISEVEN(ROW())</formula>
    </cfRule>
  </conditionalFormatting>
  <conditionalFormatting sqref="G45">
    <cfRule type="expression" dxfId="2741" priority="2771">
      <formula>ISEVEN(ROW())</formula>
    </cfRule>
  </conditionalFormatting>
  <conditionalFormatting sqref="G45">
    <cfRule type="expression" dxfId="2740" priority="2770">
      <formula>ISEVEN(ROW())</formula>
    </cfRule>
  </conditionalFormatting>
  <conditionalFormatting sqref="G45">
    <cfRule type="expression" dxfId="2739" priority="2769">
      <formula>ISEVEN(ROW())</formula>
    </cfRule>
  </conditionalFormatting>
  <conditionalFormatting sqref="G45">
    <cfRule type="expression" dxfId="2738" priority="2768">
      <formula>ISEVEN(ROW())</formula>
    </cfRule>
  </conditionalFormatting>
  <conditionalFormatting sqref="G45">
    <cfRule type="expression" dxfId="2737" priority="2767">
      <formula>ISEVEN(ROW())</formula>
    </cfRule>
  </conditionalFormatting>
  <conditionalFormatting sqref="G45">
    <cfRule type="expression" dxfId="2736" priority="2766">
      <formula>ISEVEN(ROW())</formula>
    </cfRule>
  </conditionalFormatting>
  <conditionalFormatting sqref="G45">
    <cfRule type="expression" dxfId="2735" priority="2765">
      <formula>ISEVEN(ROW())</formula>
    </cfRule>
  </conditionalFormatting>
  <conditionalFormatting sqref="G45">
    <cfRule type="expression" dxfId="2734" priority="2764">
      <formula>ISEVEN(ROW())</formula>
    </cfRule>
  </conditionalFormatting>
  <conditionalFormatting sqref="G45">
    <cfRule type="expression" dxfId="2733" priority="2763">
      <formula>ISEVEN(ROW())</formula>
    </cfRule>
  </conditionalFormatting>
  <conditionalFormatting sqref="G45">
    <cfRule type="expression" dxfId="2732" priority="2762">
      <formula>ISEVEN(ROW())</formula>
    </cfRule>
  </conditionalFormatting>
  <conditionalFormatting sqref="F45">
    <cfRule type="expression" dxfId="2731" priority="2761">
      <formula>ISEVEN(ROW())</formula>
    </cfRule>
  </conditionalFormatting>
  <conditionalFormatting sqref="B45:E45">
    <cfRule type="expression" dxfId="2730" priority="2760">
      <formula>ISEVEN(ROW())</formula>
    </cfRule>
  </conditionalFormatting>
  <conditionalFormatting sqref="G45">
    <cfRule type="expression" dxfId="2729" priority="2759">
      <formula>ISEVEN(ROW())</formula>
    </cfRule>
  </conditionalFormatting>
  <conditionalFormatting sqref="G45">
    <cfRule type="expression" dxfId="2728" priority="2758">
      <formula>ISEVEN(ROW())</formula>
    </cfRule>
  </conditionalFormatting>
  <conditionalFormatting sqref="B45 D45:F45">
    <cfRule type="expression" dxfId="2727" priority="2757">
      <formula>ISEVEN(ROW())</formula>
    </cfRule>
  </conditionalFormatting>
  <conditionalFormatting sqref="G45">
    <cfRule type="expression" dxfId="2726" priority="2756">
      <formula>ISEVEN(ROW())</formula>
    </cfRule>
  </conditionalFormatting>
  <conditionalFormatting sqref="C45">
    <cfRule type="expression" dxfId="2725" priority="2755">
      <formula>ISEVEN(ROW())</formula>
    </cfRule>
  </conditionalFormatting>
  <conditionalFormatting sqref="B45:G45">
    <cfRule type="expression" dxfId="2724" priority="2754">
      <formula>ISEVEN(ROW())</formula>
    </cfRule>
  </conditionalFormatting>
  <conditionalFormatting sqref="F45">
    <cfRule type="expression" dxfId="2723" priority="2753">
      <formula>ISEVEN(ROW())</formula>
    </cfRule>
  </conditionalFormatting>
  <conditionalFormatting sqref="B45:E45">
    <cfRule type="expression" dxfId="2722" priority="2752">
      <formula>ISEVEN(ROW())</formula>
    </cfRule>
  </conditionalFormatting>
  <conditionalFormatting sqref="G45">
    <cfRule type="expression" dxfId="2721" priority="2751">
      <formula>ISEVEN(ROW())</formula>
    </cfRule>
  </conditionalFormatting>
  <conditionalFormatting sqref="G45">
    <cfRule type="expression" dxfId="2720" priority="2750">
      <formula>ISEVEN(ROW())</formula>
    </cfRule>
  </conditionalFormatting>
  <conditionalFormatting sqref="B45 D45:F45">
    <cfRule type="expression" dxfId="2719" priority="2749">
      <formula>ISEVEN(ROW())</formula>
    </cfRule>
  </conditionalFormatting>
  <conditionalFormatting sqref="G45">
    <cfRule type="expression" dxfId="2718" priority="2748">
      <formula>ISEVEN(ROW())</formula>
    </cfRule>
  </conditionalFormatting>
  <conditionalFormatting sqref="C45">
    <cfRule type="expression" dxfId="2717" priority="2747">
      <formula>ISEVEN(ROW())</formula>
    </cfRule>
  </conditionalFormatting>
  <conditionalFormatting sqref="B45:G45">
    <cfRule type="expression" dxfId="2716" priority="2746">
      <formula>ISEVEN(ROW())</formula>
    </cfRule>
  </conditionalFormatting>
  <conditionalFormatting sqref="F45">
    <cfRule type="expression" dxfId="2715" priority="2745">
      <formula>ISEVEN(ROW())</formula>
    </cfRule>
  </conditionalFormatting>
  <conditionalFormatting sqref="B45:E45">
    <cfRule type="expression" dxfId="2714" priority="2744">
      <formula>ISEVEN(ROW())</formula>
    </cfRule>
  </conditionalFormatting>
  <conditionalFormatting sqref="G45">
    <cfRule type="expression" dxfId="2713" priority="2743">
      <formula>ISEVEN(ROW())</formula>
    </cfRule>
  </conditionalFormatting>
  <conditionalFormatting sqref="G45">
    <cfRule type="expression" dxfId="2712" priority="2742">
      <formula>ISEVEN(ROW())</formula>
    </cfRule>
  </conditionalFormatting>
  <conditionalFormatting sqref="B45 D45:F45">
    <cfRule type="expression" dxfId="2711" priority="2741">
      <formula>ISEVEN(ROW())</formula>
    </cfRule>
  </conditionalFormatting>
  <conditionalFormatting sqref="G45">
    <cfRule type="expression" dxfId="2710" priority="2740">
      <formula>ISEVEN(ROW())</formula>
    </cfRule>
  </conditionalFormatting>
  <conditionalFormatting sqref="C45">
    <cfRule type="expression" dxfId="2709" priority="2739">
      <formula>ISEVEN(ROW())</formula>
    </cfRule>
  </conditionalFormatting>
  <conditionalFormatting sqref="F45">
    <cfRule type="expression" dxfId="2708" priority="2738">
      <formula>ISEVEN(ROW())</formula>
    </cfRule>
  </conditionalFormatting>
  <conditionalFormatting sqref="B45:E45">
    <cfRule type="expression" dxfId="2707" priority="2737">
      <formula>ISEVEN(ROW())</formula>
    </cfRule>
  </conditionalFormatting>
  <conditionalFormatting sqref="G45">
    <cfRule type="expression" dxfId="2706" priority="2736">
      <formula>ISEVEN(ROW())</formula>
    </cfRule>
  </conditionalFormatting>
  <conditionalFormatting sqref="G45">
    <cfRule type="expression" dxfId="2705" priority="2735">
      <formula>ISEVEN(ROW())</formula>
    </cfRule>
  </conditionalFormatting>
  <conditionalFormatting sqref="B45 D45:F45">
    <cfRule type="expression" dxfId="2704" priority="2734">
      <formula>ISEVEN(ROW())</formula>
    </cfRule>
  </conditionalFormatting>
  <conditionalFormatting sqref="G45">
    <cfRule type="expression" dxfId="2703" priority="2733">
      <formula>ISEVEN(ROW())</formula>
    </cfRule>
  </conditionalFormatting>
  <conditionalFormatting sqref="C45">
    <cfRule type="expression" dxfId="2702" priority="2732">
      <formula>ISEVEN(ROW())</formula>
    </cfRule>
  </conditionalFormatting>
  <conditionalFormatting sqref="B45:G45">
    <cfRule type="expression" dxfId="2701" priority="2731">
      <formula>ISEVEN(ROW())</formula>
    </cfRule>
  </conditionalFormatting>
  <conditionalFormatting sqref="F45">
    <cfRule type="expression" dxfId="2700" priority="2730">
      <formula>ISEVEN(ROW())</formula>
    </cfRule>
  </conditionalFormatting>
  <conditionalFormatting sqref="B45:E45">
    <cfRule type="expression" dxfId="2699" priority="2729">
      <formula>ISEVEN(ROW())</formula>
    </cfRule>
  </conditionalFormatting>
  <conditionalFormatting sqref="G45">
    <cfRule type="expression" dxfId="2698" priority="2728">
      <formula>ISEVEN(ROW())</formula>
    </cfRule>
  </conditionalFormatting>
  <conditionalFormatting sqref="G45">
    <cfRule type="expression" dxfId="2697" priority="2727">
      <formula>ISEVEN(ROW())</formula>
    </cfRule>
  </conditionalFormatting>
  <conditionalFormatting sqref="B45 D45:F45">
    <cfRule type="expression" dxfId="2696" priority="2726">
      <formula>ISEVEN(ROW())</formula>
    </cfRule>
  </conditionalFormatting>
  <conditionalFormatting sqref="G45">
    <cfRule type="expression" dxfId="2695" priority="2725">
      <formula>ISEVEN(ROW())</formula>
    </cfRule>
  </conditionalFormatting>
  <conditionalFormatting sqref="C45">
    <cfRule type="expression" dxfId="2694" priority="2724">
      <formula>ISEVEN(ROW())</formula>
    </cfRule>
  </conditionalFormatting>
  <conditionalFormatting sqref="B45:G45">
    <cfRule type="expression" dxfId="2693" priority="2723">
      <formula>ISEVEN(ROW())</formula>
    </cfRule>
  </conditionalFormatting>
  <conditionalFormatting sqref="F45">
    <cfRule type="expression" dxfId="2692" priority="2722">
      <formula>ISEVEN(ROW())</formula>
    </cfRule>
  </conditionalFormatting>
  <conditionalFormatting sqref="B45:E45">
    <cfRule type="expression" dxfId="2691" priority="2721">
      <formula>ISEVEN(ROW())</formula>
    </cfRule>
  </conditionalFormatting>
  <conditionalFormatting sqref="G45">
    <cfRule type="expression" dxfId="2690" priority="2720">
      <formula>ISEVEN(ROW())</formula>
    </cfRule>
  </conditionalFormatting>
  <conditionalFormatting sqref="G45">
    <cfRule type="expression" dxfId="2689" priority="2719">
      <formula>ISEVEN(ROW())</formula>
    </cfRule>
  </conditionalFormatting>
  <conditionalFormatting sqref="B45 D45:F45">
    <cfRule type="expression" dxfId="2688" priority="2718">
      <formula>ISEVEN(ROW())</formula>
    </cfRule>
  </conditionalFormatting>
  <conditionalFormatting sqref="G45">
    <cfRule type="expression" dxfId="2687" priority="2717">
      <formula>ISEVEN(ROW())</formula>
    </cfRule>
  </conditionalFormatting>
  <conditionalFormatting sqref="C45">
    <cfRule type="expression" dxfId="2686" priority="2716">
      <formula>ISEVEN(ROW())</formula>
    </cfRule>
  </conditionalFormatting>
  <conditionalFormatting sqref="F45">
    <cfRule type="expression" dxfId="2685" priority="2715">
      <formula>ISEVEN(ROW())</formula>
    </cfRule>
  </conditionalFormatting>
  <conditionalFormatting sqref="B45:E45">
    <cfRule type="expression" dxfId="2684" priority="2714">
      <formula>ISEVEN(ROW())</formula>
    </cfRule>
  </conditionalFormatting>
  <conditionalFormatting sqref="G45">
    <cfRule type="expression" dxfId="2683" priority="2713">
      <formula>ISEVEN(ROW())</formula>
    </cfRule>
  </conditionalFormatting>
  <conditionalFormatting sqref="G45">
    <cfRule type="expression" dxfId="2682" priority="2712">
      <formula>ISEVEN(ROW())</formula>
    </cfRule>
  </conditionalFormatting>
  <conditionalFormatting sqref="B45:G45">
    <cfRule type="expression" dxfId="2681" priority="2711">
      <formula>ISEVEN(ROW())</formula>
    </cfRule>
  </conditionalFormatting>
  <conditionalFormatting sqref="B45 D45:F45">
    <cfRule type="expression" dxfId="2680" priority="2710">
      <formula>ISEVEN(ROW())</formula>
    </cfRule>
  </conditionalFormatting>
  <conditionalFormatting sqref="G45">
    <cfRule type="expression" dxfId="2679" priority="2709">
      <formula>ISEVEN(ROW())</formula>
    </cfRule>
  </conditionalFormatting>
  <conditionalFormatting sqref="C45">
    <cfRule type="expression" dxfId="2678" priority="2708">
      <formula>ISEVEN(ROW())</formula>
    </cfRule>
  </conditionalFormatting>
  <conditionalFormatting sqref="F45">
    <cfRule type="expression" dxfId="2677" priority="2707">
      <formula>ISEVEN(ROW())</formula>
    </cfRule>
  </conditionalFormatting>
  <conditionalFormatting sqref="B45:E45">
    <cfRule type="expression" dxfId="2676" priority="2706">
      <formula>ISEVEN(ROW())</formula>
    </cfRule>
  </conditionalFormatting>
  <conditionalFormatting sqref="G45">
    <cfRule type="expression" dxfId="2675" priority="2705">
      <formula>ISEVEN(ROW())</formula>
    </cfRule>
  </conditionalFormatting>
  <conditionalFormatting sqref="G45">
    <cfRule type="expression" dxfId="2674" priority="2704">
      <formula>ISEVEN(ROW())</formula>
    </cfRule>
  </conditionalFormatting>
  <conditionalFormatting sqref="B45 D45:F45">
    <cfRule type="expression" dxfId="2673" priority="2703">
      <formula>ISEVEN(ROW())</formula>
    </cfRule>
  </conditionalFormatting>
  <conditionalFormatting sqref="G45">
    <cfRule type="expression" dxfId="2672" priority="2702">
      <formula>ISEVEN(ROW())</formula>
    </cfRule>
  </conditionalFormatting>
  <conditionalFormatting sqref="C45">
    <cfRule type="expression" dxfId="2671" priority="2701">
      <formula>ISEVEN(ROW())</formula>
    </cfRule>
  </conditionalFormatting>
  <conditionalFormatting sqref="B45:G45">
    <cfRule type="expression" dxfId="2670" priority="2700">
      <formula>ISEVEN(ROW())</formula>
    </cfRule>
  </conditionalFormatting>
  <conditionalFormatting sqref="F45">
    <cfRule type="expression" dxfId="2669" priority="2699">
      <formula>ISEVEN(ROW())</formula>
    </cfRule>
  </conditionalFormatting>
  <conditionalFormatting sqref="B45:E45">
    <cfRule type="expression" dxfId="2668" priority="2698">
      <formula>ISEVEN(ROW())</formula>
    </cfRule>
  </conditionalFormatting>
  <conditionalFormatting sqref="G45">
    <cfRule type="expression" dxfId="2667" priority="2697">
      <formula>ISEVEN(ROW())</formula>
    </cfRule>
  </conditionalFormatting>
  <conditionalFormatting sqref="G45">
    <cfRule type="expression" dxfId="2666" priority="2696">
      <formula>ISEVEN(ROW())</formula>
    </cfRule>
  </conditionalFormatting>
  <conditionalFormatting sqref="B45 D45:F45">
    <cfRule type="expression" dxfId="2665" priority="2695">
      <formula>ISEVEN(ROW())</formula>
    </cfRule>
  </conditionalFormatting>
  <conditionalFormatting sqref="G45">
    <cfRule type="expression" dxfId="2664" priority="2694">
      <formula>ISEVEN(ROW())</formula>
    </cfRule>
  </conditionalFormatting>
  <conditionalFormatting sqref="C45">
    <cfRule type="expression" dxfId="2663" priority="2693">
      <formula>ISEVEN(ROW())</formula>
    </cfRule>
  </conditionalFormatting>
  <conditionalFormatting sqref="B45:G45">
    <cfRule type="expression" dxfId="2662" priority="2692">
      <formula>ISEVEN(ROW())</formula>
    </cfRule>
  </conditionalFormatting>
  <conditionalFormatting sqref="F45">
    <cfRule type="expression" dxfId="2661" priority="2691">
      <formula>ISEVEN(ROW())</formula>
    </cfRule>
  </conditionalFormatting>
  <conditionalFormatting sqref="B45:E45">
    <cfRule type="expression" dxfId="2660" priority="2690">
      <formula>ISEVEN(ROW())</formula>
    </cfRule>
  </conditionalFormatting>
  <conditionalFormatting sqref="G45">
    <cfRule type="expression" dxfId="2659" priority="2689">
      <formula>ISEVEN(ROW())</formula>
    </cfRule>
  </conditionalFormatting>
  <conditionalFormatting sqref="G45">
    <cfRule type="expression" dxfId="2658" priority="2688">
      <formula>ISEVEN(ROW())</formula>
    </cfRule>
  </conditionalFormatting>
  <conditionalFormatting sqref="B45 D45:F45">
    <cfRule type="expression" dxfId="2657" priority="2687">
      <formula>ISEVEN(ROW())</formula>
    </cfRule>
  </conditionalFormatting>
  <conditionalFormatting sqref="G45">
    <cfRule type="expression" dxfId="2656" priority="2686">
      <formula>ISEVEN(ROW())</formula>
    </cfRule>
  </conditionalFormatting>
  <conditionalFormatting sqref="C45">
    <cfRule type="expression" dxfId="2655" priority="2685">
      <formula>ISEVEN(ROW())</formula>
    </cfRule>
  </conditionalFormatting>
  <conditionalFormatting sqref="B45:G45">
    <cfRule type="expression" dxfId="2654" priority="2684">
      <formula>ISEVEN(ROW())</formula>
    </cfRule>
  </conditionalFormatting>
  <conditionalFormatting sqref="B45 D45:F45">
    <cfRule type="expression" dxfId="2653" priority="2683">
      <formula>ISEVEN(ROW())</formula>
    </cfRule>
  </conditionalFormatting>
  <conditionalFormatting sqref="G45">
    <cfRule type="expression" dxfId="2652" priority="2682">
      <formula>ISEVEN(ROW())</formula>
    </cfRule>
  </conditionalFormatting>
  <conditionalFormatting sqref="C45">
    <cfRule type="expression" dxfId="2651" priority="2681">
      <formula>ISEVEN(ROW())</formula>
    </cfRule>
  </conditionalFormatting>
  <conditionalFormatting sqref="B45:G45">
    <cfRule type="expression" dxfId="2650" priority="2680">
      <formula>ISEVEN(ROW())</formula>
    </cfRule>
  </conditionalFormatting>
  <conditionalFormatting sqref="F45">
    <cfRule type="expression" dxfId="2649" priority="2679">
      <formula>ISEVEN(ROW())</formula>
    </cfRule>
  </conditionalFormatting>
  <conditionalFormatting sqref="B45:E45">
    <cfRule type="expression" dxfId="2648" priority="2678">
      <formula>ISEVEN(ROW())</formula>
    </cfRule>
  </conditionalFormatting>
  <conditionalFormatting sqref="G45">
    <cfRule type="expression" dxfId="2647" priority="2677">
      <formula>ISEVEN(ROW())</formula>
    </cfRule>
  </conditionalFormatting>
  <conditionalFormatting sqref="G45">
    <cfRule type="expression" dxfId="2646" priority="2676">
      <formula>ISEVEN(ROW())</formula>
    </cfRule>
  </conditionalFormatting>
  <conditionalFormatting sqref="B45 D45:F45">
    <cfRule type="expression" dxfId="2645" priority="2675">
      <formula>ISEVEN(ROW())</formula>
    </cfRule>
  </conditionalFormatting>
  <conditionalFormatting sqref="G45">
    <cfRule type="expression" dxfId="2644" priority="2674">
      <formula>ISEVEN(ROW())</formula>
    </cfRule>
  </conditionalFormatting>
  <conditionalFormatting sqref="C45">
    <cfRule type="expression" dxfId="2643" priority="2673">
      <formula>ISEVEN(ROW())</formula>
    </cfRule>
  </conditionalFormatting>
  <conditionalFormatting sqref="B45:G45">
    <cfRule type="expression" dxfId="2642" priority="2672">
      <formula>ISEVEN(ROW())</formula>
    </cfRule>
  </conditionalFormatting>
  <conditionalFormatting sqref="F45">
    <cfRule type="expression" dxfId="2641" priority="2671">
      <formula>ISEVEN(ROW())</formula>
    </cfRule>
  </conditionalFormatting>
  <conditionalFormatting sqref="B45:E45">
    <cfRule type="expression" dxfId="2640" priority="2670">
      <formula>ISEVEN(ROW())</formula>
    </cfRule>
  </conditionalFormatting>
  <conditionalFormatting sqref="G45">
    <cfRule type="expression" dxfId="2639" priority="2669">
      <formula>ISEVEN(ROW())</formula>
    </cfRule>
  </conditionalFormatting>
  <conditionalFormatting sqref="G45">
    <cfRule type="expression" dxfId="2638" priority="2668">
      <formula>ISEVEN(ROW())</formula>
    </cfRule>
  </conditionalFormatting>
  <conditionalFormatting sqref="B45 D45:F45">
    <cfRule type="expression" dxfId="2637" priority="2667">
      <formula>ISEVEN(ROW())</formula>
    </cfRule>
  </conditionalFormatting>
  <conditionalFormatting sqref="G45">
    <cfRule type="expression" dxfId="2636" priority="2666">
      <formula>ISEVEN(ROW())</formula>
    </cfRule>
  </conditionalFormatting>
  <conditionalFormatting sqref="C45">
    <cfRule type="expression" dxfId="2635" priority="2665">
      <formula>ISEVEN(ROW())</formula>
    </cfRule>
  </conditionalFormatting>
  <conditionalFormatting sqref="B45:G45">
    <cfRule type="expression" dxfId="2634" priority="2664">
      <formula>ISEVEN(ROW())</formula>
    </cfRule>
  </conditionalFormatting>
  <conditionalFormatting sqref="B45 D45:F45">
    <cfRule type="expression" dxfId="2633" priority="2663">
      <formula>ISEVEN(ROW())</formula>
    </cfRule>
  </conditionalFormatting>
  <conditionalFormatting sqref="G45">
    <cfRule type="expression" dxfId="2632" priority="2662">
      <formula>ISEVEN(ROW())</formula>
    </cfRule>
  </conditionalFormatting>
  <conditionalFormatting sqref="C45">
    <cfRule type="expression" dxfId="2631" priority="2661">
      <formula>ISEVEN(ROW())</formula>
    </cfRule>
  </conditionalFormatting>
  <conditionalFormatting sqref="F45">
    <cfRule type="expression" dxfId="2630" priority="2660">
      <formula>ISEVEN(ROW())</formula>
    </cfRule>
  </conditionalFormatting>
  <conditionalFormatting sqref="B45:E45">
    <cfRule type="expression" dxfId="2629" priority="2659">
      <formula>ISEVEN(ROW())</formula>
    </cfRule>
  </conditionalFormatting>
  <conditionalFormatting sqref="G45">
    <cfRule type="expression" dxfId="2628" priority="2658">
      <formula>ISEVEN(ROW())</formula>
    </cfRule>
  </conditionalFormatting>
  <conditionalFormatting sqref="G45">
    <cfRule type="expression" dxfId="2627" priority="2657">
      <formula>ISEVEN(ROW())</formula>
    </cfRule>
  </conditionalFormatting>
  <conditionalFormatting sqref="F45">
    <cfRule type="expression" dxfId="2626" priority="2656">
      <formula>ISEVEN(ROW())</formula>
    </cfRule>
  </conditionalFormatting>
  <conditionalFormatting sqref="B45:E45">
    <cfRule type="expression" dxfId="2625" priority="2655">
      <formula>ISEVEN(ROW())</formula>
    </cfRule>
  </conditionalFormatting>
  <conditionalFormatting sqref="G45">
    <cfRule type="expression" dxfId="2624" priority="2654">
      <formula>ISEVEN(ROW())</formula>
    </cfRule>
  </conditionalFormatting>
  <conditionalFormatting sqref="G45 B45:E45">
    <cfRule type="expression" dxfId="2623" priority="2653">
      <formula>ISEVEN(ROW())</formula>
    </cfRule>
  </conditionalFormatting>
  <conditionalFormatting sqref="B45:G45">
    <cfRule type="expression" dxfId="2622" priority="2652">
      <formula>ISEVEN(ROW())</formula>
    </cfRule>
  </conditionalFormatting>
  <conditionalFormatting sqref="B45 D45:F45">
    <cfRule type="expression" dxfId="2621" priority="2651">
      <formula>ISEVEN(ROW())</formula>
    </cfRule>
  </conditionalFormatting>
  <conditionalFormatting sqref="G45">
    <cfRule type="expression" dxfId="2620" priority="2650">
      <formula>ISEVEN(ROW())</formula>
    </cfRule>
  </conditionalFormatting>
  <conditionalFormatting sqref="C45">
    <cfRule type="expression" dxfId="2619" priority="2649">
      <formula>ISEVEN(ROW())</formula>
    </cfRule>
  </conditionalFormatting>
  <conditionalFormatting sqref="F46">
    <cfRule type="expression" dxfId="2618" priority="2648">
      <formula>ISEVEN(ROW())</formula>
    </cfRule>
  </conditionalFormatting>
  <conditionalFormatting sqref="B46:E46">
    <cfRule type="expression" dxfId="2617" priority="2647">
      <formula>ISEVEN(ROW())</formula>
    </cfRule>
  </conditionalFormatting>
  <conditionalFormatting sqref="G46">
    <cfRule type="expression" dxfId="2616" priority="2646">
      <formula>ISEVEN(ROW())</formula>
    </cfRule>
  </conditionalFormatting>
  <conditionalFormatting sqref="G46">
    <cfRule type="expression" dxfId="2615" priority="2645">
      <formula>ISEVEN(ROW())</formula>
    </cfRule>
  </conditionalFormatting>
  <conditionalFormatting sqref="B46 D46:F46">
    <cfRule type="expression" dxfId="2614" priority="2644">
      <formula>ISEVEN(ROW())</formula>
    </cfRule>
  </conditionalFormatting>
  <conditionalFormatting sqref="G46">
    <cfRule type="expression" dxfId="2613" priority="2643">
      <formula>ISEVEN(ROW())</formula>
    </cfRule>
  </conditionalFormatting>
  <conditionalFormatting sqref="C46">
    <cfRule type="expression" dxfId="2612" priority="2642">
      <formula>ISEVEN(ROW())</formula>
    </cfRule>
  </conditionalFormatting>
  <conditionalFormatting sqref="F46">
    <cfRule type="expression" dxfId="2611" priority="2641">
      <formula>ISEVEN(ROW())</formula>
    </cfRule>
  </conditionalFormatting>
  <conditionalFormatting sqref="B46:E46">
    <cfRule type="expression" dxfId="2610" priority="2640">
      <formula>ISEVEN(ROW())</formula>
    </cfRule>
  </conditionalFormatting>
  <conditionalFormatting sqref="G46">
    <cfRule type="expression" dxfId="2609" priority="2639">
      <formula>ISEVEN(ROW())</formula>
    </cfRule>
  </conditionalFormatting>
  <conditionalFormatting sqref="G46">
    <cfRule type="expression" dxfId="2608" priority="2638">
      <formula>ISEVEN(ROW())</formula>
    </cfRule>
  </conditionalFormatting>
  <conditionalFormatting sqref="B46 D46:F46">
    <cfRule type="expression" dxfId="2607" priority="2637">
      <formula>ISEVEN(ROW())</formula>
    </cfRule>
  </conditionalFormatting>
  <conditionalFormatting sqref="G46">
    <cfRule type="expression" dxfId="2606" priority="2636">
      <formula>ISEVEN(ROW())</formula>
    </cfRule>
  </conditionalFormatting>
  <conditionalFormatting sqref="C46">
    <cfRule type="expression" dxfId="2605" priority="2635">
      <formula>ISEVEN(ROW())</formula>
    </cfRule>
  </conditionalFormatting>
  <conditionalFormatting sqref="F46">
    <cfRule type="expression" dxfId="2604" priority="2634">
      <formula>ISEVEN(ROW())</formula>
    </cfRule>
  </conditionalFormatting>
  <conditionalFormatting sqref="D46:E46 G46">
    <cfRule type="expression" dxfId="2603" priority="2633">
      <formula>ISEVEN(ROW())</formula>
    </cfRule>
  </conditionalFormatting>
  <conditionalFormatting sqref="B46:C46">
    <cfRule type="expression" dxfId="2602" priority="2632">
      <formula>ISEVEN(ROW())</formula>
    </cfRule>
  </conditionalFormatting>
  <conditionalFormatting sqref="B46:G46">
    <cfRule type="expression" dxfId="2601" priority="2631">
      <formula>ISEVEN(ROW())</formula>
    </cfRule>
  </conditionalFormatting>
  <conditionalFormatting sqref="F46">
    <cfRule type="expression" dxfId="2600" priority="2630">
      <formula>ISEVEN(ROW())</formula>
    </cfRule>
  </conditionalFormatting>
  <conditionalFormatting sqref="B46:E46">
    <cfRule type="expression" dxfId="2599" priority="2629">
      <formula>ISEVEN(ROW())</formula>
    </cfRule>
  </conditionalFormatting>
  <conditionalFormatting sqref="G46">
    <cfRule type="expression" dxfId="2598" priority="2628">
      <formula>ISEVEN(ROW())</formula>
    </cfRule>
  </conditionalFormatting>
  <conditionalFormatting sqref="G46">
    <cfRule type="expression" dxfId="2597" priority="2627">
      <formula>ISEVEN(ROW())</formula>
    </cfRule>
  </conditionalFormatting>
  <conditionalFormatting sqref="B46:G46">
    <cfRule type="expression" dxfId="2596" priority="2626">
      <formula>ISEVEN(ROW())</formula>
    </cfRule>
  </conditionalFormatting>
  <conditionalFormatting sqref="F46">
    <cfRule type="expression" dxfId="2595" priority="2625">
      <formula>ISEVEN(ROW())</formula>
    </cfRule>
  </conditionalFormatting>
  <conditionalFormatting sqref="B46:E46">
    <cfRule type="expression" dxfId="2594" priority="2624">
      <formula>ISEVEN(ROW())</formula>
    </cfRule>
  </conditionalFormatting>
  <conditionalFormatting sqref="G46">
    <cfRule type="expression" dxfId="2593" priority="2623">
      <formula>ISEVEN(ROW())</formula>
    </cfRule>
  </conditionalFormatting>
  <conditionalFormatting sqref="G46">
    <cfRule type="expression" dxfId="2592" priority="2622">
      <formula>ISEVEN(ROW())</formula>
    </cfRule>
  </conditionalFormatting>
  <conditionalFormatting sqref="F46">
    <cfRule type="expression" dxfId="2591" priority="2621">
      <formula>ISEVEN(ROW())</formula>
    </cfRule>
  </conditionalFormatting>
  <conditionalFormatting sqref="B46:E46">
    <cfRule type="expression" dxfId="2590" priority="2620">
      <formula>ISEVEN(ROW())</formula>
    </cfRule>
  </conditionalFormatting>
  <conditionalFormatting sqref="G46">
    <cfRule type="expression" dxfId="2589" priority="2619">
      <formula>ISEVEN(ROW())</formula>
    </cfRule>
  </conditionalFormatting>
  <conditionalFormatting sqref="G46">
    <cfRule type="expression" dxfId="2588" priority="2618">
      <formula>ISEVEN(ROW())</formula>
    </cfRule>
  </conditionalFormatting>
  <conditionalFormatting sqref="B46 D46:F46">
    <cfRule type="expression" dxfId="2587" priority="2617">
      <formula>ISEVEN(ROW())</formula>
    </cfRule>
  </conditionalFormatting>
  <conditionalFormatting sqref="G46">
    <cfRule type="expression" dxfId="2586" priority="2616">
      <formula>ISEVEN(ROW())</formula>
    </cfRule>
  </conditionalFormatting>
  <conditionalFormatting sqref="C46">
    <cfRule type="expression" dxfId="2585" priority="2615">
      <formula>ISEVEN(ROW())</formula>
    </cfRule>
  </conditionalFormatting>
  <conditionalFormatting sqref="F46">
    <cfRule type="expression" dxfId="2584" priority="2614">
      <formula>ISEVEN(ROW())</formula>
    </cfRule>
  </conditionalFormatting>
  <conditionalFormatting sqref="B46:E46">
    <cfRule type="expression" dxfId="2583" priority="2613">
      <formula>ISEVEN(ROW())</formula>
    </cfRule>
  </conditionalFormatting>
  <conditionalFormatting sqref="G46">
    <cfRule type="expression" dxfId="2582" priority="2612">
      <formula>ISEVEN(ROW())</formula>
    </cfRule>
  </conditionalFormatting>
  <conditionalFormatting sqref="G46">
    <cfRule type="expression" dxfId="2581" priority="2611">
      <formula>ISEVEN(ROW())</formula>
    </cfRule>
  </conditionalFormatting>
  <conditionalFormatting sqref="B46 D46:F46">
    <cfRule type="expression" dxfId="2580" priority="2610">
      <formula>ISEVEN(ROW())</formula>
    </cfRule>
  </conditionalFormatting>
  <conditionalFormatting sqref="G46">
    <cfRule type="expression" dxfId="2579" priority="2609">
      <formula>ISEVEN(ROW())</formula>
    </cfRule>
  </conditionalFormatting>
  <conditionalFormatting sqref="C46">
    <cfRule type="expression" dxfId="2578" priority="2608">
      <formula>ISEVEN(ROW())</formula>
    </cfRule>
  </conditionalFormatting>
  <conditionalFormatting sqref="G46">
    <cfRule type="expression" dxfId="2577" priority="2607">
      <formula>ISEVEN(ROW())</formula>
    </cfRule>
  </conditionalFormatting>
  <conditionalFormatting sqref="F46">
    <cfRule type="expression" dxfId="2576" priority="2606">
      <formula>ISEVEN(ROW())</formula>
    </cfRule>
  </conditionalFormatting>
  <conditionalFormatting sqref="G46">
    <cfRule type="expression" dxfId="2575" priority="2605">
      <formula>ISEVEN(ROW())</formula>
    </cfRule>
  </conditionalFormatting>
  <conditionalFormatting sqref="D46:E46">
    <cfRule type="expression" dxfId="2574" priority="2604">
      <formula>ISEVEN(ROW())</formula>
    </cfRule>
  </conditionalFormatting>
  <conditionalFormatting sqref="D46:E46">
    <cfRule type="expression" dxfId="2573" priority="2603">
      <formula>ISEVEN(ROW())</formula>
    </cfRule>
  </conditionalFormatting>
  <conditionalFormatting sqref="B46">
    <cfRule type="expression" dxfId="2572" priority="2602">
      <formula>ISEVEN(ROW())</formula>
    </cfRule>
  </conditionalFormatting>
  <conditionalFormatting sqref="C46">
    <cfRule type="expression" dxfId="2571" priority="2601">
      <formula>ISEVEN(ROW())</formula>
    </cfRule>
  </conditionalFormatting>
  <conditionalFormatting sqref="D46:E46">
    <cfRule type="expression" dxfId="2570" priority="2600">
      <formula>ISEVEN(ROW())</formula>
    </cfRule>
  </conditionalFormatting>
  <conditionalFormatting sqref="B46">
    <cfRule type="expression" dxfId="2569" priority="2599">
      <formula>ISEVEN(ROW())</formula>
    </cfRule>
  </conditionalFormatting>
  <conditionalFormatting sqref="C46">
    <cfRule type="expression" dxfId="2568" priority="2598">
      <formula>ISEVEN(ROW())</formula>
    </cfRule>
  </conditionalFormatting>
  <conditionalFormatting sqref="D46:E46">
    <cfRule type="expression" dxfId="2567" priority="2597">
      <formula>ISEVEN(ROW())</formula>
    </cfRule>
  </conditionalFormatting>
  <conditionalFormatting sqref="B46:D46 F46:G46">
    <cfRule type="expression" dxfId="2566" priority="2596">
      <formula>ISEVEN(ROW())</formula>
    </cfRule>
  </conditionalFormatting>
  <conditionalFormatting sqref="E46">
    <cfRule type="expression" dxfId="2565" priority="2595">
      <formula>ISEVEN(ROW())</formula>
    </cfRule>
  </conditionalFormatting>
  <conditionalFormatting sqref="F46">
    <cfRule type="expression" dxfId="2564" priority="2594">
      <formula>ISEVEN(ROW())</formula>
    </cfRule>
  </conditionalFormatting>
  <conditionalFormatting sqref="B46:E46 G46">
    <cfRule type="expression" dxfId="2563" priority="2593">
      <formula>ISEVEN(ROW())</formula>
    </cfRule>
  </conditionalFormatting>
  <conditionalFormatting sqref="B46:G46">
    <cfRule type="expression" dxfId="2562" priority="2592">
      <formula>ISEVEN(ROW())</formula>
    </cfRule>
  </conditionalFormatting>
  <conditionalFormatting sqref="F46">
    <cfRule type="expression" dxfId="2561" priority="2591">
      <formula>ISEVEN(ROW())</formula>
    </cfRule>
  </conditionalFormatting>
  <conditionalFormatting sqref="B46:E46">
    <cfRule type="expression" dxfId="2560" priority="2590">
      <formula>ISEVEN(ROW())</formula>
    </cfRule>
  </conditionalFormatting>
  <conditionalFormatting sqref="G46">
    <cfRule type="expression" dxfId="2559" priority="2589">
      <formula>ISEVEN(ROW())</formula>
    </cfRule>
  </conditionalFormatting>
  <conditionalFormatting sqref="G46 B46:E46">
    <cfRule type="expression" dxfId="2558" priority="2588">
      <formula>ISEVEN(ROW())</formula>
    </cfRule>
  </conditionalFormatting>
  <conditionalFormatting sqref="B46 D46:F46">
    <cfRule type="expression" dxfId="2557" priority="2587">
      <formula>ISEVEN(ROW())</formula>
    </cfRule>
  </conditionalFormatting>
  <conditionalFormatting sqref="C46">
    <cfRule type="expression" dxfId="2556" priority="2586">
      <formula>ISEVEN(ROW())</formula>
    </cfRule>
  </conditionalFormatting>
  <conditionalFormatting sqref="B46:F46">
    <cfRule type="expression" dxfId="2555" priority="2585">
      <formula>ISEVEN(ROW())</formula>
    </cfRule>
  </conditionalFormatting>
  <conditionalFormatting sqref="F46">
    <cfRule type="expression" dxfId="2554" priority="2584">
      <formula>ISEVEN(ROW())</formula>
    </cfRule>
  </conditionalFormatting>
  <conditionalFormatting sqref="B46:E46">
    <cfRule type="expression" dxfId="2553" priority="2583">
      <formula>ISEVEN(ROW())</formula>
    </cfRule>
  </conditionalFormatting>
  <conditionalFormatting sqref="B46 D46:F46">
    <cfRule type="expression" dxfId="2552" priority="2582">
      <formula>ISEVEN(ROW())</formula>
    </cfRule>
  </conditionalFormatting>
  <conditionalFormatting sqref="C46">
    <cfRule type="expression" dxfId="2551" priority="2581">
      <formula>ISEVEN(ROW())</formula>
    </cfRule>
  </conditionalFormatting>
  <conditionalFormatting sqref="B46:F46">
    <cfRule type="expression" dxfId="2550" priority="2580">
      <formula>ISEVEN(ROW())</formula>
    </cfRule>
  </conditionalFormatting>
  <conditionalFormatting sqref="F46">
    <cfRule type="expression" dxfId="2549" priority="2579">
      <formula>ISEVEN(ROW())</formula>
    </cfRule>
  </conditionalFormatting>
  <conditionalFormatting sqref="B46:E46">
    <cfRule type="expression" dxfId="2548" priority="2578">
      <formula>ISEVEN(ROW())</formula>
    </cfRule>
  </conditionalFormatting>
  <conditionalFormatting sqref="B46 D46:F46">
    <cfRule type="expression" dxfId="2547" priority="2577">
      <formula>ISEVEN(ROW())</formula>
    </cfRule>
  </conditionalFormatting>
  <conditionalFormatting sqref="C46">
    <cfRule type="expression" dxfId="2546" priority="2576">
      <formula>ISEVEN(ROW())</formula>
    </cfRule>
  </conditionalFormatting>
  <conditionalFormatting sqref="B46:F46">
    <cfRule type="expression" dxfId="2545" priority="2575">
      <formula>ISEVEN(ROW())</formula>
    </cfRule>
  </conditionalFormatting>
  <conditionalFormatting sqref="B46 D46:F46">
    <cfRule type="expression" dxfId="2544" priority="2574">
      <formula>ISEVEN(ROW())</formula>
    </cfRule>
  </conditionalFormatting>
  <conditionalFormatting sqref="C46">
    <cfRule type="expression" dxfId="2543" priority="2573">
      <formula>ISEVEN(ROW())</formula>
    </cfRule>
  </conditionalFormatting>
  <conditionalFormatting sqref="B46:F46">
    <cfRule type="expression" dxfId="2542" priority="2572">
      <formula>ISEVEN(ROW())</formula>
    </cfRule>
  </conditionalFormatting>
  <conditionalFormatting sqref="F46">
    <cfRule type="expression" dxfId="2541" priority="2571">
      <formula>ISEVEN(ROW())</formula>
    </cfRule>
  </conditionalFormatting>
  <conditionalFormatting sqref="B46:E46">
    <cfRule type="expression" dxfId="2540" priority="2570">
      <formula>ISEVEN(ROW())</formula>
    </cfRule>
  </conditionalFormatting>
  <conditionalFormatting sqref="B46 D46:F46">
    <cfRule type="expression" dxfId="2539" priority="2569">
      <formula>ISEVEN(ROW())</formula>
    </cfRule>
  </conditionalFormatting>
  <conditionalFormatting sqref="C46">
    <cfRule type="expression" dxfId="2538" priority="2568">
      <formula>ISEVEN(ROW())</formula>
    </cfRule>
  </conditionalFormatting>
  <conditionalFormatting sqref="B46:F46">
    <cfRule type="expression" dxfId="2537" priority="2567">
      <formula>ISEVEN(ROW())</formula>
    </cfRule>
  </conditionalFormatting>
  <conditionalFormatting sqref="F46">
    <cfRule type="expression" dxfId="2536" priority="2566">
      <formula>ISEVEN(ROW())</formula>
    </cfRule>
  </conditionalFormatting>
  <conditionalFormatting sqref="B46:E46">
    <cfRule type="expression" dxfId="2535" priority="2565">
      <formula>ISEVEN(ROW())</formula>
    </cfRule>
  </conditionalFormatting>
  <conditionalFormatting sqref="B46 D46:F46">
    <cfRule type="expression" dxfId="2534" priority="2564">
      <formula>ISEVEN(ROW())</formula>
    </cfRule>
  </conditionalFormatting>
  <conditionalFormatting sqref="C46">
    <cfRule type="expression" dxfId="2533" priority="2563">
      <formula>ISEVEN(ROW())</formula>
    </cfRule>
  </conditionalFormatting>
  <conditionalFormatting sqref="B46:F46">
    <cfRule type="expression" dxfId="2532" priority="2562">
      <formula>ISEVEN(ROW())</formula>
    </cfRule>
  </conditionalFormatting>
  <conditionalFormatting sqref="B46 D46:F46">
    <cfRule type="expression" dxfId="2531" priority="2561">
      <formula>ISEVEN(ROW())</formula>
    </cfRule>
  </conditionalFormatting>
  <conditionalFormatting sqref="C46">
    <cfRule type="expression" dxfId="2530" priority="2560">
      <formula>ISEVEN(ROW())</formula>
    </cfRule>
  </conditionalFormatting>
  <conditionalFormatting sqref="F46">
    <cfRule type="expression" dxfId="2529" priority="2559">
      <formula>ISEVEN(ROW())</formula>
    </cfRule>
  </conditionalFormatting>
  <conditionalFormatting sqref="B46:E46">
    <cfRule type="expression" dxfId="2528" priority="2558">
      <formula>ISEVEN(ROW())</formula>
    </cfRule>
  </conditionalFormatting>
  <conditionalFormatting sqref="F46">
    <cfRule type="expression" dxfId="2527" priority="2557">
      <formula>ISEVEN(ROW())</formula>
    </cfRule>
  </conditionalFormatting>
  <conditionalFormatting sqref="B46:E46">
    <cfRule type="expression" dxfId="2526" priority="2556">
      <formula>ISEVEN(ROW())</formula>
    </cfRule>
  </conditionalFormatting>
  <conditionalFormatting sqref="B46:E46">
    <cfRule type="expression" dxfId="2525" priority="2555">
      <formula>ISEVEN(ROW())</formula>
    </cfRule>
  </conditionalFormatting>
  <conditionalFormatting sqref="B46:F46">
    <cfRule type="expression" dxfId="2524" priority="2554">
      <formula>ISEVEN(ROW())</formula>
    </cfRule>
  </conditionalFormatting>
  <conditionalFormatting sqref="B46 D46:F46">
    <cfRule type="expression" dxfId="2523" priority="2553">
      <formula>ISEVEN(ROW())</formula>
    </cfRule>
  </conditionalFormatting>
  <conditionalFormatting sqref="C46">
    <cfRule type="expression" dxfId="2522" priority="2552">
      <formula>ISEVEN(ROW())</formula>
    </cfRule>
  </conditionalFormatting>
  <conditionalFormatting sqref="B46:F46">
    <cfRule type="expression" dxfId="2521" priority="2551">
      <formula>ISEVEN(ROW())</formula>
    </cfRule>
  </conditionalFormatting>
  <conditionalFormatting sqref="F46">
    <cfRule type="expression" dxfId="2520" priority="2550">
      <formula>ISEVEN(ROW())</formula>
    </cfRule>
  </conditionalFormatting>
  <conditionalFormatting sqref="B46:E46">
    <cfRule type="expression" dxfId="2519" priority="2549">
      <formula>ISEVEN(ROW())</formula>
    </cfRule>
  </conditionalFormatting>
  <conditionalFormatting sqref="B46 D46:F46">
    <cfRule type="expression" dxfId="2518" priority="2548">
      <formula>ISEVEN(ROW())</formula>
    </cfRule>
  </conditionalFormatting>
  <conditionalFormatting sqref="C46">
    <cfRule type="expression" dxfId="2517" priority="2547">
      <formula>ISEVEN(ROW())</formula>
    </cfRule>
  </conditionalFormatting>
  <conditionalFormatting sqref="B46:F46">
    <cfRule type="expression" dxfId="2516" priority="2546">
      <formula>ISEVEN(ROW())</formula>
    </cfRule>
  </conditionalFormatting>
  <conditionalFormatting sqref="F46">
    <cfRule type="expression" dxfId="2515" priority="2545">
      <formula>ISEVEN(ROW())</formula>
    </cfRule>
  </conditionalFormatting>
  <conditionalFormatting sqref="B46:E46">
    <cfRule type="expression" dxfId="2514" priority="2544">
      <formula>ISEVEN(ROW())</formula>
    </cfRule>
  </conditionalFormatting>
  <conditionalFormatting sqref="B46 D46:F46">
    <cfRule type="expression" dxfId="2513" priority="2543">
      <formula>ISEVEN(ROW())</formula>
    </cfRule>
  </conditionalFormatting>
  <conditionalFormatting sqref="C46">
    <cfRule type="expression" dxfId="2512" priority="2542">
      <formula>ISEVEN(ROW())</formula>
    </cfRule>
  </conditionalFormatting>
  <conditionalFormatting sqref="B46:F46">
    <cfRule type="expression" dxfId="2511" priority="2541">
      <formula>ISEVEN(ROW())</formula>
    </cfRule>
  </conditionalFormatting>
  <conditionalFormatting sqref="F46">
    <cfRule type="expression" dxfId="2510" priority="2540">
      <formula>ISEVEN(ROW())</formula>
    </cfRule>
  </conditionalFormatting>
  <conditionalFormatting sqref="B46:E46">
    <cfRule type="expression" dxfId="2509" priority="2539">
      <formula>ISEVEN(ROW())</formula>
    </cfRule>
  </conditionalFormatting>
  <conditionalFormatting sqref="B46:F46">
    <cfRule type="expression" dxfId="2508" priority="2538">
      <formula>ISEVEN(ROW())</formula>
    </cfRule>
  </conditionalFormatting>
  <conditionalFormatting sqref="F46">
    <cfRule type="expression" dxfId="2507" priority="2537">
      <formula>ISEVEN(ROW())</formula>
    </cfRule>
  </conditionalFormatting>
  <conditionalFormatting sqref="B46:E46">
    <cfRule type="expression" dxfId="2506" priority="2536">
      <formula>ISEVEN(ROW())</formula>
    </cfRule>
  </conditionalFormatting>
  <conditionalFormatting sqref="B46 D46:F46">
    <cfRule type="expression" dxfId="2505" priority="2535">
      <formula>ISEVEN(ROW())</formula>
    </cfRule>
  </conditionalFormatting>
  <conditionalFormatting sqref="C46">
    <cfRule type="expression" dxfId="2504" priority="2534">
      <formula>ISEVEN(ROW())</formula>
    </cfRule>
  </conditionalFormatting>
  <conditionalFormatting sqref="B46:F46">
    <cfRule type="expression" dxfId="2503" priority="2533">
      <formula>ISEVEN(ROW())</formula>
    </cfRule>
  </conditionalFormatting>
  <conditionalFormatting sqref="F46">
    <cfRule type="expression" dxfId="2502" priority="2532">
      <formula>ISEVEN(ROW())</formula>
    </cfRule>
  </conditionalFormatting>
  <conditionalFormatting sqref="B46:E46">
    <cfRule type="expression" dxfId="2501" priority="2531">
      <formula>ISEVEN(ROW())</formula>
    </cfRule>
  </conditionalFormatting>
  <conditionalFormatting sqref="B46 D46:F46">
    <cfRule type="expression" dxfId="2500" priority="2530">
      <formula>ISEVEN(ROW())</formula>
    </cfRule>
  </conditionalFormatting>
  <conditionalFormatting sqref="C46">
    <cfRule type="expression" dxfId="2499" priority="2529">
      <formula>ISEVEN(ROW())</formula>
    </cfRule>
  </conditionalFormatting>
  <conditionalFormatting sqref="B46:F46">
    <cfRule type="expression" dxfId="2498" priority="2528">
      <formula>ISEVEN(ROW())</formula>
    </cfRule>
  </conditionalFormatting>
  <conditionalFormatting sqref="F46">
    <cfRule type="expression" dxfId="2497" priority="2527">
      <formula>ISEVEN(ROW())</formula>
    </cfRule>
  </conditionalFormatting>
  <conditionalFormatting sqref="B46:E46">
    <cfRule type="expression" dxfId="2496" priority="2526">
      <formula>ISEVEN(ROW())</formula>
    </cfRule>
  </conditionalFormatting>
  <conditionalFormatting sqref="F46">
    <cfRule type="expression" dxfId="2495" priority="2525">
      <formula>ISEVEN(ROW())</formula>
    </cfRule>
  </conditionalFormatting>
  <conditionalFormatting sqref="B46:E46">
    <cfRule type="expression" dxfId="2494" priority="2524">
      <formula>ISEVEN(ROW())</formula>
    </cfRule>
  </conditionalFormatting>
  <conditionalFormatting sqref="B46:E46">
    <cfRule type="expression" dxfId="2493" priority="2523">
      <formula>ISEVEN(ROW())</formula>
    </cfRule>
  </conditionalFormatting>
  <conditionalFormatting sqref="B46:F46">
    <cfRule type="expression" dxfId="2492" priority="2522">
      <formula>ISEVEN(ROW())</formula>
    </cfRule>
  </conditionalFormatting>
  <conditionalFormatting sqref="B46 D46:F46">
    <cfRule type="expression" dxfId="2491" priority="2521">
      <formula>ISEVEN(ROW())</formula>
    </cfRule>
  </conditionalFormatting>
  <conditionalFormatting sqref="C46">
    <cfRule type="expression" dxfId="2490" priority="2520">
      <formula>ISEVEN(ROW())</formula>
    </cfRule>
  </conditionalFormatting>
  <conditionalFormatting sqref="B46:F46">
    <cfRule type="expression" dxfId="2489" priority="2519">
      <formula>ISEVEN(ROW())</formula>
    </cfRule>
  </conditionalFormatting>
  <conditionalFormatting sqref="F46">
    <cfRule type="expression" dxfId="2488" priority="2518">
      <formula>ISEVEN(ROW())</formula>
    </cfRule>
  </conditionalFormatting>
  <conditionalFormatting sqref="B46:E46">
    <cfRule type="expression" dxfId="2487" priority="2517">
      <formula>ISEVEN(ROW())</formula>
    </cfRule>
  </conditionalFormatting>
  <conditionalFormatting sqref="F46">
    <cfRule type="expression" dxfId="2486" priority="2516">
      <formula>ISEVEN(ROW())</formula>
    </cfRule>
  </conditionalFormatting>
  <conditionalFormatting sqref="B46:E46">
    <cfRule type="expression" dxfId="2485" priority="2515">
      <formula>ISEVEN(ROW())</formula>
    </cfRule>
  </conditionalFormatting>
  <conditionalFormatting sqref="B46:E46">
    <cfRule type="expression" dxfId="2484" priority="2514">
      <formula>ISEVEN(ROW())</formula>
    </cfRule>
  </conditionalFormatting>
  <conditionalFormatting sqref="B46:F46">
    <cfRule type="expression" dxfId="2483" priority="2513">
      <formula>ISEVEN(ROW())</formula>
    </cfRule>
  </conditionalFormatting>
  <conditionalFormatting sqref="G46">
    <cfRule type="expression" dxfId="2482" priority="2512">
      <formula>ISEVEN(ROW())</formula>
    </cfRule>
  </conditionalFormatting>
  <conditionalFormatting sqref="G46">
    <cfRule type="expression" dxfId="2481" priority="2511">
      <formula>ISEVEN(ROW())</formula>
    </cfRule>
  </conditionalFormatting>
  <conditionalFormatting sqref="G46">
    <cfRule type="expression" dxfId="2480" priority="2510">
      <formula>ISEVEN(ROW())</formula>
    </cfRule>
  </conditionalFormatting>
  <conditionalFormatting sqref="G46">
    <cfRule type="expression" dxfId="2479" priority="2509">
      <formula>ISEVEN(ROW())</formula>
    </cfRule>
  </conditionalFormatting>
  <conditionalFormatting sqref="G46">
    <cfRule type="expression" dxfId="2478" priority="2508">
      <formula>ISEVEN(ROW())</formula>
    </cfRule>
  </conditionalFormatting>
  <conditionalFormatting sqref="G46">
    <cfRule type="expression" dxfId="2477" priority="2507">
      <formula>ISEVEN(ROW())</formula>
    </cfRule>
  </conditionalFormatting>
  <conditionalFormatting sqref="G46">
    <cfRule type="expression" dxfId="2476" priority="2506">
      <formula>ISEVEN(ROW())</formula>
    </cfRule>
  </conditionalFormatting>
  <conditionalFormatting sqref="G46">
    <cfRule type="expression" dxfId="2475" priority="2505">
      <formula>ISEVEN(ROW())</formula>
    </cfRule>
  </conditionalFormatting>
  <conditionalFormatting sqref="G46">
    <cfRule type="expression" dxfId="2474" priority="2504">
      <formula>ISEVEN(ROW())</formula>
    </cfRule>
  </conditionalFormatting>
  <conditionalFormatting sqref="G46">
    <cfRule type="expression" dxfId="2473" priority="2503">
      <formula>ISEVEN(ROW())</formula>
    </cfRule>
  </conditionalFormatting>
  <conditionalFormatting sqref="G46">
    <cfRule type="expression" dxfId="2472" priority="2502">
      <formula>ISEVEN(ROW())</formula>
    </cfRule>
  </conditionalFormatting>
  <conditionalFormatting sqref="G46">
    <cfRule type="expression" dxfId="2471" priority="2501">
      <formula>ISEVEN(ROW())</formula>
    </cfRule>
  </conditionalFormatting>
  <conditionalFormatting sqref="G46">
    <cfRule type="expression" dxfId="2470" priority="2500">
      <formula>ISEVEN(ROW())</formula>
    </cfRule>
  </conditionalFormatting>
  <conditionalFormatting sqref="G46">
    <cfRule type="expression" dxfId="2469" priority="2499">
      <formula>ISEVEN(ROW())</formula>
    </cfRule>
  </conditionalFormatting>
  <conditionalFormatting sqref="G46">
    <cfRule type="expression" dxfId="2468" priority="2498">
      <formula>ISEVEN(ROW())</formula>
    </cfRule>
  </conditionalFormatting>
  <conditionalFormatting sqref="G46">
    <cfRule type="expression" dxfId="2467" priority="2497">
      <formula>ISEVEN(ROW())</formula>
    </cfRule>
  </conditionalFormatting>
  <conditionalFormatting sqref="G46">
    <cfRule type="expression" dxfId="2466" priority="2496">
      <formula>ISEVEN(ROW())</formula>
    </cfRule>
  </conditionalFormatting>
  <conditionalFormatting sqref="G46">
    <cfRule type="expression" dxfId="2465" priority="2495">
      <formula>ISEVEN(ROW())</formula>
    </cfRule>
  </conditionalFormatting>
  <conditionalFormatting sqref="G46">
    <cfRule type="expression" dxfId="2464" priority="2494">
      <formula>ISEVEN(ROW())</formula>
    </cfRule>
  </conditionalFormatting>
  <conditionalFormatting sqref="G46">
    <cfRule type="expression" dxfId="2463" priority="2493">
      <formula>ISEVEN(ROW())</formula>
    </cfRule>
  </conditionalFormatting>
  <conditionalFormatting sqref="G46">
    <cfRule type="expression" dxfId="2462" priority="2492">
      <formula>ISEVEN(ROW())</formula>
    </cfRule>
  </conditionalFormatting>
  <conditionalFormatting sqref="G46">
    <cfRule type="expression" dxfId="2461" priority="2491">
      <formula>ISEVEN(ROW())</formula>
    </cfRule>
  </conditionalFormatting>
  <conditionalFormatting sqref="G46">
    <cfRule type="expression" dxfId="2460" priority="2490">
      <formula>ISEVEN(ROW())</formula>
    </cfRule>
  </conditionalFormatting>
  <conditionalFormatting sqref="G46">
    <cfRule type="expression" dxfId="2459" priority="2489">
      <formula>ISEVEN(ROW())</formula>
    </cfRule>
  </conditionalFormatting>
  <conditionalFormatting sqref="G46">
    <cfRule type="expression" dxfId="2458" priority="2488">
      <formula>ISEVEN(ROW())</formula>
    </cfRule>
  </conditionalFormatting>
  <conditionalFormatting sqref="G46">
    <cfRule type="expression" dxfId="2457" priority="2487">
      <formula>ISEVEN(ROW())</formula>
    </cfRule>
  </conditionalFormatting>
  <conditionalFormatting sqref="G46">
    <cfRule type="expression" dxfId="2456" priority="2486">
      <formula>ISEVEN(ROW())</formula>
    </cfRule>
  </conditionalFormatting>
  <conditionalFormatting sqref="G46">
    <cfRule type="expression" dxfId="2455" priority="2485">
      <formula>ISEVEN(ROW())</formula>
    </cfRule>
  </conditionalFormatting>
  <conditionalFormatting sqref="G46">
    <cfRule type="expression" dxfId="2454" priority="2484">
      <formula>ISEVEN(ROW())</formula>
    </cfRule>
  </conditionalFormatting>
  <conditionalFormatting sqref="G46">
    <cfRule type="expression" dxfId="2453" priority="2483">
      <formula>ISEVEN(ROW())</formula>
    </cfRule>
  </conditionalFormatting>
  <conditionalFormatting sqref="G46">
    <cfRule type="expression" dxfId="2452" priority="2482">
      <formula>ISEVEN(ROW())</formula>
    </cfRule>
  </conditionalFormatting>
  <conditionalFormatting sqref="G46">
    <cfRule type="expression" dxfId="2451" priority="2481">
      <formula>ISEVEN(ROW())</formula>
    </cfRule>
  </conditionalFormatting>
  <conditionalFormatting sqref="G46">
    <cfRule type="expression" dxfId="2450" priority="2480">
      <formula>ISEVEN(ROW())</formula>
    </cfRule>
  </conditionalFormatting>
  <conditionalFormatting sqref="G46">
    <cfRule type="expression" dxfId="2449" priority="2479">
      <formula>ISEVEN(ROW())</formula>
    </cfRule>
  </conditionalFormatting>
  <conditionalFormatting sqref="G46">
    <cfRule type="expression" dxfId="2448" priority="2478">
      <formula>ISEVEN(ROW())</formula>
    </cfRule>
  </conditionalFormatting>
  <conditionalFormatting sqref="G46">
    <cfRule type="expression" dxfId="2447" priority="2477">
      <formula>ISEVEN(ROW())</formula>
    </cfRule>
  </conditionalFormatting>
  <conditionalFormatting sqref="G46">
    <cfRule type="expression" dxfId="2446" priority="2476">
      <formula>ISEVEN(ROW())</formula>
    </cfRule>
  </conditionalFormatting>
  <conditionalFormatting sqref="G46">
    <cfRule type="expression" dxfId="2445" priority="2475">
      <formula>ISEVEN(ROW())</formula>
    </cfRule>
  </conditionalFormatting>
  <conditionalFormatting sqref="G46">
    <cfRule type="expression" dxfId="2444" priority="2474">
      <formula>ISEVEN(ROW())</formula>
    </cfRule>
  </conditionalFormatting>
  <conditionalFormatting sqref="G46">
    <cfRule type="expression" dxfId="2443" priority="2473">
      <formula>ISEVEN(ROW())</formula>
    </cfRule>
  </conditionalFormatting>
  <conditionalFormatting sqref="G46">
    <cfRule type="expression" dxfId="2442" priority="2472">
      <formula>ISEVEN(ROW())</formula>
    </cfRule>
  </conditionalFormatting>
  <conditionalFormatting sqref="G46">
    <cfRule type="expression" dxfId="2441" priority="2471">
      <formula>ISEVEN(ROW())</formula>
    </cfRule>
  </conditionalFormatting>
  <conditionalFormatting sqref="G46">
    <cfRule type="expression" dxfId="2440" priority="2470">
      <formula>ISEVEN(ROW())</formula>
    </cfRule>
  </conditionalFormatting>
  <conditionalFormatting sqref="G46">
    <cfRule type="expression" dxfId="2439" priority="2469">
      <formula>ISEVEN(ROW())</formula>
    </cfRule>
  </conditionalFormatting>
  <conditionalFormatting sqref="G46">
    <cfRule type="expression" dxfId="2438" priority="2468">
      <formula>ISEVEN(ROW())</formula>
    </cfRule>
  </conditionalFormatting>
  <conditionalFormatting sqref="G46">
    <cfRule type="expression" dxfId="2437" priority="2467">
      <formula>ISEVEN(ROW())</formula>
    </cfRule>
  </conditionalFormatting>
  <conditionalFormatting sqref="G46">
    <cfRule type="expression" dxfId="2436" priority="2466">
      <formula>ISEVEN(ROW())</formula>
    </cfRule>
  </conditionalFormatting>
  <conditionalFormatting sqref="G46">
    <cfRule type="expression" dxfId="2435" priority="2465">
      <formula>ISEVEN(ROW())</formula>
    </cfRule>
  </conditionalFormatting>
  <conditionalFormatting sqref="G46">
    <cfRule type="expression" dxfId="2434" priority="2464">
      <formula>ISEVEN(ROW())</formula>
    </cfRule>
  </conditionalFormatting>
  <conditionalFormatting sqref="G46">
    <cfRule type="expression" dxfId="2433" priority="2463">
      <formula>ISEVEN(ROW())</formula>
    </cfRule>
  </conditionalFormatting>
  <conditionalFormatting sqref="G46">
    <cfRule type="expression" dxfId="2432" priority="2462">
      <formula>ISEVEN(ROW())</formula>
    </cfRule>
  </conditionalFormatting>
  <conditionalFormatting sqref="G46">
    <cfRule type="expression" dxfId="2431" priority="2461">
      <formula>ISEVEN(ROW())</formula>
    </cfRule>
  </conditionalFormatting>
  <conditionalFormatting sqref="G46">
    <cfRule type="expression" dxfId="2430" priority="2460">
      <formula>ISEVEN(ROW())</formula>
    </cfRule>
  </conditionalFormatting>
  <conditionalFormatting sqref="G46">
    <cfRule type="expression" dxfId="2429" priority="2459">
      <formula>ISEVEN(ROW())</formula>
    </cfRule>
  </conditionalFormatting>
  <conditionalFormatting sqref="G46">
    <cfRule type="expression" dxfId="2428" priority="2458">
      <formula>ISEVEN(ROW())</formula>
    </cfRule>
  </conditionalFormatting>
  <conditionalFormatting sqref="G46">
    <cfRule type="expression" dxfId="2427" priority="2457">
      <formula>ISEVEN(ROW())</formula>
    </cfRule>
  </conditionalFormatting>
  <conditionalFormatting sqref="G46">
    <cfRule type="expression" dxfId="2426" priority="2456">
      <formula>ISEVEN(ROW())</formula>
    </cfRule>
  </conditionalFormatting>
  <conditionalFormatting sqref="G46">
    <cfRule type="expression" dxfId="2425" priority="2455">
      <formula>ISEVEN(ROW())</formula>
    </cfRule>
  </conditionalFormatting>
  <conditionalFormatting sqref="G46">
    <cfRule type="expression" dxfId="2424" priority="2454">
      <formula>ISEVEN(ROW())</formula>
    </cfRule>
  </conditionalFormatting>
  <conditionalFormatting sqref="G46">
    <cfRule type="expression" dxfId="2423" priority="2453">
      <formula>ISEVEN(ROW())</formula>
    </cfRule>
  </conditionalFormatting>
  <conditionalFormatting sqref="G46">
    <cfRule type="expression" dxfId="2422" priority="2452">
      <formula>ISEVEN(ROW())</formula>
    </cfRule>
  </conditionalFormatting>
  <conditionalFormatting sqref="G46">
    <cfRule type="expression" dxfId="2421" priority="2451">
      <formula>ISEVEN(ROW())</formula>
    </cfRule>
  </conditionalFormatting>
  <conditionalFormatting sqref="G46">
    <cfRule type="expression" dxfId="2420" priority="2450">
      <formula>ISEVEN(ROW())</formula>
    </cfRule>
  </conditionalFormatting>
  <conditionalFormatting sqref="G46">
    <cfRule type="expression" dxfId="2419" priority="2449">
      <formula>ISEVEN(ROW())</formula>
    </cfRule>
  </conditionalFormatting>
  <conditionalFormatting sqref="G46">
    <cfRule type="expression" dxfId="2418" priority="2448">
      <formula>ISEVEN(ROW())</formula>
    </cfRule>
  </conditionalFormatting>
  <conditionalFormatting sqref="G46">
    <cfRule type="expression" dxfId="2417" priority="2447">
      <formula>ISEVEN(ROW())</formula>
    </cfRule>
  </conditionalFormatting>
  <conditionalFormatting sqref="G46">
    <cfRule type="expression" dxfId="2416" priority="2446">
      <formula>ISEVEN(ROW())</formula>
    </cfRule>
  </conditionalFormatting>
  <conditionalFormatting sqref="G46">
    <cfRule type="expression" dxfId="2415" priority="2445">
      <formula>ISEVEN(ROW())</formula>
    </cfRule>
  </conditionalFormatting>
  <conditionalFormatting sqref="G46">
    <cfRule type="expression" dxfId="2414" priority="2444">
      <formula>ISEVEN(ROW())</formula>
    </cfRule>
  </conditionalFormatting>
  <conditionalFormatting sqref="B47 D47:E47">
    <cfRule type="expression" dxfId="2413" priority="2443">
      <formula>ISEVEN(ROW())</formula>
    </cfRule>
  </conditionalFormatting>
  <conditionalFormatting sqref="B47 D47:E47">
    <cfRule type="expression" dxfId="2412" priority="2442">
      <formula>ISEVEN(ROW())</formula>
    </cfRule>
  </conditionalFormatting>
  <conditionalFormatting sqref="B47 D47:E47">
    <cfRule type="expression" dxfId="2411" priority="2441">
      <formula>ISEVEN(ROW())</formula>
    </cfRule>
  </conditionalFormatting>
  <conditionalFormatting sqref="B47 D47:E47">
    <cfRule type="expression" dxfId="2410" priority="2440">
      <formula>ISEVEN(ROW())</formula>
    </cfRule>
  </conditionalFormatting>
  <conditionalFormatting sqref="B47 D47:E47">
    <cfRule type="expression" dxfId="2409" priority="2439">
      <formula>ISEVEN(ROW())</formula>
    </cfRule>
  </conditionalFormatting>
  <conditionalFormatting sqref="B47 D47:E47">
    <cfRule type="expression" dxfId="2408" priority="2438">
      <formula>ISEVEN(ROW())</formula>
    </cfRule>
  </conditionalFormatting>
  <conditionalFormatting sqref="B47 D47:E47">
    <cfRule type="expression" dxfId="2407" priority="2437">
      <formula>ISEVEN(ROW())</formula>
    </cfRule>
  </conditionalFormatting>
  <conditionalFormatting sqref="B47 D47:E47">
    <cfRule type="expression" dxfId="2406" priority="2436">
      <formula>ISEVEN(ROW())</formula>
    </cfRule>
  </conditionalFormatting>
  <conditionalFormatting sqref="B47 D47:E47">
    <cfRule type="expression" dxfId="2405" priority="2435">
      <formula>ISEVEN(ROW())</formula>
    </cfRule>
  </conditionalFormatting>
  <conditionalFormatting sqref="B47 D47:E47">
    <cfRule type="expression" dxfId="2404" priority="2434">
      <formula>ISEVEN(ROW())</formula>
    </cfRule>
  </conditionalFormatting>
  <conditionalFormatting sqref="B47 D47:E47">
    <cfRule type="expression" dxfId="2403" priority="2433">
      <formula>ISEVEN(ROW())</formula>
    </cfRule>
  </conditionalFormatting>
  <conditionalFormatting sqref="B47 D47:E47">
    <cfRule type="expression" dxfId="2402" priority="2432">
      <formula>ISEVEN(ROW())</formula>
    </cfRule>
  </conditionalFormatting>
  <conditionalFormatting sqref="B47 D47:E47">
    <cfRule type="expression" dxfId="2401" priority="2431">
      <formula>ISEVEN(ROW())</formula>
    </cfRule>
  </conditionalFormatting>
  <conditionalFormatting sqref="B47 D47:E47">
    <cfRule type="expression" dxfId="2400" priority="2430">
      <formula>ISEVEN(ROW())</formula>
    </cfRule>
  </conditionalFormatting>
  <conditionalFormatting sqref="B47 D47:E47">
    <cfRule type="expression" dxfId="2399" priority="2429">
      <formula>ISEVEN(ROW())</formula>
    </cfRule>
  </conditionalFormatting>
  <conditionalFormatting sqref="B47 D47:E47">
    <cfRule type="expression" dxfId="2398" priority="2428">
      <formula>ISEVEN(ROW())</formula>
    </cfRule>
  </conditionalFormatting>
  <conditionalFormatting sqref="B47 D47:E47">
    <cfRule type="expression" dxfId="2397" priority="2427">
      <formula>ISEVEN(ROW())</formula>
    </cfRule>
  </conditionalFormatting>
  <conditionalFormatting sqref="B47 D47:E47">
    <cfRule type="expression" dxfId="2396" priority="2426">
      <formula>ISEVEN(ROW())</formula>
    </cfRule>
  </conditionalFormatting>
  <conditionalFormatting sqref="B47 D47:E47">
    <cfRule type="expression" dxfId="2395" priority="2425">
      <formula>ISEVEN(ROW())</formula>
    </cfRule>
  </conditionalFormatting>
  <conditionalFormatting sqref="B47 D47:E47">
    <cfRule type="expression" dxfId="2394" priority="2424">
      <formula>ISEVEN(ROW())</formula>
    </cfRule>
  </conditionalFormatting>
  <conditionalFormatting sqref="B47 D47:E47">
    <cfRule type="expression" dxfId="2393" priority="2423">
      <formula>ISEVEN(ROW())</formula>
    </cfRule>
  </conditionalFormatting>
  <conditionalFormatting sqref="B47 D47:E47">
    <cfRule type="expression" dxfId="2392" priority="2422">
      <formula>ISEVEN(ROW())</formula>
    </cfRule>
  </conditionalFormatting>
  <conditionalFormatting sqref="B47 D47:E47">
    <cfRule type="expression" dxfId="2391" priority="2421">
      <formula>ISEVEN(ROW())</formula>
    </cfRule>
  </conditionalFormatting>
  <conditionalFormatting sqref="B47 D47:E47">
    <cfRule type="expression" dxfId="2390" priority="2420">
      <formula>ISEVEN(ROW())</formula>
    </cfRule>
  </conditionalFormatting>
  <conditionalFormatting sqref="B47 D47:E47">
    <cfRule type="expression" dxfId="2389" priority="2419">
      <formula>ISEVEN(ROW())</formula>
    </cfRule>
  </conditionalFormatting>
  <conditionalFormatting sqref="B47 D47:E47">
    <cfRule type="expression" dxfId="2388" priority="2418">
      <formula>ISEVEN(ROW())</formula>
    </cfRule>
  </conditionalFormatting>
  <conditionalFormatting sqref="B47 D47:E47">
    <cfRule type="expression" dxfId="2387" priority="2417">
      <formula>ISEVEN(ROW())</formula>
    </cfRule>
  </conditionalFormatting>
  <conditionalFormatting sqref="B47 D47:E47">
    <cfRule type="expression" dxfId="2386" priority="2416">
      <formula>ISEVEN(ROW())</formula>
    </cfRule>
  </conditionalFormatting>
  <conditionalFormatting sqref="B47 D47:E47">
    <cfRule type="expression" dxfId="2385" priority="2415">
      <formula>ISEVEN(ROW())</formula>
    </cfRule>
  </conditionalFormatting>
  <conditionalFormatting sqref="B47 D47:E47">
    <cfRule type="expression" dxfId="2384" priority="2414">
      <formula>ISEVEN(ROW())</formula>
    </cfRule>
  </conditionalFormatting>
  <conditionalFormatting sqref="B47 D47:E47">
    <cfRule type="expression" dxfId="2383" priority="2413">
      <formula>ISEVEN(ROW())</formula>
    </cfRule>
  </conditionalFormatting>
  <conditionalFormatting sqref="B47 D47:E47">
    <cfRule type="expression" dxfId="2382" priority="2412">
      <formula>ISEVEN(ROW())</formula>
    </cfRule>
  </conditionalFormatting>
  <conditionalFormatting sqref="B47 D47:E47">
    <cfRule type="expression" dxfId="2381" priority="2411">
      <formula>ISEVEN(ROW())</formula>
    </cfRule>
  </conditionalFormatting>
  <conditionalFormatting sqref="C47">
    <cfRule type="expression" dxfId="2380" priority="2410">
      <formula>ISEVEN(ROW())</formula>
    </cfRule>
  </conditionalFormatting>
  <conditionalFormatting sqref="C47">
    <cfRule type="expression" dxfId="2379" priority="2409">
      <formula>ISEVEN(ROW())</formula>
    </cfRule>
  </conditionalFormatting>
  <conditionalFormatting sqref="C47">
    <cfRule type="expression" dxfId="2378" priority="2408">
      <formula>ISEVEN(ROW())</formula>
    </cfRule>
  </conditionalFormatting>
  <conditionalFormatting sqref="C47">
    <cfRule type="expression" dxfId="2377" priority="2407">
      <formula>ISEVEN(ROW())</formula>
    </cfRule>
  </conditionalFormatting>
  <conditionalFormatting sqref="C47">
    <cfRule type="expression" dxfId="2376" priority="2406">
      <formula>ISEVEN(ROW())</formula>
    </cfRule>
  </conditionalFormatting>
  <conditionalFormatting sqref="C47">
    <cfRule type="expression" dxfId="2375" priority="2405">
      <formula>ISEVEN(ROW())</formula>
    </cfRule>
  </conditionalFormatting>
  <conditionalFormatting sqref="C47">
    <cfRule type="expression" dxfId="2374" priority="2404">
      <formula>ISEVEN(ROW())</formula>
    </cfRule>
  </conditionalFormatting>
  <conditionalFormatting sqref="C47">
    <cfRule type="expression" dxfId="2373" priority="2403">
      <formula>ISEVEN(ROW())</formula>
    </cfRule>
  </conditionalFormatting>
  <conditionalFormatting sqref="C47">
    <cfRule type="expression" dxfId="2372" priority="2402">
      <formula>ISEVEN(ROW())</formula>
    </cfRule>
  </conditionalFormatting>
  <conditionalFormatting sqref="C47">
    <cfRule type="expression" dxfId="2371" priority="2401">
      <formula>ISEVEN(ROW())</formula>
    </cfRule>
  </conditionalFormatting>
  <conditionalFormatting sqref="C47">
    <cfRule type="expression" dxfId="2370" priority="2400">
      <formula>ISEVEN(ROW())</formula>
    </cfRule>
  </conditionalFormatting>
  <conditionalFormatting sqref="C47">
    <cfRule type="expression" dxfId="2369" priority="2399">
      <formula>ISEVEN(ROW())</formula>
    </cfRule>
  </conditionalFormatting>
  <conditionalFormatting sqref="C47">
    <cfRule type="expression" dxfId="2368" priority="2398">
      <formula>ISEVEN(ROW())</formula>
    </cfRule>
  </conditionalFormatting>
  <conditionalFormatting sqref="C47">
    <cfRule type="expression" dxfId="2367" priority="2397">
      <formula>ISEVEN(ROW())</formula>
    </cfRule>
  </conditionalFormatting>
  <conditionalFormatting sqref="C47">
    <cfRule type="expression" dxfId="2366" priority="2396">
      <formula>ISEVEN(ROW())</formula>
    </cfRule>
  </conditionalFormatting>
  <conditionalFormatting sqref="C47">
    <cfRule type="expression" dxfId="2365" priority="2395">
      <formula>ISEVEN(ROW())</formula>
    </cfRule>
  </conditionalFormatting>
  <conditionalFormatting sqref="B47:E47">
    <cfRule type="expression" dxfId="2364" priority="2394">
      <formula>ISEVEN(ROW())</formula>
    </cfRule>
  </conditionalFormatting>
  <conditionalFormatting sqref="B47:E47">
    <cfRule type="expression" dxfId="2363" priority="2393">
      <formula>ISEVEN(ROW())</formula>
    </cfRule>
  </conditionalFormatting>
  <conditionalFormatting sqref="B47 D47:E47">
    <cfRule type="expression" dxfId="2362" priority="2392">
      <formula>ISEVEN(ROW())</formula>
    </cfRule>
  </conditionalFormatting>
  <conditionalFormatting sqref="C47">
    <cfRule type="expression" dxfId="2361" priority="2391">
      <formula>ISEVEN(ROW())</formula>
    </cfRule>
  </conditionalFormatting>
  <conditionalFormatting sqref="B47:E47">
    <cfRule type="expression" dxfId="2360" priority="2390">
      <formula>ISEVEN(ROW())</formula>
    </cfRule>
  </conditionalFormatting>
  <conditionalFormatting sqref="B47:E47">
    <cfRule type="expression" dxfId="2359" priority="2389">
      <formula>ISEVEN(ROW())</formula>
    </cfRule>
  </conditionalFormatting>
  <conditionalFormatting sqref="B47 D47:E47">
    <cfRule type="expression" dxfId="2358" priority="2388">
      <formula>ISEVEN(ROW())</formula>
    </cfRule>
  </conditionalFormatting>
  <conditionalFormatting sqref="C47">
    <cfRule type="expression" dxfId="2357" priority="2387">
      <formula>ISEVEN(ROW())</formula>
    </cfRule>
  </conditionalFormatting>
  <conditionalFormatting sqref="B47:E47">
    <cfRule type="expression" dxfId="2356" priority="2386">
      <formula>ISEVEN(ROW())</formula>
    </cfRule>
  </conditionalFormatting>
  <conditionalFormatting sqref="B47:E47">
    <cfRule type="expression" dxfId="2355" priority="2385">
      <formula>ISEVEN(ROW())</formula>
    </cfRule>
  </conditionalFormatting>
  <conditionalFormatting sqref="B47:E47">
    <cfRule type="expression" dxfId="2354" priority="2384">
      <formula>ISEVEN(ROW())</formula>
    </cfRule>
  </conditionalFormatting>
  <conditionalFormatting sqref="B47:E47">
    <cfRule type="expression" dxfId="2353" priority="2383">
      <formula>ISEVEN(ROW())</formula>
    </cfRule>
  </conditionalFormatting>
  <conditionalFormatting sqref="B47 D47:E47">
    <cfRule type="expression" dxfId="2352" priority="2382">
      <formula>ISEVEN(ROW())</formula>
    </cfRule>
  </conditionalFormatting>
  <conditionalFormatting sqref="C47">
    <cfRule type="expression" dxfId="2351" priority="2381">
      <formula>ISEVEN(ROW())</formula>
    </cfRule>
  </conditionalFormatting>
  <conditionalFormatting sqref="B47:E47">
    <cfRule type="expression" dxfId="2350" priority="2380">
      <formula>ISEVEN(ROW())</formula>
    </cfRule>
  </conditionalFormatting>
  <conditionalFormatting sqref="B47:E47">
    <cfRule type="expression" dxfId="2349" priority="2379">
      <formula>ISEVEN(ROW())</formula>
    </cfRule>
  </conditionalFormatting>
  <conditionalFormatting sqref="B47 D47:E47">
    <cfRule type="expression" dxfId="2348" priority="2378">
      <formula>ISEVEN(ROW())</formula>
    </cfRule>
  </conditionalFormatting>
  <conditionalFormatting sqref="C47">
    <cfRule type="expression" dxfId="2347" priority="2377">
      <formula>ISEVEN(ROW())</formula>
    </cfRule>
  </conditionalFormatting>
  <conditionalFormatting sqref="B47:E47">
    <cfRule type="expression" dxfId="2346" priority="2376">
      <formula>ISEVEN(ROW())</formula>
    </cfRule>
  </conditionalFormatting>
  <conditionalFormatting sqref="B47:E47">
    <cfRule type="expression" dxfId="2345" priority="2375">
      <formula>ISEVEN(ROW())</formula>
    </cfRule>
  </conditionalFormatting>
  <conditionalFormatting sqref="B47:E47">
    <cfRule type="expression" dxfId="2344" priority="2374">
      <formula>ISEVEN(ROW())</formula>
    </cfRule>
  </conditionalFormatting>
  <conditionalFormatting sqref="B47:E47">
    <cfRule type="expression" dxfId="2343" priority="2373">
      <formula>ISEVEN(ROW())</formula>
    </cfRule>
  </conditionalFormatting>
  <conditionalFormatting sqref="B47:E47">
    <cfRule type="expression" dxfId="2342" priority="2372">
      <formula>ISEVEN(ROW())</formula>
    </cfRule>
  </conditionalFormatting>
  <conditionalFormatting sqref="B47 D47:E47">
    <cfRule type="expression" dxfId="2341" priority="2371">
      <formula>ISEVEN(ROW())</formula>
    </cfRule>
  </conditionalFormatting>
  <conditionalFormatting sqref="C47">
    <cfRule type="expression" dxfId="2340" priority="2370">
      <formula>ISEVEN(ROW())</formula>
    </cfRule>
  </conditionalFormatting>
  <conditionalFormatting sqref="B47:E47">
    <cfRule type="expression" dxfId="2339" priority="2369">
      <formula>ISEVEN(ROW())</formula>
    </cfRule>
  </conditionalFormatting>
  <conditionalFormatting sqref="B47:E47">
    <cfRule type="expression" dxfId="2338" priority="2368">
      <formula>ISEVEN(ROW())</formula>
    </cfRule>
  </conditionalFormatting>
  <conditionalFormatting sqref="B47:E47">
    <cfRule type="expression" dxfId="2337" priority="2367">
      <formula>ISEVEN(ROW())</formula>
    </cfRule>
  </conditionalFormatting>
  <conditionalFormatting sqref="B47:E47">
    <cfRule type="expression" dxfId="2336" priority="2366">
      <formula>ISEVEN(ROW())</formula>
    </cfRule>
  </conditionalFormatting>
  <conditionalFormatting sqref="B47:E47">
    <cfRule type="expression" dxfId="2335" priority="2365">
      <formula>ISEVEN(ROW())</formula>
    </cfRule>
  </conditionalFormatting>
  <conditionalFormatting sqref="B47:E47">
    <cfRule type="expression" dxfId="2334" priority="2364">
      <formula>ISEVEN(ROW())</formula>
    </cfRule>
  </conditionalFormatting>
  <conditionalFormatting sqref="B47 D47:E47">
    <cfRule type="expression" dxfId="2333" priority="2363">
      <formula>ISEVEN(ROW())</formula>
    </cfRule>
  </conditionalFormatting>
  <conditionalFormatting sqref="C47">
    <cfRule type="expression" dxfId="2332" priority="2362">
      <formula>ISEVEN(ROW())</formula>
    </cfRule>
  </conditionalFormatting>
  <conditionalFormatting sqref="B47:E47">
    <cfRule type="expression" dxfId="2331" priority="2361">
      <formula>ISEVEN(ROW())</formula>
    </cfRule>
  </conditionalFormatting>
  <conditionalFormatting sqref="B47:E47">
    <cfRule type="expression" dxfId="2330" priority="2360">
      <formula>ISEVEN(ROW())</formula>
    </cfRule>
  </conditionalFormatting>
  <conditionalFormatting sqref="B47 D47:E47">
    <cfRule type="expression" dxfId="2329" priority="2359">
      <formula>ISEVEN(ROW())</formula>
    </cfRule>
  </conditionalFormatting>
  <conditionalFormatting sqref="C47">
    <cfRule type="expression" dxfId="2328" priority="2358">
      <formula>ISEVEN(ROW())</formula>
    </cfRule>
  </conditionalFormatting>
  <conditionalFormatting sqref="B47:E47">
    <cfRule type="expression" dxfId="2327" priority="2357">
      <formula>ISEVEN(ROW())</formula>
    </cfRule>
  </conditionalFormatting>
  <conditionalFormatting sqref="B47:E47">
    <cfRule type="expression" dxfId="2326" priority="2356">
      <formula>ISEVEN(ROW())</formula>
    </cfRule>
  </conditionalFormatting>
  <conditionalFormatting sqref="B47 D47:E47">
    <cfRule type="expression" dxfId="2325" priority="2355">
      <formula>ISEVEN(ROW())</formula>
    </cfRule>
  </conditionalFormatting>
  <conditionalFormatting sqref="C47">
    <cfRule type="expression" dxfId="2324" priority="2354">
      <formula>ISEVEN(ROW())</formula>
    </cfRule>
  </conditionalFormatting>
  <conditionalFormatting sqref="B47:E47">
    <cfRule type="expression" dxfId="2323" priority="2353">
      <formula>ISEVEN(ROW())</formula>
    </cfRule>
  </conditionalFormatting>
  <conditionalFormatting sqref="B47 D47:E47">
    <cfRule type="expression" dxfId="2322" priority="2352">
      <formula>ISEVEN(ROW())</formula>
    </cfRule>
  </conditionalFormatting>
  <conditionalFormatting sqref="C47">
    <cfRule type="expression" dxfId="2321" priority="2351">
      <formula>ISEVEN(ROW())</formula>
    </cfRule>
  </conditionalFormatting>
  <conditionalFormatting sqref="B47:E47">
    <cfRule type="expression" dxfId="2320" priority="2350">
      <formula>ISEVEN(ROW())</formula>
    </cfRule>
  </conditionalFormatting>
  <conditionalFormatting sqref="B47:E47">
    <cfRule type="expression" dxfId="2319" priority="2349">
      <formula>ISEVEN(ROW())</formula>
    </cfRule>
  </conditionalFormatting>
  <conditionalFormatting sqref="B47:E47">
    <cfRule type="expression" dxfId="2318" priority="2348">
      <formula>ISEVEN(ROW())</formula>
    </cfRule>
  </conditionalFormatting>
  <conditionalFormatting sqref="B47:E47">
    <cfRule type="expression" dxfId="2317" priority="2347">
      <formula>ISEVEN(ROW())</formula>
    </cfRule>
  </conditionalFormatting>
  <conditionalFormatting sqref="B47 D47:E47">
    <cfRule type="expression" dxfId="2316" priority="2346">
      <formula>ISEVEN(ROW())</formula>
    </cfRule>
  </conditionalFormatting>
  <conditionalFormatting sqref="C47">
    <cfRule type="expression" dxfId="2315" priority="2345">
      <formula>ISEVEN(ROW())</formula>
    </cfRule>
  </conditionalFormatting>
  <conditionalFormatting sqref="B47:E47">
    <cfRule type="expression" dxfId="2314" priority="2344">
      <formula>ISEVEN(ROW())</formula>
    </cfRule>
  </conditionalFormatting>
  <conditionalFormatting sqref="B47:E47">
    <cfRule type="expression" dxfId="2313" priority="2343">
      <formula>ISEVEN(ROW())</formula>
    </cfRule>
  </conditionalFormatting>
  <conditionalFormatting sqref="B47:E47">
    <cfRule type="expression" dxfId="2312" priority="2342">
      <formula>ISEVEN(ROW())</formula>
    </cfRule>
  </conditionalFormatting>
  <conditionalFormatting sqref="B47:E47">
    <cfRule type="expression" dxfId="2311" priority="2341">
      <formula>ISEVEN(ROW())</formula>
    </cfRule>
  </conditionalFormatting>
  <conditionalFormatting sqref="B47:E47">
    <cfRule type="expression" dxfId="2310" priority="2340">
      <formula>ISEVEN(ROW())</formula>
    </cfRule>
  </conditionalFormatting>
  <conditionalFormatting sqref="B47:E47">
    <cfRule type="expression" dxfId="2309" priority="2339">
      <formula>ISEVEN(ROW())</formula>
    </cfRule>
  </conditionalFormatting>
  <conditionalFormatting sqref="B47 D47:E47">
    <cfRule type="expression" dxfId="2308" priority="2338">
      <formula>ISEVEN(ROW())</formula>
    </cfRule>
  </conditionalFormatting>
  <conditionalFormatting sqref="C47">
    <cfRule type="expression" dxfId="2307" priority="2337">
      <formula>ISEVEN(ROW())</formula>
    </cfRule>
  </conditionalFormatting>
  <conditionalFormatting sqref="B47:E47">
    <cfRule type="expression" dxfId="2306" priority="2336">
      <formula>ISEVEN(ROW())</formula>
    </cfRule>
  </conditionalFormatting>
  <conditionalFormatting sqref="B47:E47">
    <cfRule type="expression" dxfId="2305" priority="2335">
      <formula>ISEVEN(ROW())</formula>
    </cfRule>
  </conditionalFormatting>
  <conditionalFormatting sqref="F47">
    <cfRule type="expression" dxfId="2304" priority="2334">
      <formula>ISEVEN(ROW())</formula>
    </cfRule>
  </conditionalFormatting>
  <conditionalFormatting sqref="F47">
    <cfRule type="expression" dxfId="2303" priority="2333">
      <formula>ISEVEN(ROW())</formula>
    </cfRule>
  </conditionalFormatting>
  <conditionalFormatting sqref="F47">
    <cfRule type="expression" dxfId="2302" priority="2332">
      <formula>ISEVEN(ROW())</formula>
    </cfRule>
  </conditionalFormatting>
  <conditionalFormatting sqref="F47">
    <cfRule type="expression" dxfId="2301" priority="2331">
      <formula>ISEVEN(ROW())</formula>
    </cfRule>
  </conditionalFormatting>
  <conditionalFormatting sqref="F47">
    <cfRule type="expression" dxfId="2300" priority="2330">
      <formula>ISEVEN(ROW())</formula>
    </cfRule>
  </conditionalFormatting>
  <conditionalFormatting sqref="F47">
    <cfRule type="expression" dxfId="2299" priority="2329">
      <formula>ISEVEN(ROW())</formula>
    </cfRule>
  </conditionalFormatting>
  <conditionalFormatting sqref="F47">
    <cfRule type="expression" dxfId="2298" priority="2328">
      <formula>ISEVEN(ROW())</formula>
    </cfRule>
  </conditionalFormatting>
  <conditionalFormatting sqref="F47">
    <cfRule type="expression" dxfId="2297" priority="2327">
      <formula>ISEVEN(ROW())</formula>
    </cfRule>
  </conditionalFormatting>
  <conditionalFormatting sqref="F47">
    <cfRule type="expression" dxfId="2296" priority="2326">
      <formula>ISEVEN(ROW())</formula>
    </cfRule>
  </conditionalFormatting>
  <conditionalFormatting sqref="F47">
    <cfRule type="expression" dxfId="2295" priority="2325">
      <formula>ISEVEN(ROW())</formula>
    </cfRule>
  </conditionalFormatting>
  <conditionalFormatting sqref="F47">
    <cfRule type="expression" dxfId="2294" priority="2324">
      <formula>ISEVEN(ROW())</formula>
    </cfRule>
  </conditionalFormatting>
  <conditionalFormatting sqref="F47">
    <cfRule type="expression" dxfId="2293" priority="2323">
      <formula>ISEVEN(ROW())</formula>
    </cfRule>
  </conditionalFormatting>
  <conditionalFormatting sqref="F47">
    <cfRule type="expression" dxfId="2292" priority="2322">
      <formula>ISEVEN(ROW())</formula>
    </cfRule>
  </conditionalFormatting>
  <conditionalFormatting sqref="F47">
    <cfRule type="expression" dxfId="2291" priority="2321">
      <formula>ISEVEN(ROW())</formula>
    </cfRule>
  </conditionalFormatting>
  <conditionalFormatting sqref="F47">
    <cfRule type="expression" dxfId="2290" priority="2320">
      <formula>ISEVEN(ROW())</formula>
    </cfRule>
  </conditionalFormatting>
  <conditionalFormatting sqref="F47">
    <cfRule type="expression" dxfId="2289" priority="2319">
      <formula>ISEVEN(ROW())</formula>
    </cfRule>
  </conditionalFormatting>
  <conditionalFormatting sqref="F47">
    <cfRule type="expression" dxfId="2288" priority="2318">
      <formula>ISEVEN(ROW())</formula>
    </cfRule>
  </conditionalFormatting>
  <conditionalFormatting sqref="F47">
    <cfRule type="expression" dxfId="2287" priority="2317">
      <formula>ISEVEN(ROW())</formula>
    </cfRule>
  </conditionalFormatting>
  <conditionalFormatting sqref="F47">
    <cfRule type="expression" dxfId="2286" priority="2316">
      <formula>ISEVEN(ROW())</formula>
    </cfRule>
  </conditionalFormatting>
  <conditionalFormatting sqref="F47">
    <cfRule type="expression" dxfId="2285" priority="2315">
      <formula>ISEVEN(ROW())</formula>
    </cfRule>
  </conditionalFormatting>
  <conditionalFormatting sqref="F47">
    <cfRule type="expression" dxfId="2284" priority="2314">
      <formula>ISEVEN(ROW())</formula>
    </cfRule>
  </conditionalFormatting>
  <conditionalFormatting sqref="F47">
    <cfRule type="expression" dxfId="2283" priority="2313">
      <formula>ISEVEN(ROW())</formula>
    </cfRule>
  </conditionalFormatting>
  <conditionalFormatting sqref="F47">
    <cfRule type="expression" dxfId="2282" priority="2312">
      <formula>ISEVEN(ROW())</formula>
    </cfRule>
  </conditionalFormatting>
  <conditionalFormatting sqref="F47">
    <cfRule type="expression" dxfId="2281" priority="2311">
      <formula>ISEVEN(ROW())</formula>
    </cfRule>
  </conditionalFormatting>
  <conditionalFormatting sqref="F47">
    <cfRule type="expression" dxfId="2280" priority="2310">
      <formula>ISEVEN(ROW())</formula>
    </cfRule>
  </conditionalFormatting>
  <conditionalFormatting sqref="F47">
    <cfRule type="expression" dxfId="2279" priority="2309">
      <formula>ISEVEN(ROW())</formula>
    </cfRule>
  </conditionalFormatting>
  <conditionalFormatting sqref="F47">
    <cfRule type="expression" dxfId="2278" priority="2308">
      <formula>ISEVEN(ROW())</formula>
    </cfRule>
  </conditionalFormatting>
  <conditionalFormatting sqref="F47">
    <cfRule type="expression" dxfId="2277" priority="2307">
      <formula>ISEVEN(ROW())</formula>
    </cfRule>
  </conditionalFormatting>
  <conditionalFormatting sqref="F47">
    <cfRule type="expression" dxfId="2276" priority="2306">
      <formula>ISEVEN(ROW())</formula>
    </cfRule>
  </conditionalFormatting>
  <conditionalFormatting sqref="F47">
    <cfRule type="expression" dxfId="2275" priority="2305">
      <formula>ISEVEN(ROW())</formula>
    </cfRule>
  </conditionalFormatting>
  <conditionalFormatting sqref="F47">
    <cfRule type="expression" dxfId="2274" priority="2304">
      <formula>ISEVEN(ROW())</formula>
    </cfRule>
  </conditionalFormatting>
  <conditionalFormatting sqref="F47">
    <cfRule type="expression" dxfId="2273" priority="2303">
      <formula>ISEVEN(ROW())</formula>
    </cfRule>
  </conditionalFormatting>
  <conditionalFormatting sqref="G47">
    <cfRule type="expression" dxfId="2272" priority="2302">
      <formula>ISEVEN(ROW())</formula>
    </cfRule>
  </conditionalFormatting>
  <conditionalFormatting sqref="G47">
    <cfRule type="expression" dxfId="2271" priority="2301">
      <formula>ISEVEN(ROW())</formula>
    </cfRule>
  </conditionalFormatting>
  <conditionalFormatting sqref="G47">
    <cfRule type="expression" dxfId="2270" priority="2300">
      <formula>ISEVEN(ROW())</formula>
    </cfRule>
  </conditionalFormatting>
  <conditionalFormatting sqref="G47">
    <cfRule type="expression" dxfId="2269" priority="2299">
      <formula>ISEVEN(ROW())</formula>
    </cfRule>
  </conditionalFormatting>
  <conditionalFormatting sqref="G47">
    <cfRule type="expression" dxfId="2268" priority="2298">
      <formula>ISEVEN(ROW())</formula>
    </cfRule>
  </conditionalFormatting>
  <conditionalFormatting sqref="G47">
    <cfRule type="expression" dxfId="2267" priority="2297">
      <formula>ISEVEN(ROW())</formula>
    </cfRule>
  </conditionalFormatting>
  <conditionalFormatting sqref="G47">
    <cfRule type="expression" dxfId="2266" priority="2296">
      <formula>ISEVEN(ROW())</formula>
    </cfRule>
  </conditionalFormatting>
  <conditionalFormatting sqref="G47">
    <cfRule type="expression" dxfId="2265" priority="2295">
      <formula>ISEVEN(ROW())</formula>
    </cfRule>
  </conditionalFormatting>
  <conditionalFormatting sqref="G47">
    <cfRule type="expression" dxfId="2264" priority="2294">
      <formula>ISEVEN(ROW())</formula>
    </cfRule>
  </conditionalFormatting>
  <conditionalFormatting sqref="G47">
    <cfRule type="expression" dxfId="2263" priority="2293">
      <formula>ISEVEN(ROW())</formula>
    </cfRule>
  </conditionalFormatting>
  <conditionalFormatting sqref="G47">
    <cfRule type="expression" dxfId="2262" priority="2292">
      <formula>ISEVEN(ROW())</formula>
    </cfRule>
  </conditionalFormatting>
  <conditionalFormatting sqref="G47">
    <cfRule type="expression" dxfId="2261" priority="2291">
      <formula>ISEVEN(ROW())</formula>
    </cfRule>
  </conditionalFormatting>
  <conditionalFormatting sqref="G47">
    <cfRule type="expression" dxfId="2260" priority="2290">
      <formula>ISEVEN(ROW())</formula>
    </cfRule>
  </conditionalFormatting>
  <conditionalFormatting sqref="G47">
    <cfRule type="expression" dxfId="2259" priority="2289">
      <formula>ISEVEN(ROW())</formula>
    </cfRule>
  </conditionalFormatting>
  <conditionalFormatting sqref="G47">
    <cfRule type="expression" dxfId="2258" priority="2288">
      <formula>ISEVEN(ROW())</formula>
    </cfRule>
  </conditionalFormatting>
  <conditionalFormatting sqref="G47">
    <cfRule type="expression" dxfId="2257" priority="2287">
      <formula>ISEVEN(ROW())</formula>
    </cfRule>
  </conditionalFormatting>
  <conditionalFormatting sqref="G47">
    <cfRule type="expression" dxfId="2256" priority="2286">
      <formula>ISEVEN(ROW())</formula>
    </cfRule>
  </conditionalFormatting>
  <conditionalFormatting sqref="G47">
    <cfRule type="expression" dxfId="2255" priority="2285">
      <formula>ISEVEN(ROW())</formula>
    </cfRule>
  </conditionalFormatting>
  <conditionalFormatting sqref="G47">
    <cfRule type="expression" dxfId="2254" priority="2284">
      <formula>ISEVEN(ROW())</formula>
    </cfRule>
  </conditionalFormatting>
  <conditionalFormatting sqref="G47">
    <cfRule type="expression" dxfId="2253" priority="2283">
      <formula>ISEVEN(ROW())</formula>
    </cfRule>
  </conditionalFormatting>
  <conditionalFormatting sqref="G47">
    <cfRule type="expression" dxfId="2252" priority="2282">
      <formula>ISEVEN(ROW())</formula>
    </cfRule>
  </conditionalFormatting>
  <conditionalFormatting sqref="G47">
    <cfRule type="expression" dxfId="2251" priority="2281">
      <formula>ISEVEN(ROW())</formula>
    </cfRule>
  </conditionalFormatting>
  <conditionalFormatting sqref="F47">
    <cfRule type="expression" dxfId="2250" priority="2280">
      <formula>ISEVEN(ROW())</formula>
    </cfRule>
  </conditionalFormatting>
  <conditionalFormatting sqref="F47">
    <cfRule type="expression" dxfId="2249" priority="2279">
      <formula>ISEVEN(ROW())</formula>
    </cfRule>
  </conditionalFormatting>
  <conditionalFormatting sqref="F47">
    <cfRule type="expression" dxfId="2248" priority="2278">
      <formula>ISEVEN(ROW())</formula>
    </cfRule>
  </conditionalFormatting>
  <conditionalFormatting sqref="F47">
    <cfRule type="expression" dxfId="2247" priority="2277">
      <formula>ISEVEN(ROW())</formula>
    </cfRule>
  </conditionalFormatting>
  <conditionalFormatting sqref="F47">
    <cfRule type="expression" dxfId="2246" priority="2276">
      <formula>ISEVEN(ROW())</formula>
    </cfRule>
  </conditionalFormatting>
  <conditionalFormatting sqref="F47">
    <cfRule type="expression" dxfId="2245" priority="2275">
      <formula>ISEVEN(ROW())</formula>
    </cfRule>
  </conditionalFormatting>
  <conditionalFormatting sqref="F47">
    <cfRule type="expression" dxfId="2244" priority="2274">
      <formula>ISEVEN(ROW())</formula>
    </cfRule>
  </conditionalFormatting>
  <conditionalFormatting sqref="F47">
    <cfRule type="expression" dxfId="2243" priority="2273">
      <formula>ISEVEN(ROW())</formula>
    </cfRule>
  </conditionalFormatting>
  <conditionalFormatting sqref="F47">
    <cfRule type="expression" dxfId="2242" priority="2272">
      <formula>ISEVEN(ROW())</formula>
    </cfRule>
  </conditionalFormatting>
  <conditionalFormatting sqref="F47">
    <cfRule type="expression" dxfId="2241" priority="2271">
      <formula>ISEVEN(ROW())</formula>
    </cfRule>
  </conditionalFormatting>
  <conditionalFormatting sqref="F47">
    <cfRule type="expression" dxfId="2240" priority="2270">
      <formula>ISEVEN(ROW())</formula>
    </cfRule>
  </conditionalFormatting>
  <conditionalFormatting sqref="F47">
    <cfRule type="expression" dxfId="2239" priority="2269">
      <formula>ISEVEN(ROW())</formula>
    </cfRule>
  </conditionalFormatting>
  <conditionalFormatting sqref="F47">
    <cfRule type="expression" dxfId="2238" priority="2268">
      <formula>ISEVEN(ROW())</formula>
    </cfRule>
  </conditionalFormatting>
  <conditionalFormatting sqref="F47">
    <cfRule type="expression" dxfId="2237" priority="2267">
      <formula>ISEVEN(ROW())</formula>
    </cfRule>
  </conditionalFormatting>
  <conditionalFormatting sqref="F47">
    <cfRule type="expression" dxfId="2236" priority="2266">
      <formula>ISEVEN(ROW())</formula>
    </cfRule>
  </conditionalFormatting>
  <conditionalFormatting sqref="F47">
    <cfRule type="expression" dxfId="2235" priority="2265">
      <formula>ISEVEN(ROW())</formula>
    </cfRule>
  </conditionalFormatting>
  <conditionalFormatting sqref="F47">
    <cfRule type="expression" dxfId="2234" priority="2264">
      <formula>ISEVEN(ROW())</formula>
    </cfRule>
  </conditionalFormatting>
  <conditionalFormatting sqref="F47">
    <cfRule type="expression" dxfId="2233" priority="2263">
      <formula>ISEVEN(ROW())</formula>
    </cfRule>
  </conditionalFormatting>
  <conditionalFormatting sqref="F47">
    <cfRule type="expression" dxfId="2232" priority="2262">
      <formula>ISEVEN(ROW())</formula>
    </cfRule>
  </conditionalFormatting>
  <conditionalFormatting sqref="F47">
    <cfRule type="expression" dxfId="2231" priority="2261">
      <formula>ISEVEN(ROW())</formula>
    </cfRule>
  </conditionalFormatting>
  <conditionalFormatting sqref="F47">
    <cfRule type="expression" dxfId="2230" priority="2260">
      <formula>ISEVEN(ROW())</formula>
    </cfRule>
  </conditionalFormatting>
  <conditionalFormatting sqref="F47">
    <cfRule type="expression" dxfId="2229" priority="2259">
      <formula>ISEVEN(ROW())</formula>
    </cfRule>
  </conditionalFormatting>
  <conditionalFormatting sqref="F47">
    <cfRule type="expression" dxfId="2228" priority="2258">
      <formula>ISEVEN(ROW())</formula>
    </cfRule>
  </conditionalFormatting>
  <conditionalFormatting sqref="F47">
    <cfRule type="expression" dxfId="2227" priority="2257">
      <formula>ISEVEN(ROW())</formula>
    </cfRule>
  </conditionalFormatting>
  <conditionalFormatting sqref="F47">
    <cfRule type="expression" dxfId="2226" priority="2256">
      <formula>ISEVEN(ROW())</formula>
    </cfRule>
  </conditionalFormatting>
  <conditionalFormatting sqref="F47">
    <cfRule type="expression" dxfId="2225" priority="2255">
      <formula>ISEVEN(ROW())</formula>
    </cfRule>
  </conditionalFormatting>
  <conditionalFormatting sqref="F47">
    <cfRule type="expression" dxfId="2224" priority="2254">
      <formula>ISEVEN(ROW())</formula>
    </cfRule>
  </conditionalFormatting>
  <conditionalFormatting sqref="F47">
    <cfRule type="expression" dxfId="2223" priority="2253">
      <formula>ISEVEN(ROW())</formula>
    </cfRule>
  </conditionalFormatting>
  <conditionalFormatting sqref="F47">
    <cfRule type="expression" dxfId="2222" priority="2252">
      <formula>ISEVEN(ROW())</formula>
    </cfRule>
  </conditionalFormatting>
  <conditionalFormatting sqref="F47">
    <cfRule type="expression" dxfId="2221" priority="2251">
      <formula>ISEVEN(ROW())</formula>
    </cfRule>
  </conditionalFormatting>
  <conditionalFormatting sqref="F47">
    <cfRule type="expression" dxfId="2220" priority="2250">
      <formula>ISEVEN(ROW())</formula>
    </cfRule>
  </conditionalFormatting>
  <conditionalFormatting sqref="F47">
    <cfRule type="expression" dxfId="2219" priority="2249">
      <formula>ISEVEN(ROW())</formula>
    </cfRule>
  </conditionalFormatting>
  <conditionalFormatting sqref="F47">
    <cfRule type="expression" dxfId="2218" priority="2248">
      <formula>ISEVEN(ROW())</formula>
    </cfRule>
  </conditionalFormatting>
  <conditionalFormatting sqref="F47">
    <cfRule type="expression" dxfId="2217" priority="2247">
      <formula>ISEVEN(ROW())</formula>
    </cfRule>
  </conditionalFormatting>
  <conditionalFormatting sqref="F47">
    <cfRule type="expression" dxfId="2216" priority="2246">
      <formula>ISEVEN(ROW())</formula>
    </cfRule>
  </conditionalFormatting>
  <conditionalFormatting sqref="F47">
    <cfRule type="expression" dxfId="2215" priority="2245">
      <formula>ISEVEN(ROW())</formula>
    </cfRule>
  </conditionalFormatting>
  <conditionalFormatting sqref="F47">
    <cfRule type="expression" dxfId="2214" priority="2244">
      <formula>ISEVEN(ROW())</formula>
    </cfRule>
  </conditionalFormatting>
  <conditionalFormatting sqref="F47">
    <cfRule type="expression" dxfId="2213" priority="2243">
      <formula>ISEVEN(ROW())</formula>
    </cfRule>
  </conditionalFormatting>
  <conditionalFormatting sqref="F47">
    <cfRule type="expression" dxfId="2212" priority="2242">
      <formula>ISEVEN(ROW())</formula>
    </cfRule>
  </conditionalFormatting>
  <conditionalFormatting sqref="F47">
    <cfRule type="expression" dxfId="2211" priority="2241">
      <formula>ISEVEN(ROW())</formula>
    </cfRule>
  </conditionalFormatting>
  <conditionalFormatting sqref="F47">
    <cfRule type="expression" dxfId="2210" priority="2240">
      <formula>ISEVEN(ROW())</formula>
    </cfRule>
  </conditionalFormatting>
  <conditionalFormatting sqref="F47">
    <cfRule type="expression" dxfId="2209" priority="2239">
      <formula>ISEVEN(ROW())</formula>
    </cfRule>
  </conditionalFormatting>
  <conditionalFormatting sqref="F47">
    <cfRule type="expression" dxfId="2208" priority="2238">
      <formula>ISEVEN(ROW())</formula>
    </cfRule>
  </conditionalFormatting>
  <conditionalFormatting sqref="F47">
    <cfRule type="expression" dxfId="2207" priority="2237">
      <formula>ISEVEN(ROW())</formula>
    </cfRule>
  </conditionalFormatting>
  <conditionalFormatting sqref="F47">
    <cfRule type="expression" dxfId="2206" priority="2236">
      <formula>ISEVEN(ROW())</formula>
    </cfRule>
  </conditionalFormatting>
  <conditionalFormatting sqref="F47">
    <cfRule type="expression" dxfId="2205" priority="2235">
      <formula>ISEVEN(ROW())</formula>
    </cfRule>
  </conditionalFormatting>
  <conditionalFormatting sqref="G47">
    <cfRule type="expression" dxfId="2204" priority="2234">
      <formula>ISEVEN(ROW())</formula>
    </cfRule>
  </conditionalFormatting>
  <conditionalFormatting sqref="G47">
    <cfRule type="expression" dxfId="2203" priority="2233">
      <formula>ISEVEN(ROW())</formula>
    </cfRule>
  </conditionalFormatting>
  <conditionalFormatting sqref="G47">
    <cfRule type="expression" dxfId="2202" priority="2232">
      <formula>ISEVEN(ROW())</formula>
    </cfRule>
  </conditionalFormatting>
  <conditionalFormatting sqref="G47">
    <cfRule type="expression" dxfId="2201" priority="2231">
      <formula>ISEVEN(ROW())</formula>
    </cfRule>
  </conditionalFormatting>
  <conditionalFormatting sqref="G47">
    <cfRule type="expression" dxfId="2200" priority="2230">
      <formula>ISEVEN(ROW())</formula>
    </cfRule>
  </conditionalFormatting>
  <conditionalFormatting sqref="G47">
    <cfRule type="expression" dxfId="2199" priority="2229">
      <formula>ISEVEN(ROW())</formula>
    </cfRule>
  </conditionalFormatting>
  <conditionalFormatting sqref="G47">
    <cfRule type="expression" dxfId="2198" priority="2228">
      <formula>ISEVEN(ROW())</formula>
    </cfRule>
  </conditionalFormatting>
  <conditionalFormatting sqref="G47">
    <cfRule type="expression" dxfId="2197" priority="2227">
      <formula>ISEVEN(ROW())</formula>
    </cfRule>
  </conditionalFormatting>
  <conditionalFormatting sqref="G47">
    <cfRule type="expression" dxfId="2196" priority="2226">
      <formula>ISEVEN(ROW())</formula>
    </cfRule>
  </conditionalFormatting>
  <conditionalFormatting sqref="G47">
    <cfRule type="expression" dxfId="2195" priority="2225">
      <formula>ISEVEN(ROW())</formula>
    </cfRule>
  </conditionalFormatting>
  <conditionalFormatting sqref="G47">
    <cfRule type="expression" dxfId="2194" priority="2224">
      <formula>ISEVEN(ROW())</formula>
    </cfRule>
  </conditionalFormatting>
  <conditionalFormatting sqref="G47">
    <cfRule type="expression" dxfId="2193" priority="2223">
      <formula>ISEVEN(ROW())</formula>
    </cfRule>
  </conditionalFormatting>
  <conditionalFormatting sqref="G47">
    <cfRule type="expression" dxfId="2192" priority="2222">
      <formula>ISEVEN(ROW())</formula>
    </cfRule>
  </conditionalFormatting>
  <conditionalFormatting sqref="G47">
    <cfRule type="expression" dxfId="2191" priority="2221">
      <formula>ISEVEN(ROW())</formula>
    </cfRule>
  </conditionalFormatting>
  <conditionalFormatting sqref="G47">
    <cfRule type="expression" dxfId="2190" priority="2220">
      <formula>ISEVEN(ROW())</formula>
    </cfRule>
  </conditionalFormatting>
  <conditionalFormatting sqref="G47">
    <cfRule type="expression" dxfId="2189" priority="2219">
      <formula>ISEVEN(ROW())</formula>
    </cfRule>
  </conditionalFormatting>
  <conditionalFormatting sqref="G47">
    <cfRule type="expression" dxfId="2188" priority="2218">
      <formula>ISEVEN(ROW())</formula>
    </cfRule>
  </conditionalFormatting>
  <conditionalFormatting sqref="G47">
    <cfRule type="expression" dxfId="2187" priority="2217">
      <formula>ISEVEN(ROW())</formula>
    </cfRule>
  </conditionalFormatting>
  <conditionalFormatting sqref="G47">
    <cfRule type="expression" dxfId="2186" priority="2216">
      <formula>ISEVEN(ROW())</formula>
    </cfRule>
  </conditionalFormatting>
  <conditionalFormatting sqref="G47">
    <cfRule type="expression" dxfId="2185" priority="2215">
      <formula>ISEVEN(ROW())</formula>
    </cfRule>
  </conditionalFormatting>
  <conditionalFormatting sqref="G47">
    <cfRule type="expression" dxfId="2184" priority="2214">
      <formula>ISEVEN(ROW())</formula>
    </cfRule>
  </conditionalFormatting>
  <conditionalFormatting sqref="G47">
    <cfRule type="expression" dxfId="2183" priority="2213">
      <formula>ISEVEN(ROW())</formula>
    </cfRule>
  </conditionalFormatting>
  <conditionalFormatting sqref="G47">
    <cfRule type="expression" dxfId="2182" priority="2212">
      <formula>ISEVEN(ROW())</formula>
    </cfRule>
  </conditionalFormatting>
  <conditionalFormatting sqref="G47">
    <cfRule type="expression" dxfId="2181" priority="2211">
      <formula>ISEVEN(ROW())</formula>
    </cfRule>
  </conditionalFormatting>
  <conditionalFormatting sqref="G47">
    <cfRule type="expression" dxfId="2180" priority="2210">
      <formula>ISEVEN(ROW())</formula>
    </cfRule>
  </conditionalFormatting>
  <conditionalFormatting sqref="G47">
    <cfRule type="expression" dxfId="2179" priority="2209">
      <formula>ISEVEN(ROW())</formula>
    </cfRule>
  </conditionalFormatting>
  <conditionalFormatting sqref="G47">
    <cfRule type="expression" dxfId="2178" priority="2208">
      <formula>ISEVEN(ROW())</formula>
    </cfRule>
  </conditionalFormatting>
  <conditionalFormatting sqref="G47">
    <cfRule type="expression" dxfId="2177" priority="2207">
      <formula>ISEVEN(ROW())</formula>
    </cfRule>
  </conditionalFormatting>
  <conditionalFormatting sqref="G47">
    <cfRule type="expression" dxfId="2176" priority="2206">
      <formula>ISEVEN(ROW())</formula>
    </cfRule>
  </conditionalFormatting>
  <conditionalFormatting sqref="G47">
    <cfRule type="expression" dxfId="2175" priority="2205">
      <formula>ISEVEN(ROW())</formula>
    </cfRule>
  </conditionalFormatting>
  <conditionalFormatting sqref="G47">
    <cfRule type="expression" dxfId="2174" priority="2204">
      <formula>ISEVEN(ROW())</formula>
    </cfRule>
  </conditionalFormatting>
  <conditionalFormatting sqref="G47">
    <cfRule type="expression" dxfId="2173" priority="2203">
      <formula>ISEVEN(ROW())</formula>
    </cfRule>
  </conditionalFormatting>
  <conditionalFormatting sqref="G47">
    <cfRule type="expression" dxfId="2172" priority="2202">
      <formula>ISEVEN(ROW())</formula>
    </cfRule>
  </conditionalFormatting>
  <conditionalFormatting sqref="G47">
    <cfRule type="expression" dxfId="2171" priority="2201">
      <formula>ISEVEN(ROW())</formula>
    </cfRule>
  </conditionalFormatting>
  <conditionalFormatting sqref="G47">
    <cfRule type="expression" dxfId="2170" priority="2200">
      <formula>ISEVEN(ROW())</formula>
    </cfRule>
  </conditionalFormatting>
  <conditionalFormatting sqref="G47">
    <cfRule type="expression" dxfId="2169" priority="2199">
      <formula>ISEVEN(ROW())</formula>
    </cfRule>
  </conditionalFormatting>
  <conditionalFormatting sqref="G47">
    <cfRule type="expression" dxfId="2168" priority="2198">
      <formula>ISEVEN(ROW())</formula>
    </cfRule>
  </conditionalFormatting>
  <conditionalFormatting sqref="G47">
    <cfRule type="expression" dxfId="2167" priority="2197">
      <formula>ISEVEN(ROW())</formula>
    </cfRule>
  </conditionalFormatting>
  <conditionalFormatting sqref="G47">
    <cfRule type="expression" dxfId="2166" priority="2196">
      <formula>ISEVEN(ROW())</formula>
    </cfRule>
  </conditionalFormatting>
  <conditionalFormatting sqref="G47">
    <cfRule type="expression" dxfId="2165" priority="2195">
      <formula>ISEVEN(ROW())</formula>
    </cfRule>
  </conditionalFormatting>
  <conditionalFormatting sqref="G47">
    <cfRule type="expression" dxfId="2164" priority="2194">
      <formula>ISEVEN(ROW())</formula>
    </cfRule>
  </conditionalFormatting>
  <conditionalFormatting sqref="G47">
    <cfRule type="expression" dxfId="2163" priority="2193">
      <formula>ISEVEN(ROW())</formula>
    </cfRule>
  </conditionalFormatting>
  <conditionalFormatting sqref="G47">
    <cfRule type="expression" dxfId="2162" priority="2192">
      <formula>ISEVEN(ROW())</formula>
    </cfRule>
  </conditionalFormatting>
  <conditionalFormatting sqref="G47">
    <cfRule type="expression" dxfId="2161" priority="2191">
      <formula>ISEVEN(ROW())</formula>
    </cfRule>
  </conditionalFormatting>
  <conditionalFormatting sqref="G47">
    <cfRule type="expression" dxfId="2160" priority="2190">
      <formula>ISEVEN(ROW())</formula>
    </cfRule>
  </conditionalFormatting>
  <conditionalFormatting sqref="G47">
    <cfRule type="expression" dxfId="2159" priority="2189">
      <formula>ISEVEN(ROW())</formula>
    </cfRule>
  </conditionalFormatting>
  <conditionalFormatting sqref="G47">
    <cfRule type="expression" dxfId="2158" priority="2188">
      <formula>ISEVEN(ROW())</formula>
    </cfRule>
  </conditionalFormatting>
  <conditionalFormatting sqref="G47">
    <cfRule type="expression" dxfId="2157" priority="2187">
      <formula>ISEVEN(ROW())</formula>
    </cfRule>
  </conditionalFormatting>
  <conditionalFormatting sqref="G47">
    <cfRule type="expression" dxfId="2156" priority="2186">
      <formula>ISEVEN(ROW())</formula>
    </cfRule>
  </conditionalFormatting>
  <conditionalFormatting sqref="G47">
    <cfRule type="expression" dxfId="2155" priority="2185">
      <formula>ISEVEN(ROW())</formula>
    </cfRule>
  </conditionalFormatting>
  <conditionalFormatting sqref="G47">
    <cfRule type="expression" dxfId="2154" priority="2184">
      <formula>ISEVEN(ROW())</formula>
    </cfRule>
  </conditionalFormatting>
  <conditionalFormatting sqref="G47">
    <cfRule type="expression" dxfId="2153" priority="2183">
      <formula>ISEVEN(ROW())</formula>
    </cfRule>
  </conditionalFormatting>
  <conditionalFormatting sqref="G47">
    <cfRule type="expression" dxfId="2152" priority="2182">
      <formula>ISEVEN(ROW())</formula>
    </cfRule>
  </conditionalFormatting>
  <conditionalFormatting sqref="G47">
    <cfRule type="expression" dxfId="2151" priority="2181">
      <formula>ISEVEN(ROW())</formula>
    </cfRule>
  </conditionalFormatting>
  <conditionalFormatting sqref="G47">
    <cfRule type="expression" dxfId="2150" priority="2180">
      <formula>ISEVEN(ROW())</formula>
    </cfRule>
  </conditionalFormatting>
  <conditionalFormatting sqref="G47">
    <cfRule type="expression" dxfId="2149" priority="2179">
      <formula>ISEVEN(ROW())</formula>
    </cfRule>
  </conditionalFormatting>
  <conditionalFormatting sqref="G47">
    <cfRule type="expression" dxfId="2148" priority="2178">
      <formula>ISEVEN(ROW())</formula>
    </cfRule>
  </conditionalFormatting>
  <conditionalFormatting sqref="B48:D48 F48:G48">
    <cfRule type="expression" dxfId="2147" priority="2177">
      <formula>ISEVEN(ROW())</formula>
    </cfRule>
  </conditionalFormatting>
  <conditionalFormatting sqref="B48:D48 F48:G48">
    <cfRule type="expression" dxfId="2146" priority="2176">
      <formula>ISEVEN(ROW())</formula>
    </cfRule>
  </conditionalFormatting>
  <conditionalFormatting sqref="E48">
    <cfRule type="expression" dxfId="2145" priority="2175">
      <formula>ISEVEN(ROW())</formula>
    </cfRule>
  </conditionalFormatting>
  <conditionalFormatting sqref="E48">
    <cfRule type="expression" dxfId="2144" priority="2174">
      <formula>ISEVEN(ROW())</formula>
    </cfRule>
  </conditionalFormatting>
  <conditionalFormatting sqref="B48:D48 F48:G48">
    <cfRule type="expression" dxfId="2143" priority="2173">
      <formula>ISEVEN(ROW())</formula>
    </cfRule>
  </conditionalFormatting>
  <conditionalFormatting sqref="E48">
    <cfRule type="expression" dxfId="2142" priority="2172">
      <formula>ISEVEN(ROW())</formula>
    </cfRule>
  </conditionalFormatting>
  <conditionalFormatting sqref="B48:D48 F48:G48">
    <cfRule type="expression" dxfId="2141" priority="2171">
      <formula>ISEVEN(ROW())</formula>
    </cfRule>
  </conditionalFormatting>
  <conditionalFormatting sqref="E48">
    <cfRule type="expression" dxfId="2140" priority="2170">
      <formula>ISEVEN(ROW())</formula>
    </cfRule>
  </conditionalFormatting>
  <conditionalFormatting sqref="F48">
    <cfRule type="expression" dxfId="2139" priority="2169">
      <formula>ISEVEN(ROW())</formula>
    </cfRule>
  </conditionalFormatting>
  <conditionalFormatting sqref="B48:E48">
    <cfRule type="expression" dxfId="2138" priority="2168">
      <formula>ISEVEN(ROW())</formula>
    </cfRule>
  </conditionalFormatting>
  <conditionalFormatting sqref="B48 D48:F48">
    <cfRule type="expression" dxfId="2137" priority="2167">
      <formula>ISEVEN(ROW())</formula>
    </cfRule>
  </conditionalFormatting>
  <conditionalFormatting sqref="C48">
    <cfRule type="expression" dxfId="2136" priority="2166">
      <formula>ISEVEN(ROW())</formula>
    </cfRule>
  </conditionalFormatting>
  <conditionalFormatting sqref="B48:F48">
    <cfRule type="expression" dxfId="2135" priority="2165">
      <formula>ISEVEN(ROW())</formula>
    </cfRule>
  </conditionalFormatting>
  <conditionalFormatting sqref="F48">
    <cfRule type="expression" dxfId="2134" priority="2164">
      <formula>ISEVEN(ROW())</formula>
    </cfRule>
  </conditionalFormatting>
  <conditionalFormatting sqref="B48:E48">
    <cfRule type="expression" dxfId="2133" priority="2163">
      <formula>ISEVEN(ROW())</formula>
    </cfRule>
  </conditionalFormatting>
  <conditionalFormatting sqref="B48 D48:F48">
    <cfRule type="expression" dxfId="2132" priority="2162">
      <formula>ISEVEN(ROW())</formula>
    </cfRule>
  </conditionalFormatting>
  <conditionalFormatting sqref="C48">
    <cfRule type="expression" dxfId="2131" priority="2161">
      <formula>ISEVEN(ROW())</formula>
    </cfRule>
  </conditionalFormatting>
  <conditionalFormatting sqref="B48:F48">
    <cfRule type="expression" dxfId="2130" priority="2160">
      <formula>ISEVEN(ROW())</formula>
    </cfRule>
  </conditionalFormatting>
  <conditionalFormatting sqref="F48">
    <cfRule type="expression" dxfId="2129" priority="2159">
      <formula>ISEVEN(ROW())</formula>
    </cfRule>
  </conditionalFormatting>
  <conditionalFormatting sqref="B48:E48">
    <cfRule type="expression" dxfId="2128" priority="2158">
      <formula>ISEVEN(ROW())</formula>
    </cfRule>
  </conditionalFormatting>
  <conditionalFormatting sqref="B48 D48:F48">
    <cfRule type="expression" dxfId="2127" priority="2157">
      <formula>ISEVEN(ROW())</formula>
    </cfRule>
  </conditionalFormatting>
  <conditionalFormatting sqref="C48">
    <cfRule type="expression" dxfId="2126" priority="2156">
      <formula>ISEVEN(ROW())</formula>
    </cfRule>
  </conditionalFormatting>
  <conditionalFormatting sqref="F48">
    <cfRule type="expression" dxfId="2125" priority="2155">
      <formula>ISEVEN(ROW())</formula>
    </cfRule>
  </conditionalFormatting>
  <conditionalFormatting sqref="B48:E48">
    <cfRule type="expression" dxfId="2124" priority="2154">
      <formula>ISEVEN(ROW())</formula>
    </cfRule>
  </conditionalFormatting>
  <conditionalFormatting sqref="B48 D48:F48">
    <cfRule type="expression" dxfId="2123" priority="2153">
      <formula>ISEVEN(ROW())</formula>
    </cfRule>
  </conditionalFormatting>
  <conditionalFormatting sqref="C48">
    <cfRule type="expression" dxfId="2122" priority="2152">
      <formula>ISEVEN(ROW())</formula>
    </cfRule>
  </conditionalFormatting>
  <conditionalFormatting sqref="B48:F48">
    <cfRule type="expression" dxfId="2121" priority="2151">
      <formula>ISEVEN(ROW())</formula>
    </cfRule>
  </conditionalFormatting>
  <conditionalFormatting sqref="F48">
    <cfRule type="expression" dxfId="2120" priority="2150">
      <formula>ISEVEN(ROW())</formula>
    </cfRule>
  </conditionalFormatting>
  <conditionalFormatting sqref="B48:E48">
    <cfRule type="expression" dxfId="2119" priority="2149">
      <formula>ISEVEN(ROW())</formula>
    </cfRule>
  </conditionalFormatting>
  <conditionalFormatting sqref="B48:F48">
    <cfRule type="expression" dxfId="2118" priority="2148">
      <formula>ISEVEN(ROW())</formula>
    </cfRule>
  </conditionalFormatting>
  <conditionalFormatting sqref="F48">
    <cfRule type="expression" dxfId="2117" priority="2147">
      <formula>ISEVEN(ROW())</formula>
    </cfRule>
  </conditionalFormatting>
  <conditionalFormatting sqref="B48:E48">
    <cfRule type="expression" dxfId="2116" priority="2146">
      <formula>ISEVEN(ROW())</formula>
    </cfRule>
  </conditionalFormatting>
  <conditionalFormatting sqref="B48 D48:F48">
    <cfRule type="expression" dxfId="2115" priority="2145">
      <formula>ISEVEN(ROW())</formula>
    </cfRule>
  </conditionalFormatting>
  <conditionalFormatting sqref="C48">
    <cfRule type="expression" dxfId="2114" priority="2144">
      <formula>ISEVEN(ROW())</formula>
    </cfRule>
  </conditionalFormatting>
  <conditionalFormatting sqref="B48:F48">
    <cfRule type="expression" dxfId="2113" priority="2143">
      <formula>ISEVEN(ROW())</formula>
    </cfRule>
  </conditionalFormatting>
  <conditionalFormatting sqref="F48">
    <cfRule type="expression" dxfId="2112" priority="2142">
      <formula>ISEVEN(ROW())</formula>
    </cfRule>
  </conditionalFormatting>
  <conditionalFormatting sqref="B48:E48">
    <cfRule type="expression" dxfId="2111" priority="2141">
      <formula>ISEVEN(ROW())</formula>
    </cfRule>
  </conditionalFormatting>
  <conditionalFormatting sqref="F48">
    <cfRule type="expression" dxfId="2110" priority="2140">
      <formula>ISEVEN(ROW())</formula>
    </cfRule>
  </conditionalFormatting>
  <conditionalFormatting sqref="B48:E48">
    <cfRule type="expression" dxfId="2109" priority="2139">
      <formula>ISEVEN(ROW())</formula>
    </cfRule>
  </conditionalFormatting>
  <conditionalFormatting sqref="B48:E48">
    <cfRule type="expression" dxfId="2108" priority="2138">
      <formula>ISEVEN(ROW())</formula>
    </cfRule>
  </conditionalFormatting>
  <conditionalFormatting sqref="B48:F48">
    <cfRule type="expression" dxfId="2107" priority="2137">
      <formula>ISEVEN(ROW())</formula>
    </cfRule>
  </conditionalFormatting>
  <conditionalFormatting sqref="F48">
    <cfRule type="expression" dxfId="2106" priority="2136">
      <formula>ISEVEN(ROW())</formula>
    </cfRule>
  </conditionalFormatting>
  <conditionalFormatting sqref="B48:E48">
    <cfRule type="expression" dxfId="2105" priority="2135">
      <formula>ISEVEN(ROW())</formula>
    </cfRule>
  </conditionalFormatting>
  <conditionalFormatting sqref="B48 D48:F48">
    <cfRule type="expression" dxfId="2104" priority="2134">
      <formula>ISEVEN(ROW())</formula>
    </cfRule>
  </conditionalFormatting>
  <conditionalFormatting sqref="C48">
    <cfRule type="expression" dxfId="2103" priority="2133">
      <formula>ISEVEN(ROW())</formula>
    </cfRule>
  </conditionalFormatting>
  <conditionalFormatting sqref="B48:F48">
    <cfRule type="expression" dxfId="2102" priority="2132">
      <formula>ISEVEN(ROW())</formula>
    </cfRule>
  </conditionalFormatting>
  <conditionalFormatting sqref="F48">
    <cfRule type="expression" dxfId="2101" priority="2131">
      <formula>ISEVEN(ROW())</formula>
    </cfRule>
  </conditionalFormatting>
  <conditionalFormatting sqref="B48:E48">
    <cfRule type="expression" dxfId="2100" priority="2130">
      <formula>ISEVEN(ROW())</formula>
    </cfRule>
  </conditionalFormatting>
  <conditionalFormatting sqref="B48 D48:F48">
    <cfRule type="expression" dxfId="2099" priority="2129">
      <formula>ISEVEN(ROW())</formula>
    </cfRule>
  </conditionalFormatting>
  <conditionalFormatting sqref="C48">
    <cfRule type="expression" dxfId="2098" priority="2128">
      <formula>ISEVEN(ROW())</formula>
    </cfRule>
  </conditionalFormatting>
  <conditionalFormatting sqref="B48:F48">
    <cfRule type="expression" dxfId="2097" priority="2127">
      <formula>ISEVEN(ROW())</formula>
    </cfRule>
  </conditionalFormatting>
  <conditionalFormatting sqref="F48">
    <cfRule type="expression" dxfId="2096" priority="2126">
      <formula>ISEVEN(ROW())</formula>
    </cfRule>
  </conditionalFormatting>
  <conditionalFormatting sqref="B48:E48">
    <cfRule type="expression" dxfId="2095" priority="2125">
      <formula>ISEVEN(ROW())</formula>
    </cfRule>
  </conditionalFormatting>
  <conditionalFormatting sqref="B48 D48:F48">
    <cfRule type="expression" dxfId="2094" priority="2124">
      <formula>ISEVEN(ROW())</formula>
    </cfRule>
  </conditionalFormatting>
  <conditionalFormatting sqref="C48">
    <cfRule type="expression" dxfId="2093" priority="2123">
      <formula>ISEVEN(ROW())</formula>
    </cfRule>
  </conditionalFormatting>
  <conditionalFormatting sqref="B48:F48">
    <cfRule type="expression" dxfId="2092" priority="2122">
      <formula>ISEVEN(ROW())</formula>
    </cfRule>
  </conditionalFormatting>
  <conditionalFormatting sqref="F48">
    <cfRule type="expression" dxfId="2091" priority="2121">
      <formula>ISEVEN(ROW())</formula>
    </cfRule>
  </conditionalFormatting>
  <conditionalFormatting sqref="B48:E48">
    <cfRule type="expression" dxfId="2090" priority="2120">
      <formula>ISEVEN(ROW())</formula>
    </cfRule>
  </conditionalFormatting>
  <conditionalFormatting sqref="B48 D48:F48">
    <cfRule type="expression" dxfId="2089" priority="2119">
      <formula>ISEVEN(ROW())</formula>
    </cfRule>
  </conditionalFormatting>
  <conditionalFormatting sqref="C48">
    <cfRule type="expression" dxfId="2088" priority="2118">
      <formula>ISEVEN(ROW())</formula>
    </cfRule>
  </conditionalFormatting>
  <conditionalFormatting sqref="B48:F48">
    <cfRule type="expression" dxfId="2087" priority="2117">
      <formula>ISEVEN(ROW())</formula>
    </cfRule>
  </conditionalFormatting>
  <conditionalFormatting sqref="B48 D48:F48">
    <cfRule type="expression" dxfId="2086" priority="2116">
      <formula>ISEVEN(ROW())</formula>
    </cfRule>
  </conditionalFormatting>
  <conditionalFormatting sqref="C48">
    <cfRule type="expression" dxfId="2085" priority="2115">
      <formula>ISEVEN(ROW())</formula>
    </cfRule>
  </conditionalFormatting>
  <conditionalFormatting sqref="B48:F48">
    <cfRule type="expression" dxfId="2084" priority="2114">
      <formula>ISEVEN(ROW())</formula>
    </cfRule>
  </conditionalFormatting>
  <conditionalFormatting sqref="F48">
    <cfRule type="expression" dxfId="2083" priority="2113">
      <formula>ISEVEN(ROW())</formula>
    </cfRule>
  </conditionalFormatting>
  <conditionalFormatting sqref="B48:E48">
    <cfRule type="expression" dxfId="2082" priority="2112">
      <formula>ISEVEN(ROW())</formula>
    </cfRule>
  </conditionalFormatting>
  <conditionalFormatting sqref="B48 D48:F48">
    <cfRule type="expression" dxfId="2081" priority="2111">
      <formula>ISEVEN(ROW())</formula>
    </cfRule>
  </conditionalFormatting>
  <conditionalFormatting sqref="C48">
    <cfRule type="expression" dxfId="2080" priority="2110">
      <formula>ISEVEN(ROW())</formula>
    </cfRule>
  </conditionalFormatting>
  <conditionalFormatting sqref="B48:F48">
    <cfRule type="expression" dxfId="2079" priority="2109">
      <formula>ISEVEN(ROW())</formula>
    </cfRule>
  </conditionalFormatting>
  <conditionalFormatting sqref="F48">
    <cfRule type="expression" dxfId="2078" priority="2108">
      <formula>ISEVEN(ROW())</formula>
    </cfRule>
  </conditionalFormatting>
  <conditionalFormatting sqref="B48:E48">
    <cfRule type="expression" dxfId="2077" priority="2107">
      <formula>ISEVEN(ROW())</formula>
    </cfRule>
  </conditionalFormatting>
  <conditionalFormatting sqref="B48 D48:F48">
    <cfRule type="expression" dxfId="2076" priority="2106">
      <formula>ISEVEN(ROW())</formula>
    </cfRule>
  </conditionalFormatting>
  <conditionalFormatting sqref="C48">
    <cfRule type="expression" dxfId="2075" priority="2105">
      <formula>ISEVEN(ROW())</formula>
    </cfRule>
  </conditionalFormatting>
  <conditionalFormatting sqref="B48:F48">
    <cfRule type="expression" dxfId="2074" priority="2104">
      <formula>ISEVEN(ROW())</formula>
    </cfRule>
  </conditionalFormatting>
  <conditionalFormatting sqref="F48">
    <cfRule type="expression" dxfId="2073" priority="2103">
      <formula>ISEVEN(ROW())</formula>
    </cfRule>
  </conditionalFormatting>
  <conditionalFormatting sqref="B48:E48">
    <cfRule type="expression" dxfId="2072" priority="2102">
      <formula>ISEVEN(ROW())</formula>
    </cfRule>
  </conditionalFormatting>
  <conditionalFormatting sqref="B48 D48:F48">
    <cfRule type="expression" dxfId="2071" priority="2101">
      <formula>ISEVEN(ROW())</formula>
    </cfRule>
  </conditionalFormatting>
  <conditionalFormatting sqref="C48">
    <cfRule type="expression" dxfId="2070" priority="2100">
      <formula>ISEVEN(ROW())</formula>
    </cfRule>
  </conditionalFormatting>
  <conditionalFormatting sqref="B48:F48">
    <cfRule type="expression" dxfId="2069" priority="2099">
      <formula>ISEVEN(ROW())</formula>
    </cfRule>
  </conditionalFormatting>
  <conditionalFormatting sqref="F48">
    <cfRule type="expression" dxfId="2068" priority="2098">
      <formula>ISEVEN(ROW())</formula>
    </cfRule>
  </conditionalFormatting>
  <conditionalFormatting sqref="B48:E48">
    <cfRule type="expression" dxfId="2067" priority="2097">
      <formula>ISEVEN(ROW())</formula>
    </cfRule>
  </conditionalFormatting>
  <conditionalFormatting sqref="B48 D48:F48">
    <cfRule type="expression" dxfId="2066" priority="2096">
      <formula>ISEVEN(ROW())</formula>
    </cfRule>
  </conditionalFormatting>
  <conditionalFormatting sqref="C48">
    <cfRule type="expression" dxfId="2065" priority="2095">
      <formula>ISEVEN(ROW())</formula>
    </cfRule>
  </conditionalFormatting>
  <conditionalFormatting sqref="B48:F48">
    <cfRule type="expression" dxfId="2064" priority="2094">
      <formula>ISEVEN(ROW())</formula>
    </cfRule>
  </conditionalFormatting>
  <conditionalFormatting sqref="F48">
    <cfRule type="expression" dxfId="2063" priority="2093">
      <formula>ISEVEN(ROW())</formula>
    </cfRule>
  </conditionalFormatting>
  <conditionalFormatting sqref="B48:E48">
    <cfRule type="expression" dxfId="2062" priority="2092">
      <formula>ISEVEN(ROW())</formula>
    </cfRule>
  </conditionalFormatting>
  <conditionalFormatting sqref="B48 D48:F48">
    <cfRule type="expression" dxfId="2061" priority="2091">
      <formula>ISEVEN(ROW())</formula>
    </cfRule>
  </conditionalFormatting>
  <conditionalFormatting sqref="C48">
    <cfRule type="expression" dxfId="2060" priority="2090">
      <formula>ISEVEN(ROW())</formula>
    </cfRule>
  </conditionalFormatting>
  <conditionalFormatting sqref="G48">
    <cfRule type="expression" dxfId="2059" priority="2089">
      <formula>ISEVEN(ROW())</formula>
    </cfRule>
  </conditionalFormatting>
  <conditionalFormatting sqref="G48">
    <cfRule type="expression" dxfId="2058" priority="2088">
      <formula>ISEVEN(ROW())</formula>
    </cfRule>
  </conditionalFormatting>
  <conditionalFormatting sqref="G48">
    <cfRule type="expression" dxfId="2057" priority="2087">
      <formula>ISEVEN(ROW())</formula>
    </cfRule>
  </conditionalFormatting>
  <conditionalFormatting sqref="G48">
    <cfRule type="expression" dxfId="2056" priority="2086">
      <formula>ISEVEN(ROW())</formula>
    </cfRule>
  </conditionalFormatting>
  <conditionalFormatting sqref="G48">
    <cfRule type="expression" dxfId="2055" priority="2085">
      <formula>ISEVEN(ROW())</formula>
    </cfRule>
  </conditionalFormatting>
  <conditionalFormatting sqref="G48">
    <cfRule type="expression" dxfId="2054" priority="2084">
      <formula>ISEVEN(ROW())</formula>
    </cfRule>
  </conditionalFormatting>
  <conditionalFormatting sqref="G48">
    <cfRule type="expression" dxfId="2053" priority="2083">
      <formula>ISEVEN(ROW())</formula>
    </cfRule>
  </conditionalFormatting>
  <conditionalFormatting sqref="G48">
    <cfRule type="expression" dxfId="2052" priority="2082">
      <formula>ISEVEN(ROW())</formula>
    </cfRule>
  </conditionalFormatting>
  <conditionalFormatting sqref="G48">
    <cfRule type="expression" dxfId="2051" priority="2081">
      <formula>ISEVEN(ROW())</formula>
    </cfRule>
  </conditionalFormatting>
  <conditionalFormatting sqref="G48">
    <cfRule type="expression" dxfId="2050" priority="2080">
      <formula>ISEVEN(ROW())</formula>
    </cfRule>
  </conditionalFormatting>
  <conditionalFormatting sqref="G48">
    <cfRule type="expression" dxfId="2049" priority="2079">
      <formula>ISEVEN(ROW())</formula>
    </cfRule>
  </conditionalFormatting>
  <conditionalFormatting sqref="G48">
    <cfRule type="expression" dxfId="2048" priority="2078">
      <formula>ISEVEN(ROW())</formula>
    </cfRule>
  </conditionalFormatting>
  <conditionalFormatting sqref="G48">
    <cfRule type="expression" dxfId="2047" priority="2077">
      <formula>ISEVEN(ROW())</formula>
    </cfRule>
  </conditionalFormatting>
  <conditionalFormatting sqref="G48">
    <cfRule type="expression" dxfId="2046" priority="2076">
      <formula>ISEVEN(ROW())</formula>
    </cfRule>
  </conditionalFormatting>
  <conditionalFormatting sqref="G48">
    <cfRule type="expression" dxfId="2045" priority="2075">
      <formula>ISEVEN(ROW())</formula>
    </cfRule>
  </conditionalFormatting>
  <conditionalFormatting sqref="G48">
    <cfRule type="expression" dxfId="2044" priority="2074">
      <formula>ISEVEN(ROW())</formula>
    </cfRule>
  </conditionalFormatting>
  <conditionalFormatting sqref="G48">
    <cfRule type="expression" dxfId="2043" priority="2073">
      <formula>ISEVEN(ROW())</formula>
    </cfRule>
  </conditionalFormatting>
  <conditionalFormatting sqref="G48">
    <cfRule type="expression" dxfId="2042" priority="2072">
      <formula>ISEVEN(ROW())</formula>
    </cfRule>
  </conditionalFormatting>
  <conditionalFormatting sqref="G48">
    <cfRule type="expression" dxfId="2041" priority="2071">
      <formula>ISEVEN(ROW())</formula>
    </cfRule>
  </conditionalFormatting>
  <conditionalFormatting sqref="G48">
    <cfRule type="expression" dxfId="2040" priority="2070">
      <formula>ISEVEN(ROW())</formula>
    </cfRule>
  </conditionalFormatting>
  <conditionalFormatting sqref="G48">
    <cfRule type="expression" dxfId="2039" priority="2069">
      <formula>ISEVEN(ROW())</formula>
    </cfRule>
  </conditionalFormatting>
  <conditionalFormatting sqref="G48">
    <cfRule type="expression" dxfId="2038" priority="2068">
      <formula>ISEVEN(ROW())</formula>
    </cfRule>
  </conditionalFormatting>
  <conditionalFormatting sqref="G48">
    <cfRule type="expression" dxfId="2037" priority="2067">
      <formula>ISEVEN(ROW())</formula>
    </cfRule>
  </conditionalFormatting>
  <conditionalFormatting sqref="G48">
    <cfRule type="expression" dxfId="2036" priority="2066">
      <formula>ISEVEN(ROW())</formula>
    </cfRule>
  </conditionalFormatting>
  <conditionalFormatting sqref="G48">
    <cfRule type="expression" dxfId="2035" priority="2065">
      <formula>ISEVEN(ROW())</formula>
    </cfRule>
  </conditionalFormatting>
  <conditionalFormatting sqref="G48">
    <cfRule type="expression" dxfId="2034" priority="2064">
      <formula>ISEVEN(ROW())</formula>
    </cfRule>
  </conditionalFormatting>
  <conditionalFormatting sqref="G48">
    <cfRule type="expression" dxfId="2033" priority="2063">
      <formula>ISEVEN(ROW())</formula>
    </cfRule>
  </conditionalFormatting>
  <conditionalFormatting sqref="G48">
    <cfRule type="expression" dxfId="2032" priority="2062">
      <formula>ISEVEN(ROW())</formula>
    </cfRule>
  </conditionalFormatting>
  <conditionalFormatting sqref="G48">
    <cfRule type="expression" dxfId="2031" priority="2061">
      <formula>ISEVEN(ROW())</formula>
    </cfRule>
  </conditionalFormatting>
  <conditionalFormatting sqref="G48">
    <cfRule type="expression" dxfId="2030" priority="2060">
      <formula>ISEVEN(ROW())</formula>
    </cfRule>
  </conditionalFormatting>
  <conditionalFormatting sqref="G48">
    <cfRule type="expression" dxfId="2029" priority="2059">
      <formula>ISEVEN(ROW())</formula>
    </cfRule>
  </conditionalFormatting>
  <conditionalFormatting sqref="G48">
    <cfRule type="expression" dxfId="2028" priority="2058">
      <formula>ISEVEN(ROW())</formula>
    </cfRule>
  </conditionalFormatting>
  <conditionalFormatting sqref="G48">
    <cfRule type="expression" dxfId="2027" priority="2057">
      <formula>ISEVEN(ROW())</formula>
    </cfRule>
  </conditionalFormatting>
  <conditionalFormatting sqref="G48">
    <cfRule type="expression" dxfId="2026" priority="2056">
      <formula>ISEVEN(ROW())</formula>
    </cfRule>
  </conditionalFormatting>
  <conditionalFormatting sqref="G48">
    <cfRule type="expression" dxfId="2025" priority="2055">
      <formula>ISEVEN(ROW())</formula>
    </cfRule>
  </conditionalFormatting>
  <conditionalFormatting sqref="G48">
    <cfRule type="expression" dxfId="2024" priority="2054">
      <formula>ISEVEN(ROW())</formula>
    </cfRule>
  </conditionalFormatting>
  <conditionalFormatting sqref="G48">
    <cfRule type="expression" dxfId="2023" priority="2053">
      <formula>ISEVEN(ROW())</formula>
    </cfRule>
  </conditionalFormatting>
  <conditionalFormatting sqref="G48">
    <cfRule type="expression" dxfId="2022" priority="2052">
      <formula>ISEVEN(ROW())</formula>
    </cfRule>
  </conditionalFormatting>
  <conditionalFormatting sqref="G48">
    <cfRule type="expression" dxfId="2021" priority="2051">
      <formula>ISEVEN(ROW())</formula>
    </cfRule>
  </conditionalFormatting>
  <conditionalFormatting sqref="G48">
    <cfRule type="expression" dxfId="2020" priority="2050">
      <formula>ISEVEN(ROW())</formula>
    </cfRule>
  </conditionalFormatting>
  <conditionalFormatting sqref="G48">
    <cfRule type="expression" dxfId="2019" priority="2049">
      <formula>ISEVEN(ROW())</formula>
    </cfRule>
  </conditionalFormatting>
  <conditionalFormatting sqref="G48">
    <cfRule type="expression" dxfId="2018" priority="2048">
      <formula>ISEVEN(ROW())</formula>
    </cfRule>
  </conditionalFormatting>
  <conditionalFormatting sqref="G48">
    <cfRule type="expression" dxfId="2017" priority="2047">
      <formula>ISEVEN(ROW())</formula>
    </cfRule>
  </conditionalFormatting>
  <conditionalFormatting sqref="G48">
    <cfRule type="expression" dxfId="2016" priority="2046">
      <formula>ISEVEN(ROW())</formula>
    </cfRule>
  </conditionalFormatting>
  <conditionalFormatting sqref="G48">
    <cfRule type="expression" dxfId="2015" priority="2045">
      <formula>ISEVEN(ROW())</formula>
    </cfRule>
  </conditionalFormatting>
  <conditionalFormatting sqref="G48">
    <cfRule type="expression" dxfId="2014" priority="2044">
      <formula>ISEVEN(ROW())</formula>
    </cfRule>
  </conditionalFormatting>
  <conditionalFormatting sqref="G48">
    <cfRule type="expression" dxfId="2013" priority="2043">
      <formula>ISEVEN(ROW())</formula>
    </cfRule>
  </conditionalFormatting>
  <conditionalFormatting sqref="G48">
    <cfRule type="expression" dxfId="2012" priority="2042">
      <formula>ISEVEN(ROW())</formula>
    </cfRule>
  </conditionalFormatting>
  <conditionalFormatting sqref="G48">
    <cfRule type="expression" dxfId="2011" priority="2041">
      <formula>ISEVEN(ROW())</formula>
    </cfRule>
  </conditionalFormatting>
  <conditionalFormatting sqref="G48">
    <cfRule type="expression" dxfId="2010" priority="2040">
      <formula>ISEVEN(ROW())</formula>
    </cfRule>
  </conditionalFormatting>
  <conditionalFormatting sqref="G48">
    <cfRule type="expression" dxfId="2009" priority="2039">
      <formula>ISEVEN(ROW())</formula>
    </cfRule>
  </conditionalFormatting>
  <conditionalFormatting sqref="G48">
    <cfRule type="expression" dxfId="2008" priority="2038">
      <formula>ISEVEN(ROW())</formula>
    </cfRule>
  </conditionalFormatting>
  <conditionalFormatting sqref="G48">
    <cfRule type="expression" dxfId="2007" priority="2037">
      <formula>ISEVEN(ROW())</formula>
    </cfRule>
  </conditionalFormatting>
  <conditionalFormatting sqref="G48">
    <cfRule type="expression" dxfId="2006" priority="2036">
      <formula>ISEVEN(ROW())</formula>
    </cfRule>
  </conditionalFormatting>
  <conditionalFormatting sqref="G48">
    <cfRule type="expression" dxfId="2005" priority="2035">
      <formula>ISEVEN(ROW())</formula>
    </cfRule>
  </conditionalFormatting>
  <conditionalFormatting sqref="G49">
    <cfRule type="expression" dxfId="2004" priority="2034">
      <formula>ISEVEN(ROW())</formula>
    </cfRule>
  </conditionalFormatting>
  <conditionalFormatting sqref="B49:F49">
    <cfRule type="expression" dxfId="2003" priority="2033">
      <formula>ISEVEN(ROW())</formula>
    </cfRule>
  </conditionalFormatting>
  <conditionalFormatting sqref="B49:D49 F49:G49">
    <cfRule type="expression" dxfId="2002" priority="2032">
      <formula>ISEVEN(ROW())</formula>
    </cfRule>
  </conditionalFormatting>
  <conditionalFormatting sqref="B49:D49 F49:G49">
    <cfRule type="expression" dxfId="2001" priority="2031">
      <formula>ISEVEN(ROW())</formula>
    </cfRule>
  </conditionalFormatting>
  <conditionalFormatting sqref="E49">
    <cfRule type="expression" dxfId="2000" priority="2030">
      <formula>ISEVEN(ROW())</formula>
    </cfRule>
  </conditionalFormatting>
  <conditionalFormatting sqref="E49">
    <cfRule type="expression" dxfId="1999" priority="2029">
      <formula>ISEVEN(ROW())</formula>
    </cfRule>
  </conditionalFormatting>
  <conditionalFormatting sqref="B49:D49 F49:G49">
    <cfRule type="expression" dxfId="1998" priority="2028">
      <formula>ISEVEN(ROW())</formula>
    </cfRule>
  </conditionalFormatting>
  <conditionalFormatting sqref="E49">
    <cfRule type="expression" dxfId="1997" priority="2027">
      <formula>ISEVEN(ROW())</formula>
    </cfRule>
  </conditionalFormatting>
  <conditionalFormatting sqref="B49:D49 F49:G49">
    <cfRule type="expression" dxfId="1996" priority="2026">
      <formula>ISEVEN(ROW())</formula>
    </cfRule>
  </conditionalFormatting>
  <conditionalFormatting sqref="E49">
    <cfRule type="expression" dxfId="1995" priority="2025">
      <formula>ISEVEN(ROW())</formula>
    </cfRule>
  </conditionalFormatting>
  <conditionalFormatting sqref="F49">
    <cfRule type="expression" dxfId="1994" priority="2024">
      <formula>ISEVEN(ROW())</formula>
    </cfRule>
  </conditionalFormatting>
  <conditionalFormatting sqref="B49:E49">
    <cfRule type="expression" dxfId="1993" priority="2023">
      <formula>ISEVEN(ROW())</formula>
    </cfRule>
  </conditionalFormatting>
  <conditionalFormatting sqref="G49">
    <cfRule type="expression" dxfId="1992" priority="2022">
      <formula>ISEVEN(ROW())</formula>
    </cfRule>
  </conditionalFormatting>
  <conditionalFormatting sqref="G49">
    <cfRule type="expression" dxfId="1991" priority="2021">
      <formula>ISEVEN(ROW())</formula>
    </cfRule>
  </conditionalFormatting>
  <conditionalFormatting sqref="B49 D49:F49">
    <cfRule type="expression" dxfId="1990" priority="2020">
      <formula>ISEVEN(ROW())</formula>
    </cfRule>
  </conditionalFormatting>
  <conditionalFormatting sqref="G49">
    <cfRule type="expression" dxfId="1989" priority="2019">
      <formula>ISEVEN(ROW())</formula>
    </cfRule>
  </conditionalFormatting>
  <conditionalFormatting sqref="C49">
    <cfRule type="expression" dxfId="1988" priority="2018">
      <formula>ISEVEN(ROW())</formula>
    </cfRule>
  </conditionalFormatting>
  <conditionalFormatting sqref="F49">
    <cfRule type="expression" dxfId="1987" priority="2017">
      <formula>ISEVEN(ROW())</formula>
    </cfRule>
  </conditionalFormatting>
  <conditionalFormatting sqref="B49:E49">
    <cfRule type="expression" dxfId="1986" priority="2016">
      <formula>ISEVEN(ROW())</formula>
    </cfRule>
  </conditionalFormatting>
  <conditionalFormatting sqref="G49">
    <cfRule type="expression" dxfId="1985" priority="2015">
      <formula>ISEVEN(ROW())</formula>
    </cfRule>
  </conditionalFormatting>
  <conditionalFormatting sqref="G49">
    <cfRule type="expression" dxfId="1984" priority="2014">
      <formula>ISEVEN(ROW())</formula>
    </cfRule>
  </conditionalFormatting>
  <conditionalFormatting sqref="B49 D49:F49">
    <cfRule type="expression" dxfId="1983" priority="2013">
      <formula>ISEVEN(ROW())</formula>
    </cfRule>
  </conditionalFormatting>
  <conditionalFormatting sqref="G49">
    <cfRule type="expression" dxfId="1982" priority="2012">
      <formula>ISEVEN(ROW())</formula>
    </cfRule>
  </conditionalFormatting>
  <conditionalFormatting sqref="C49">
    <cfRule type="expression" dxfId="1981" priority="2011">
      <formula>ISEVEN(ROW())</formula>
    </cfRule>
  </conditionalFormatting>
  <conditionalFormatting sqref="F49">
    <cfRule type="expression" dxfId="1980" priority="2010">
      <formula>ISEVEN(ROW())</formula>
    </cfRule>
  </conditionalFormatting>
  <conditionalFormatting sqref="D49:E49 G49">
    <cfRule type="expression" dxfId="1979" priority="2009">
      <formula>ISEVEN(ROW())</formula>
    </cfRule>
  </conditionalFormatting>
  <conditionalFormatting sqref="B49:C49">
    <cfRule type="expression" dxfId="1978" priority="2008">
      <formula>ISEVEN(ROW())</formula>
    </cfRule>
  </conditionalFormatting>
  <conditionalFormatting sqref="B49:G49">
    <cfRule type="expression" dxfId="1977" priority="2007">
      <formula>ISEVEN(ROW())</formula>
    </cfRule>
  </conditionalFormatting>
  <conditionalFormatting sqref="F49">
    <cfRule type="expression" dxfId="1976" priority="2006">
      <formula>ISEVEN(ROW())</formula>
    </cfRule>
  </conditionalFormatting>
  <conditionalFormatting sqref="B49:E49">
    <cfRule type="expression" dxfId="1975" priority="2005">
      <formula>ISEVEN(ROW())</formula>
    </cfRule>
  </conditionalFormatting>
  <conditionalFormatting sqref="G49">
    <cfRule type="expression" dxfId="1974" priority="2004">
      <formula>ISEVEN(ROW())</formula>
    </cfRule>
  </conditionalFormatting>
  <conditionalFormatting sqref="G49">
    <cfRule type="expression" dxfId="1973" priority="2003">
      <formula>ISEVEN(ROW())</formula>
    </cfRule>
  </conditionalFormatting>
  <conditionalFormatting sqref="B49:G49">
    <cfRule type="expression" dxfId="1972" priority="2002">
      <formula>ISEVEN(ROW())</formula>
    </cfRule>
  </conditionalFormatting>
  <conditionalFormatting sqref="F49">
    <cfRule type="expression" dxfId="1971" priority="2001">
      <formula>ISEVEN(ROW())</formula>
    </cfRule>
  </conditionalFormatting>
  <conditionalFormatting sqref="B49:E49">
    <cfRule type="expression" dxfId="1970" priority="2000">
      <formula>ISEVEN(ROW())</formula>
    </cfRule>
  </conditionalFormatting>
  <conditionalFormatting sqref="G49">
    <cfRule type="expression" dxfId="1969" priority="1999">
      <formula>ISEVEN(ROW())</formula>
    </cfRule>
  </conditionalFormatting>
  <conditionalFormatting sqref="G49">
    <cfRule type="expression" dxfId="1968" priority="1998">
      <formula>ISEVEN(ROW())</formula>
    </cfRule>
  </conditionalFormatting>
  <conditionalFormatting sqref="F49">
    <cfRule type="expression" dxfId="1967" priority="1997">
      <formula>ISEVEN(ROW())</formula>
    </cfRule>
  </conditionalFormatting>
  <conditionalFormatting sqref="B49:E49">
    <cfRule type="expression" dxfId="1966" priority="1996">
      <formula>ISEVEN(ROW())</formula>
    </cfRule>
  </conditionalFormatting>
  <conditionalFormatting sqref="G49">
    <cfRule type="expression" dxfId="1965" priority="1995">
      <formula>ISEVEN(ROW())</formula>
    </cfRule>
  </conditionalFormatting>
  <conditionalFormatting sqref="G49">
    <cfRule type="expression" dxfId="1964" priority="1994">
      <formula>ISEVEN(ROW())</formula>
    </cfRule>
  </conditionalFormatting>
  <conditionalFormatting sqref="B49 D49:F49">
    <cfRule type="expression" dxfId="1963" priority="1993">
      <formula>ISEVEN(ROW())</formula>
    </cfRule>
  </conditionalFormatting>
  <conditionalFormatting sqref="G49">
    <cfRule type="expression" dxfId="1962" priority="1992">
      <formula>ISEVEN(ROW())</formula>
    </cfRule>
  </conditionalFormatting>
  <conditionalFormatting sqref="C49">
    <cfRule type="expression" dxfId="1961" priority="1991">
      <formula>ISEVEN(ROW())</formula>
    </cfRule>
  </conditionalFormatting>
  <conditionalFormatting sqref="F49">
    <cfRule type="expression" dxfId="1960" priority="1990">
      <formula>ISEVEN(ROW())</formula>
    </cfRule>
  </conditionalFormatting>
  <conditionalFormatting sqref="B49:E49">
    <cfRule type="expression" dxfId="1959" priority="1989">
      <formula>ISEVEN(ROW())</formula>
    </cfRule>
  </conditionalFormatting>
  <conditionalFormatting sqref="G49">
    <cfRule type="expression" dxfId="1958" priority="1988">
      <formula>ISEVEN(ROW())</formula>
    </cfRule>
  </conditionalFormatting>
  <conditionalFormatting sqref="G49">
    <cfRule type="expression" dxfId="1957" priority="1987">
      <formula>ISEVEN(ROW())</formula>
    </cfRule>
  </conditionalFormatting>
  <conditionalFormatting sqref="B49 D49:F49">
    <cfRule type="expression" dxfId="1956" priority="1986">
      <formula>ISEVEN(ROW())</formula>
    </cfRule>
  </conditionalFormatting>
  <conditionalFormatting sqref="G49">
    <cfRule type="expression" dxfId="1955" priority="1985">
      <formula>ISEVEN(ROW())</formula>
    </cfRule>
  </conditionalFormatting>
  <conditionalFormatting sqref="C49">
    <cfRule type="expression" dxfId="1954" priority="1984">
      <formula>ISEVEN(ROW())</formula>
    </cfRule>
  </conditionalFormatting>
  <conditionalFormatting sqref="G49">
    <cfRule type="expression" dxfId="1953" priority="1983">
      <formula>ISEVEN(ROW())</formula>
    </cfRule>
  </conditionalFormatting>
  <conditionalFormatting sqref="F49">
    <cfRule type="expression" dxfId="1952" priority="1982">
      <formula>ISEVEN(ROW())</formula>
    </cfRule>
  </conditionalFormatting>
  <conditionalFormatting sqref="G49">
    <cfRule type="expression" dxfId="1951" priority="1981">
      <formula>ISEVEN(ROW())</formula>
    </cfRule>
  </conditionalFormatting>
  <conditionalFormatting sqref="D49:E49">
    <cfRule type="expression" dxfId="1950" priority="1980">
      <formula>ISEVEN(ROW())</formula>
    </cfRule>
  </conditionalFormatting>
  <conditionalFormatting sqref="D49:E49">
    <cfRule type="expression" dxfId="1949" priority="1979">
      <formula>ISEVEN(ROW())</formula>
    </cfRule>
  </conditionalFormatting>
  <conditionalFormatting sqref="B49">
    <cfRule type="expression" dxfId="1948" priority="1978">
      <formula>ISEVEN(ROW())</formula>
    </cfRule>
  </conditionalFormatting>
  <conditionalFormatting sqref="C49">
    <cfRule type="expression" dxfId="1947" priority="1977">
      <formula>ISEVEN(ROW())</formula>
    </cfRule>
  </conditionalFormatting>
  <conditionalFormatting sqref="D49:E49">
    <cfRule type="expression" dxfId="1946" priority="1976">
      <formula>ISEVEN(ROW())</formula>
    </cfRule>
  </conditionalFormatting>
  <conditionalFormatting sqref="B49">
    <cfRule type="expression" dxfId="1945" priority="1975">
      <formula>ISEVEN(ROW())</formula>
    </cfRule>
  </conditionalFormatting>
  <conditionalFormatting sqref="C49">
    <cfRule type="expression" dxfId="1944" priority="1974">
      <formula>ISEVEN(ROW())</formula>
    </cfRule>
  </conditionalFormatting>
  <conditionalFormatting sqref="D49:E49">
    <cfRule type="expression" dxfId="1943" priority="1973">
      <formula>ISEVEN(ROW())</formula>
    </cfRule>
  </conditionalFormatting>
  <conditionalFormatting sqref="B49:D49 F49:G49">
    <cfRule type="expression" dxfId="1942" priority="1972">
      <formula>ISEVEN(ROW())</formula>
    </cfRule>
  </conditionalFormatting>
  <conditionalFormatting sqref="E49">
    <cfRule type="expression" dxfId="1941" priority="1971">
      <formula>ISEVEN(ROW())</formula>
    </cfRule>
  </conditionalFormatting>
  <conditionalFormatting sqref="F49">
    <cfRule type="expression" dxfId="1940" priority="1970">
      <formula>ISEVEN(ROW())</formula>
    </cfRule>
  </conditionalFormatting>
  <conditionalFormatting sqref="B49:E49 G49">
    <cfRule type="expression" dxfId="1939" priority="1969">
      <formula>ISEVEN(ROW())</formula>
    </cfRule>
  </conditionalFormatting>
  <conditionalFormatting sqref="B49:G49">
    <cfRule type="expression" dxfId="1938" priority="1968">
      <formula>ISEVEN(ROW())</formula>
    </cfRule>
  </conditionalFormatting>
  <conditionalFormatting sqref="F49">
    <cfRule type="expression" dxfId="1937" priority="1967">
      <formula>ISEVEN(ROW())</formula>
    </cfRule>
  </conditionalFormatting>
  <conditionalFormatting sqref="B49:E49">
    <cfRule type="expression" dxfId="1936" priority="1966">
      <formula>ISEVEN(ROW())</formula>
    </cfRule>
  </conditionalFormatting>
  <conditionalFormatting sqref="G49">
    <cfRule type="expression" dxfId="1935" priority="1965">
      <formula>ISEVEN(ROW())</formula>
    </cfRule>
  </conditionalFormatting>
  <conditionalFormatting sqref="G49 B49:E49">
    <cfRule type="expression" dxfId="1934" priority="1964">
      <formula>ISEVEN(ROW())</formula>
    </cfRule>
  </conditionalFormatting>
  <conditionalFormatting sqref="B50:G50">
    <cfRule type="expression" dxfId="1933" priority="1963">
      <formula>ISEVEN(ROW())</formula>
    </cfRule>
  </conditionalFormatting>
  <conditionalFormatting sqref="B50:D50 F50:G50">
    <cfRule type="expression" dxfId="1932" priority="1962">
      <formula>ISEVEN(ROW())</formula>
    </cfRule>
  </conditionalFormatting>
  <conditionalFormatting sqref="E50">
    <cfRule type="expression" dxfId="1931" priority="1961">
      <formula>ISEVEN(ROW())</formula>
    </cfRule>
  </conditionalFormatting>
  <conditionalFormatting sqref="B50:D50 F50:G50">
    <cfRule type="expression" dxfId="1930" priority="1960">
      <formula>ISEVEN(ROW())</formula>
    </cfRule>
  </conditionalFormatting>
  <conditionalFormatting sqref="E50">
    <cfRule type="expression" dxfId="1929" priority="1959">
      <formula>ISEVEN(ROW())</formula>
    </cfRule>
  </conditionalFormatting>
  <conditionalFormatting sqref="F50">
    <cfRule type="expression" dxfId="1928" priority="1958">
      <formula>ISEVEN(ROW())</formula>
    </cfRule>
  </conditionalFormatting>
  <conditionalFormatting sqref="B50:E50">
    <cfRule type="expression" dxfId="1927" priority="1957">
      <formula>ISEVEN(ROW())</formula>
    </cfRule>
  </conditionalFormatting>
  <conditionalFormatting sqref="G50">
    <cfRule type="expression" dxfId="1926" priority="1956">
      <formula>ISEVEN(ROW())</formula>
    </cfRule>
  </conditionalFormatting>
  <conditionalFormatting sqref="G50">
    <cfRule type="expression" dxfId="1925" priority="1955">
      <formula>ISEVEN(ROW())</formula>
    </cfRule>
  </conditionalFormatting>
  <conditionalFormatting sqref="B50:G50">
    <cfRule type="expression" dxfId="1924" priority="1954">
      <formula>ISEVEN(ROW())</formula>
    </cfRule>
  </conditionalFormatting>
  <conditionalFormatting sqref="B50 D50:F50">
    <cfRule type="expression" dxfId="1923" priority="1953">
      <formula>ISEVEN(ROW())</formula>
    </cfRule>
  </conditionalFormatting>
  <conditionalFormatting sqref="G50">
    <cfRule type="expression" dxfId="1922" priority="1952">
      <formula>ISEVEN(ROW())</formula>
    </cfRule>
  </conditionalFormatting>
  <conditionalFormatting sqref="C50">
    <cfRule type="expression" dxfId="1921" priority="1951">
      <formula>ISEVEN(ROW())</formula>
    </cfRule>
  </conditionalFormatting>
  <conditionalFormatting sqref="F50">
    <cfRule type="expression" dxfId="1920" priority="1950">
      <formula>ISEVEN(ROW())</formula>
    </cfRule>
  </conditionalFormatting>
  <conditionalFormatting sqref="B50:E50">
    <cfRule type="expression" dxfId="1919" priority="1949">
      <formula>ISEVEN(ROW())</formula>
    </cfRule>
  </conditionalFormatting>
  <conditionalFormatting sqref="G50">
    <cfRule type="expression" dxfId="1918" priority="1948">
      <formula>ISEVEN(ROW())</formula>
    </cfRule>
  </conditionalFormatting>
  <conditionalFormatting sqref="G50">
    <cfRule type="expression" dxfId="1917" priority="1947">
      <formula>ISEVEN(ROW())</formula>
    </cfRule>
  </conditionalFormatting>
  <conditionalFormatting sqref="B50:G50">
    <cfRule type="expression" dxfId="1916" priority="1946">
      <formula>ISEVEN(ROW())</formula>
    </cfRule>
  </conditionalFormatting>
  <conditionalFormatting sqref="F50">
    <cfRule type="expression" dxfId="1915" priority="1945">
      <formula>ISEVEN(ROW())</formula>
    </cfRule>
  </conditionalFormatting>
  <conditionalFormatting sqref="B50:E50">
    <cfRule type="expression" dxfId="1914" priority="1944">
      <formula>ISEVEN(ROW())</formula>
    </cfRule>
  </conditionalFormatting>
  <conditionalFormatting sqref="G50">
    <cfRule type="expression" dxfId="1913" priority="1943">
      <formula>ISEVEN(ROW())</formula>
    </cfRule>
  </conditionalFormatting>
  <conditionalFormatting sqref="G50">
    <cfRule type="expression" dxfId="1912" priority="1942">
      <formula>ISEVEN(ROW())</formula>
    </cfRule>
  </conditionalFormatting>
  <conditionalFormatting sqref="B50 D50:F50">
    <cfRule type="expression" dxfId="1911" priority="1941">
      <formula>ISEVEN(ROW())</formula>
    </cfRule>
  </conditionalFormatting>
  <conditionalFormatting sqref="G50">
    <cfRule type="expression" dxfId="1910" priority="1940">
      <formula>ISEVEN(ROW())</formula>
    </cfRule>
  </conditionalFormatting>
  <conditionalFormatting sqref="C50">
    <cfRule type="expression" dxfId="1909" priority="1939">
      <formula>ISEVEN(ROW())</formula>
    </cfRule>
  </conditionalFormatting>
  <conditionalFormatting sqref="B50:G50">
    <cfRule type="expression" dxfId="1908" priority="1938">
      <formula>ISEVEN(ROW())</formula>
    </cfRule>
  </conditionalFormatting>
  <conditionalFormatting sqref="F50">
    <cfRule type="expression" dxfId="1907" priority="1937">
      <formula>ISEVEN(ROW())</formula>
    </cfRule>
  </conditionalFormatting>
  <conditionalFormatting sqref="B50:E50">
    <cfRule type="expression" dxfId="1906" priority="1936">
      <formula>ISEVEN(ROW())</formula>
    </cfRule>
  </conditionalFormatting>
  <conditionalFormatting sqref="G50">
    <cfRule type="expression" dxfId="1905" priority="1935">
      <formula>ISEVEN(ROW())</formula>
    </cfRule>
  </conditionalFormatting>
  <conditionalFormatting sqref="G50">
    <cfRule type="expression" dxfId="1904" priority="1934">
      <formula>ISEVEN(ROW())</formula>
    </cfRule>
  </conditionalFormatting>
  <conditionalFormatting sqref="B50 D50:F50">
    <cfRule type="expression" dxfId="1903" priority="1933">
      <formula>ISEVEN(ROW())</formula>
    </cfRule>
  </conditionalFormatting>
  <conditionalFormatting sqref="G50">
    <cfRule type="expression" dxfId="1902" priority="1932">
      <formula>ISEVEN(ROW())</formula>
    </cfRule>
  </conditionalFormatting>
  <conditionalFormatting sqref="C50">
    <cfRule type="expression" dxfId="1901" priority="1931">
      <formula>ISEVEN(ROW())</formula>
    </cfRule>
  </conditionalFormatting>
  <conditionalFormatting sqref="B50:G50">
    <cfRule type="expression" dxfId="1900" priority="1930">
      <formula>ISEVEN(ROW())</formula>
    </cfRule>
  </conditionalFormatting>
  <conditionalFormatting sqref="F50">
    <cfRule type="expression" dxfId="1899" priority="1929">
      <formula>ISEVEN(ROW())</formula>
    </cfRule>
  </conditionalFormatting>
  <conditionalFormatting sqref="B50:E50">
    <cfRule type="expression" dxfId="1898" priority="1928">
      <formula>ISEVEN(ROW())</formula>
    </cfRule>
  </conditionalFormatting>
  <conditionalFormatting sqref="G50">
    <cfRule type="expression" dxfId="1897" priority="1927">
      <formula>ISEVEN(ROW())</formula>
    </cfRule>
  </conditionalFormatting>
  <conditionalFormatting sqref="G50">
    <cfRule type="expression" dxfId="1896" priority="1926">
      <formula>ISEVEN(ROW())</formula>
    </cfRule>
  </conditionalFormatting>
  <conditionalFormatting sqref="F51">
    <cfRule type="expression" dxfId="1895" priority="1925">
      <formula>ISEVEN(ROW())</formula>
    </cfRule>
  </conditionalFormatting>
  <conditionalFormatting sqref="B51:E51">
    <cfRule type="expression" dxfId="1894" priority="1924">
      <formula>ISEVEN(ROW())</formula>
    </cfRule>
  </conditionalFormatting>
  <conditionalFormatting sqref="G51">
    <cfRule type="expression" dxfId="1893" priority="1923">
      <formula>ISEVEN(ROW())</formula>
    </cfRule>
  </conditionalFormatting>
  <conditionalFormatting sqref="G51">
    <cfRule type="expression" dxfId="1892" priority="1922">
      <formula>ISEVEN(ROW())</formula>
    </cfRule>
  </conditionalFormatting>
  <conditionalFormatting sqref="B51 D51:F51">
    <cfRule type="expression" dxfId="1891" priority="1921">
      <formula>ISEVEN(ROW())</formula>
    </cfRule>
  </conditionalFormatting>
  <conditionalFormatting sqref="G51">
    <cfRule type="expression" dxfId="1890" priority="1920">
      <formula>ISEVEN(ROW())</formula>
    </cfRule>
  </conditionalFormatting>
  <conditionalFormatting sqref="C51">
    <cfRule type="expression" dxfId="1889" priority="1919">
      <formula>ISEVEN(ROW())</formula>
    </cfRule>
  </conditionalFormatting>
  <conditionalFormatting sqref="B51:G51">
    <cfRule type="expression" dxfId="1888" priority="1918">
      <formula>ISEVEN(ROW())</formula>
    </cfRule>
  </conditionalFormatting>
  <conditionalFormatting sqref="F51">
    <cfRule type="expression" dxfId="1887" priority="1917">
      <formula>ISEVEN(ROW())</formula>
    </cfRule>
  </conditionalFormatting>
  <conditionalFormatting sqref="B51:E51">
    <cfRule type="expression" dxfId="1886" priority="1916">
      <formula>ISEVEN(ROW())</formula>
    </cfRule>
  </conditionalFormatting>
  <conditionalFormatting sqref="G51">
    <cfRule type="expression" dxfId="1885" priority="1915">
      <formula>ISEVEN(ROW())</formula>
    </cfRule>
  </conditionalFormatting>
  <conditionalFormatting sqref="G51">
    <cfRule type="expression" dxfId="1884" priority="1914">
      <formula>ISEVEN(ROW())</formula>
    </cfRule>
  </conditionalFormatting>
  <conditionalFormatting sqref="B51 D51:F51">
    <cfRule type="expression" dxfId="1883" priority="1913">
      <formula>ISEVEN(ROW())</formula>
    </cfRule>
  </conditionalFormatting>
  <conditionalFormatting sqref="G51">
    <cfRule type="expression" dxfId="1882" priority="1912">
      <formula>ISEVEN(ROW())</formula>
    </cfRule>
  </conditionalFormatting>
  <conditionalFormatting sqref="C51">
    <cfRule type="expression" dxfId="1881" priority="1911">
      <formula>ISEVEN(ROW())</formula>
    </cfRule>
  </conditionalFormatting>
  <conditionalFormatting sqref="B51:G51">
    <cfRule type="expression" dxfId="1880" priority="1910">
      <formula>ISEVEN(ROW())</formula>
    </cfRule>
  </conditionalFormatting>
  <conditionalFormatting sqref="F51">
    <cfRule type="expression" dxfId="1879" priority="1909">
      <formula>ISEVEN(ROW())</formula>
    </cfRule>
  </conditionalFormatting>
  <conditionalFormatting sqref="B51:E51">
    <cfRule type="expression" dxfId="1878" priority="1908">
      <formula>ISEVEN(ROW())</formula>
    </cfRule>
  </conditionalFormatting>
  <conditionalFormatting sqref="G51">
    <cfRule type="expression" dxfId="1877" priority="1907">
      <formula>ISEVEN(ROW())</formula>
    </cfRule>
  </conditionalFormatting>
  <conditionalFormatting sqref="G51">
    <cfRule type="expression" dxfId="1876" priority="1906">
      <formula>ISEVEN(ROW())</formula>
    </cfRule>
  </conditionalFormatting>
  <conditionalFormatting sqref="B51 D51:F51">
    <cfRule type="expression" dxfId="1875" priority="1905">
      <formula>ISEVEN(ROW())</formula>
    </cfRule>
  </conditionalFormatting>
  <conditionalFormatting sqref="G51">
    <cfRule type="expression" dxfId="1874" priority="1904">
      <formula>ISEVEN(ROW())</formula>
    </cfRule>
  </conditionalFormatting>
  <conditionalFormatting sqref="C51">
    <cfRule type="expression" dxfId="1873" priority="1903">
      <formula>ISEVEN(ROW())</formula>
    </cfRule>
  </conditionalFormatting>
  <conditionalFormatting sqref="F51">
    <cfRule type="expression" dxfId="1872" priority="1902">
      <formula>ISEVEN(ROW())</formula>
    </cfRule>
  </conditionalFormatting>
  <conditionalFormatting sqref="B51:E51">
    <cfRule type="expression" dxfId="1871" priority="1901">
      <formula>ISEVEN(ROW())</formula>
    </cfRule>
  </conditionalFormatting>
  <conditionalFormatting sqref="G51">
    <cfRule type="expression" dxfId="1870" priority="1900">
      <formula>ISEVEN(ROW())</formula>
    </cfRule>
  </conditionalFormatting>
  <conditionalFormatting sqref="G51">
    <cfRule type="expression" dxfId="1869" priority="1899">
      <formula>ISEVEN(ROW())</formula>
    </cfRule>
  </conditionalFormatting>
  <conditionalFormatting sqref="B51 D51:F51">
    <cfRule type="expression" dxfId="1868" priority="1898">
      <formula>ISEVEN(ROW())</formula>
    </cfRule>
  </conditionalFormatting>
  <conditionalFormatting sqref="G51">
    <cfRule type="expression" dxfId="1867" priority="1897">
      <formula>ISEVEN(ROW())</formula>
    </cfRule>
  </conditionalFormatting>
  <conditionalFormatting sqref="C51">
    <cfRule type="expression" dxfId="1866" priority="1896">
      <formula>ISEVEN(ROW())</formula>
    </cfRule>
  </conditionalFormatting>
  <conditionalFormatting sqref="B51:G51">
    <cfRule type="expression" dxfId="1865" priority="1895">
      <formula>ISEVEN(ROW())</formula>
    </cfRule>
  </conditionalFormatting>
  <conditionalFormatting sqref="F51">
    <cfRule type="expression" dxfId="1864" priority="1894">
      <formula>ISEVEN(ROW())</formula>
    </cfRule>
  </conditionalFormatting>
  <conditionalFormatting sqref="B51:E51">
    <cfRule type="expression" dxfId="1863" priority="1893">
      <formula>ISEVEN(ROW())</formula>
    </cfRule>
  </conditionalFormatting>
  <conditionalFormatting sqref="G51">
    <cfRule type="expression" dxfId="1862" priority="1892">
      <formula>ISEVEN(ROW())</formula>
    </cfRule>
  </conditionalFormatting>
  <conditionalFormatting sqref="G51">
    <cfRule type="expression" dxfId="1861" priority="1891">
      <formula>ISEVEN(ROW())</formula>
    </cfRule>
  </conditionalFormatting>
  <conditionalFormatting sqref="B51 D51:F51">
    <cfRule type="expression" dxfId="1860" priority="1890">
      <formula>ISEVEN(ROW())</formula>
    </cfRule>
  </conditionalFormatting>
  <conditionalFormatting sqref="G51">
    <cfRule type="expression" dxfId="1859" priority="1889">
      <formula>ISEVEN(ROW())</formula>
    </cfRule>
  </conditionalFormatting>
  <conditionalFormatting sqref="C51">
    <cfRule type="expression" dxfId="1858" priority="1888">
      <formula>ISEVEN(ROW())</formula>
    </cfRule>
  </conditionalFormatting>
  <conditionalFormatting sqref="B51:G51">
    <cfRule type="expression" dxfId="1857" priority="1887">
      <formula>ISEVEN(ROW())</formula>
    </cfRule>
  </conditionalFormatting>
  <conditionalFormatting sqref="F51">
    <cfRule type="expression" dxfId="1856" priority="1886">
      <formula>ISEVEN(ROW())</formula>
    </cfRule>
  </conditionalFormatting>
  <conditionalFormatting sqref="B51:E51">
    <cfRule type="expression" dxfId="1855" priority="1885">
      <formula>ISEVEN(ROW())</formula>
    </cfRule>
  </conditionalFormatting>
  <conditionalFormatting sqref="G51">
    <cfRule type="expression" dxfId="1854" priority="1884">
      <formula>ISEVEN(ROW())</formula>
    </cfRule>
  </conditionalFormatting>
  <conditionalFormatting sqref="G51">
    <cfRule type="expression" dxfId="1853" priority="1883">
      <formula>ISEVEN(ROW())</formula>
    </cfRule>
  </conditionalFormatting>
  <conditionalFormatting sqref="B51 D51:F51">
    <cfRule type="expression" dxfId="1852" priority="1882">
      <formula>ISEVEN(ROW())</formula>
    </cfRule>
  </conditionalFormatting>
  <conditionalFormatting sqref="G51">
    <cfRule type="expression" dxfId="1851" priority="1881">
      <formula>ISEVEN(ROW())</formula>
    </cfRule>
  </conditionalFormatting>
  <conditionalFormatting sqref="C51">
    <cfRule type="expression" dxfId="1850" priority="1880">
      <formula>ISEVEN(ROW())</formula>
    </cfRule>
  </conditionalFormatting>
  <conditionalFormatting sqref="B51 D51:F51">
    <cfRule type="expression" dxfId="1849" priority="1879">
      <formula>ISEVEN(ROW())</formula>
    </cfRule>
  </conditionalFormatting>
  <conditionalFormatting sqref="G51">
    <cfRule type="expression" dxfId="1848" priority="1878">
      <formula>ISEVEN(ROW())</formula>
    </cfRule>
  </conditionalFormatting>
  <conditionalFormatting sqref="C51">
    <cfRule type="expression" dxfId="1847" priority="1877">
      <formula>ISEVEN(ROW())</formula>
    </cfRule>
  </conditionalFormatting>
  <conditionalFormatting sqref="F51">
    <cfRule type="expression" dxfId="1846" priority="1876">
      <formula>ISEVEN(ROW())</formula>
    </cfRule>
  </conditionalFormatting>
  <conditionalFormatting sqref="B51:E51">
    <cfRule type="expression" dxfId="1845" priority="1875">
      <formula>ISEVEN(ROW())</formula>
    </cfRule>
  </conditionalFormatting>
  <conditionalFormatting sqref="G51">
    <cfRule type="expression" dxfId="1844" priority="1874">
      <formula>ISEVEN(ROW())</formula>
    </cfRule>
  </conditionalFormatting>
  <conditionalFormatting sqref="G51">
    <cfRule type="expression" dxfId="1843" priority="1873">
      <formula>ISEVEN(ROW())</formula>
    </cfRule>
  </conditionalFormatting>
  <conditionalFormatting sqref="F51">
    <cfRule type="expression" dxfId="1842" priority="1872">
      <formula>ISEVEN(ROW())</formula>
    </cfRule>
  </conditionalFormatting>
  <conditionalFormatting sqref="B51:E51">
    <cfRule type="expression" dxfId="1841" priority="1871">
      <formula>ISEVEN(ROW())</formula>
    </cfRule>
  </conditionalFormatting>
  <conditionalFormatting sqref="G51">
    <cfRule type="expression" dxfId="1840" priority="1870">
      <formula>ISEVEN(ROW())</formula>
    </cfRule>
  </conditionalFormatting>
  <conditionalFormatting sqref="G51 B51:E51">
    <cfRule type="expression" dxfId="1839" priority="1869">
      <formula>ISEVEN(ROW())</formula>
    </cfRule>
  </conditionalFormatting>
  <conditionalFormatting sqref="B51:G51">
    <cfRule type="expression" dxfId="1838" priority="1868">
      <formula>ISEVEN(ROW())</formula>
    </cfRule>
  </conditionalFormatting>
  <conditionalFormatting sqref="B51 D51:F51">
    <cfRule type="expression" dxfId="1837" priority="1867">
      <formula>ISEVEN(ROW())</formula>
    </cfRule>
  </conditionalFormatting>
  <conditionalFormatting sqref="G51">
    <cfRule type="expression" dxfId="1836" priority="1866">
      <formula>ISEVEN(ROW())</formula>
    </cfRule>
  </conditionalFormatting>
  <conditionalFormatting sqref="C51">
    <cfRule type="expression" dxfId="1835" priority="1865">
      <formula>ISEVEN(ROW())</formula>
    </cfRule>
  </conditionalFormatting>
  <conditionalFormatting sqref="F51">
    <cfRule type="expression" dxfId="1834" priority="1864">
      <formula>ISEVEN(ROW())</formula>
    </cfRule>
  </conditionalFormatting>
  <conditionalFormatting sqref="B51:E51">
    <cfRule type="expression" dxfId="1833" priority="1863">
      <formula>ISEVEN(ROW())</formula>
    </cfRule>
  </conditionalFormatting>
  <conditionalFormatting sqref="G51">
    <cfRule type="expression" dxfId="1832" priority="1862">
      <formula>ISEVEN(ROW())</formula>
    </cfRule>
  </conditionalFormatting>
  <conditionalFormatting sqref="G51">
    <cfRule type="expression" dxfId="1831" priority="1861">
      <formula>ISEVEN(ROW())</formula>
    </cfRule>
  </conditionalFormatting>
  <conditionalFormatting sqref="B51 D51:F51">
    <cfRule type="expression" dxfId="1830" priority="1860">
      <formula>ISEVEN(ROW())</formula>
    </cfRule>
  </conditionalFormatting>
  <conditionalFormatting sqref="G51">
    <cfRule type="expression" dxfId="1829" priority="1859">
      <formula>ISEVEN(ROW())</formula>
    </cfRule>
  </conditionalFormatting>
  <conditionalFormatting sqref="C51">
    <cfRule type="expression" dxfId="1828" priority="1858">
      <formula>ISEVEN(ROW())</formula>
    </cfRule>
  </conditionalFormatting>
  <conditionalFormatting sqref="B51:G51">
    <cfRule type="expression" dxfId="1827" priority="1857">
      <formula>ISEVEN(ROW())</formula>
    </cfRule>
  </conditionalFormatting>
  <conditionalFormatting sqref="F51">
    <cfRule type="expression" dxfId="1826" priority="1856">
      <formula>ISEVEN(ROW())</formula>
    </cfRule>
  </conditionalFormatting>
  <conditionalFormatting sqref="B51:E51">
    <cfRule type="expression" dxfId="1825" priority="1855">
      <formula>ISEVEN(ROW())</formula>
    </cfRule>
  </conditionalFormatting>
  <conditionalFormatting sqref="G51">
    <cfRule type="expression" dxfId="1824" priority="1854">
      <formula>ISEVEN(ROW())</formula>
    </cfRule>
  </conditionalFormatting>
  <conditionalFormatting sqref="G51">
    <cfRule type="expression" dxfId="1823" priority="1853">
      <formula>ISEVEN(ROW())</formula>
    </cfRule>
  </conditionalFormatting>
  <conditionalFormatting sqref="B51 D51:F51">
    <cfRule type="expression" dxfId="1822" priority="1852">
      <formula>ISEVEN(ROW())</formula>
    </cfRule>
  </conditionalFormatting>
  <conditionalFormatting sqref="G51">
    <cfRule type="expression" dxfId="1821" priority="1851">
      <formula>ISEVEN(ROW())</formula>
    </cfRule>
  </conditionalFormatting>
  <conditionalFormatting sqref="C51">
    <cfRule type="expression" dxfId="1820" priority="1850">
      <formula>ISEVEN(ROW())</formula>
    </cfRule>
  </conditionalFormatting>
  <conditionalFormatting sqref="B51:G51">
    <cfRule type="expression" dxfId="1819" priority="1849">
      <formula>ISEVEN(ROW())</formula>
    </cfRule>
  </conditionalFormatting>
  <conditionalFormatting sqref="F51">
    <cfRule type="expression" dxfId="1818" priority="1848">
      <formula>ISEVEN(ROW())</formula>
    </cfRule>
  </conditionalFormatting>
  <conditionalFormatting sqref="B51:E51">
    <cfRule type="expression" dxfId="1817" priority="1847">
      <formula>ISEVEN(ROW())</formula>
    </cfRule>
  </conditionalFormatting>
  <conditionalFormatting sqref="G51">
    <cfRule type="expression" dxfId="1816" priority="1846">
      <formula>ISEVEN(ROW())</formula>
    </cfRule>
  </conditionalFormatting>
  <conditionalFormatting sqref="G51">
    <cfRule type="expression" dxfId="1815" priority="1845">
      <formula>ISEVEN(ROW())</formula>
    </cfRule>
  </conditionalFormatting>
  <conditionalFormatting sqref="B51 D51:F51">
    <cfRule type="expression" dxfId="1814" priority="1844">
      <formula>ISEVEN(ROW())</formula>
    </cfRule>
  </conditionalFormatting>
  <conditionalFormatting sqref="G51">
    <cfRule type="expression" dxfId="1813" priority="1843">
      <formula>ISEVEN(ROW())</formula>
    </cfRule>
  </conditionalFormatting>
  <conditionalFormatting sqref="C51">
    <cfRule type="expression" dxfId="1812" priority="1842">
      <formula>ISEVEN(ROW())</formula>
    </cfRule>
  </conditionalFormatting>
  <conditionalFormatting sqref="B51:G51">
    <cfRule type="expression" dxfId="1811" priority="1841">
      <formula>ISEVEN(ROW())</formula>
    </cfRule>
  </conditionalFormatting>
  <conditionalFormatting sqref="F52">
    <cfRule type="expression" dxfId="1810" priority="1840">
      <formula>ISEVEN(ROW())</formula>
    </cfRule>
  </conditionalFormatting>
  <conditionalFormatting sqref="B52:E52">
    <cfRule type="expression" dxfId="1809" priority="1839">
      <formula>ISEVEN(ROW())</formula>
    </cfRule>
  </conditionalFormatting>
  <conditionalFormatting sqref="G52">
    <cfRule type="expression" dxfId="1808" priority="1838">
      <formula>ISEVEN(ROW())</formula>
    </cfRule>
  </conditionalFormatting>
  <conditionalFormatting sqref="G52">
    <cfRule type="expression" dxfId="1807" priority="1837">
      <formula>ISEVEN(ROW())</formula>
    </cfRule>
  </conditionalFormatting>
  <conditionalFormatting sqref="B52 D52:F52">
    <cfRule type="expression" dxfId="1806" priority="1836">
      <formula>ISEVEN(ROW())</formula>
    </cfRule>
  </conditionalFormatting>
  <conditionalFormatting sqref="G52">
    <cfRule type="expression" dxfId="1805" priority="1835">
      <formula>ISEVEN(ROW())</formula>
    </cfRule>
  </conditionalFormatting>
  <conditionalFormatting sqref="C52">
    <cfRule type="expression" dxfId="1804" priority="1834">
      <formula>ISEVEN(ROW())</formula>
    </cfRule>
  </conditionalFormatting>
  <conditionalFormatting sqref="B52:G52">
    <cfRule type="expression" dxfId="1803" priority="1833">
      <formula>ISEVEN(ROW())</formula>
    </cfRule>
  </conditionalFormatting>
  <conditionalFormatting sqref="F52">
    <cfRule type="expression" dxfId="1802" priority="1832">
      <formula>ISEVEN(ROW())</formula>
    </cfRule>
  </conditionalFormatting>
  <conditionalFormatting sqref="B52:E52">
    <cfRule type="expression" dxfId="1801" priority="1831">
      <formula>ISEVEN(ROW())</formula>
    </cfRule>
  </conditionalFormatting>
  <conditionalFormatting sqref="G52">
    <cfRule type="expression" dxfId="1800" priority="1830">
      <formula>ISEVEN(ROW())</formula>
    </cfRule>
  </conditionalFormatting>
  <conditionalFormatting sqref="G52">
    <cfRule type="expression" dxfId="1799" priority="1829">
      <formula>ISEVEN(ROW())</formula>
    </cfRule>
  </conditionalFormatting>
  <conditionalFormatting sqref="B52 D52:F52">
    <cfRule type="expression" dxfId="1798" priority="1828">
      <formula>ISEVEN(ROW())</formula>
    </cfRule>
  </conditionalFormatting>
  <conditionalFormatting sqref="G52">
    <cfRule type="expression" dxfId="1797" priority="1827">
      <formula>ISEVEN(ROW())</formula>
    </cfRule>
  </conditionalFormatting>
  <conditionalFormatting sqref="C52">
    <cfRule type="expression" dxfId="1796" priority="1826">
      <formula>ISEVEN(ROW())</formula>
    </cfRule>
  </conditionalFormatting>
  <conditionalFormatting sqref="B52:G52">
    <cfRule type="expression" dxfId="1795" priority="1825">
      <formula>ISEVEN(ROW())</formula>
    </cfRule>
  </conditionalFormatting>
  <conditionalFormatting sqref="F52">
    <cfRule type="expression" dxfId="1794" priority="1824">
      <formula>ISEVEN(ROW())</formula>
    </cfRule>
  </conditionalFormatting>
  <conditionalFormatting sqref="B52:E52">
    <cfRule type="expression" dxfId="1793" priority="1823">
      <formula>ISEVEN(ROW())</formula>
    </cfRule>
  </conditionalFormatting>
  <conditionalFormatting sqref="G52">
    <cfRule type="expression" dxfId="1792" priority="1822">
      <formula>ISEVEN(ROW())</formula>
    </cfRule>
  </conditionalFormatting>
  <conditionalFormatting sqref="G52">
    <cfRule type="expression" dxfId="1791" priority="1821">
      <formula>ISEVEN(ROW())</formula>
    </cfRule>
  </conditionalFormatting>
  <conditionalFormatting sqref="B52 D52:F52">
    <cfRule type="expression" dxfId="1790" priority="1820">
      <formula>ISEVEN(ROW())</formula>
    </cfRule>
  </conditionalFormatting>
  <conditionalFormatting sqref="G52">
    <cfRule type="expression" dxfId="1789" priority="1819">
      <formula>ISEVEN(ROW())</formula>
    </cfRule>
  </conditionalFormatting>
  <conditionalFormatting sqref="C52">
    <cfRule type="expression" dxfId="1788" priority="1818">
      <formula>ISEVEN(ROW())</formula>
    </cfRule>
  </conditionalFormatting>
  <conditionalFormatting sqref="F52">
    <cfRule type="expression" dxfId="1787" priority="1817">
      <formula>ISEVEN(ROW())</formula>
    </cfRule>
  </conditionalFormatting>
  <conditionalFormatting sqref="B52:E52">
    <cfRule type="expression" dxfId="1786" priority="1816">
      <formula>ISEVEN(ROW())</formula>
    </cfRule>
  </conditionalFormatting>
  <conditionalFormatting sqref="G52">
    <cfRule type="expression" dxfId="1785" priority="1815">
      <formula>ISEVEN(ROW())</formula>
    </cfRule>
  </conditionalFormatting>
  <conditionalFormatting sqref="G52">
    <cfRule type="expression" dxfId="1784" priority="1814">
      <formula>ISEVEN(ROW())</formula>
    </cfRule>
  </conditionalFormatting>
  <conditionalFormatting sqref="B52 D52:F52">
    <cfRule type="expression" dxfId="1783" priority="1813">
      <formula>ISEVEN(ROW())</formula>
    </cfRule>
  </conditionalFormatting>
  <conditionalFormatting sqref="G52">
    <cfRule type="expression" dxfId="1782" priority="1812">
      <formula>ISEVEN(ROW())</formula>
    </cfRule>
  </conditionalFormatting>
  <conditionalFormatting sqref="C52">
    <cfRule type="expression" dxfId="1781" priority="1811">
      <formula>ISEVEN(ROW())</formula>
    </cfRule>
  </conditionalFormatting>
  <conditionalFormatting sqref="B52:G52">
    <cfRule type="expression" dxfId="1780" priority="1810">
      <formula>ISEVEN(ROW())</formula>
    </cfRule>
  </conditionalFormatting>
  <conditionalFormatting sqref="F52">
    <cfRule type="expression" dxfId="1779" priority="1809">
      <formula>ISEVEN(ROW())</formula>
    </cfRule>
  </conditionalFormatting>
  <conditionalFormatting sqref="B52:E52">
    <cfRule type="expression" dxfId="1778" priority="1808">
      <formula>ISEVEN(ROW())</formula>
    </cfRule>
  </conditionalFormatting>
  <conditionalFormatting sqref="G52">
    <cfRule type="expression" dxfId="1777" priority="1807">
      <formula>ISEVEN(ROW())</formula>
    </cfRule>
  </conditionalFormatting>
  <conditionalFormatting sqref="G52">
    <cfRule type="expression" dxfId="1776" priority="1806">
      <formula>ISEVEN(ROW())</formula>
    </cfRule>
  </conditionalFormatting>
  <conditionalFormatting sqref="B52 D52:F52">
    <cfRule type="expression" dxfId="1775" priority="1805">
      <formula>ISEVEN(ROW())</formula>
    </cfRule>
  </conditionalFormatting>
  <conditionalFormatting sqref="G52">
    <cfRule type="expression" dxfId="1774" priority="1804">
      <formula>ISEVEN(ROW())</formula>
    </cfRule>
  </conditionalFormatting>
  <conditionalFormatting sqref="C52">
    <cfRule type="expression" dxfId="1773" priority="1803">
      <formula>ISEVEN(ROW())</formula>
    </cfRule>
  </conditionalFormatting>
  <conditionalFormatting sqref="B52:G52">
    <cfRule type="expression" dxfId="1772" priority="1802">
      <formula>ISEVEN(ROW())</formula>
    </cfRule>
  </conditionalFormatting>
  <conditionalFormatting sqref="F52">
    <cfRule type="expression" dxfId="1771" priority="1801">
      <formula>ISEVEN(ROW())</formula>
    </cfRule>
  </conditionalFormatting>
  <conditionalFormatting sqref="B52:E52">
    <cfRule type="expression" dxfId="1770" priority="1800">
      <formula>ISEVEN(ROW())</formula>
    </cfRule>
  </conditionalFormatting>
  <conditionalFormatting sqref="G52">
    <cfRule type="expression" dxfId="1769" priority="1799">
      <formula>ISEVEN(ROW())</formula>
    </cfRule>
  </conditionalFormatting>
  <conditionalFormatting sqref="G52">
    <cfRule type="expression" dxfId="1768" priority="1798">
      <formula>ISEVEN(ROW())</formula>
    </cfRule>
  </conditionalFormatting>
  <conditionalFormatting sqref="B52 D52:F52">
    <cfRule type="expression" dxfId="1767" priority="1797">
      <formula>ISEVEN(ROW())</formula>
    </cfRule>
  </conditionalFormatting>
  <conditionalFormatting sqref="G52">
    <cfRule type="expression" dxfId="1766" priority="1796">
      <formula>ISEVEN(ROW())</formula>
    </cfRule>
  </conditionalFormatting>
  <conditionalFormatting sqref="C52">
    <cfRule type="expression" dxfId="1765" priority="1795">
      <formula>ISEVEN(ROW())</formula>
    </cfRule>
  </conditionalFormatting>
  <conditionalFormatting sqref="B52 D52:F52">
    <cfRule type="expression" dxfId="1764" priority="1794">
      <formula>ISEVEN(ROW())</formula>
    </cfRule>
  </conditionalFormatting>
  <conditionalFormatting sqref="G52">
    <cfRule type="expression" dxfId="1763" priority="1793">
      <formula>ISEVEN(ROW())</formula>
    </cfRule>
  </conditionalFormatting>
  <conditionalFormatting sqref="C52">
    <cfRule type="expression" dxfId="1762" priority="1792">
      <formula>ISEVEN(ROW())</formula>
    </cfRule>
  </conditionalFormatting>
  <conditionalFormatting sqref="F52">
    <cfRule type="expression" dxfId="1761" priority="1791">
      <formula>ISEVEN(ROW())</formula>
    </cfRule>
  </conditionalFormatting>
  <conditionalFormatting sqref="B52:E52">
    <cfRule type="expression" dxfId="1760" priority="1790">
      <formula>ISEVEN(ROW())</formula>
    </cfRule>
  </conditionalFormatting>
  <conditionalFormatting sqref="G52">
    <cfRule type="expression" dxfId="1759" priority="1789">
      <formula>ISEVEN(ROW())</formula>
    </cfRule>
  </conditionalFormatting>
  <conditionalFormatting sqref="G52">
    <cfRule type="expression" dxfId="1758" priority="1788">
      <formula>ISEVEN(ROW())</formula>
    </cfRule>
  </conditionalFormatting>
  <conditionalFormatting sqref="F52">
    <cfRule type="expression" dxfId="1757" priority="1787">
      <formula>ISEVEN(ROW())</formula>
    </cfRule>
  </conditionalFormatting>
  <conditionalFormatting sqref="B52:E52">
    <cfRule type="expression" dxfId="1756" priority="1786">
      <formula>ISEVEN(ROW())</formula>
    </cfRule>
  </conditionalFormatting>
  <conditionalFormatting sqref="G52">
    <cfRule type="expression" dxfId="1755" priority="1785">
      <formula>ISEVEN(ROW())</formula>
    </cfRule>
  </conditionalFormatting>
  <conditionalFormatting sqref="G52 B52:E52">
    <cfRule type="expression" dxfId="1754" priority="1784">
      <formula>ISEVEN(ROW())</formula>
    </cfRule>
  </conditionalFormatting>
  <conditionalFormatting sqref="B52:G52">
    <cfRule type="expression" dxfId="1753" priority="1783">
      <formula>ISEVEN(ROW())</formula>
    </cfRule>
  </conditionalFormatting>
  <conditionalFormatting sqref="B52 D52:F52">
    <cfRule type="expression" dxfId="1752" priority="1782">
      <formula>ISEVEN(ROW())</formula>
    </cfRule>
  </conditionalFormatting>
  <conditionalFormatting sqref="G52">
    <cfRule type="expression" dxfId="1751" priority="1781">
      <formula>ISEVEN(ROW())</formula>
    </cfRule>
  </conditionalFormatting>
  <conditionalFormatting sqref="C52">
    <cfRule type="expression" dxfId="1750" priority="1780">
      <formula>ISEVEN(ROW())</formula>
    </cfRule>
  </conditionalFormatting>
  <conditionalFormatting sqref="F52">
    <cfRule type="expression" dxfId="1749" priority="1779">
      <formula>ISEVEN(ROW())</formula>
    </cfRule>
  </conditionalFormatting>
  <conditionalFormatting sqref="B52:E52">
    <cfRule type="expression" dxfId="1748" priority="1778">
      <formula>ISEVEN(ROW())</formula>
    </cfRule>
  </conditionalFormatting>
  <conditionalFormatting sqref="G52">
    <cfRule type="expression" dxfId="1747" priority="1777">
      <formula>ISEVEN(ROW())</formula>
    </cfRule>
  </conditionalFormatting>
  <conditionalFormatting sqref="G52">
    <cfRule type="expression" dxfId="1746" priority="1776">
      <formula>ISEVEN(ROW())</formula>
    </cfRule>
  </conditionalFormatting>
  <conditionalFormatting sqref="B52 D52:F52">
    <cfRule type="expression" dxfId="1745" priority="1775">
      <formula>ISEVEN(ROW())</formula>
    </cfRule>
  </conditionalFormatting>
  <conditionalFormatting sqref="G52">
    <cfRule type="expression" dxfId="1744" priority="1774">
      <formula>ISEVEN(ROW())</formula>
    </cfRule>
  </conditionalFormatting>
  <conditionalFormatting sqref="C52">
    <cfRule type="expression" dxfId="1743" priority="1773">
      <formula>ISEVEN(ROW())</formula>
    </cfRule>
  </conditionalFormatting>
  <conditionalFormatting sqref="B52:G52">
    <cfRule type="expression" dxfId="1742" priority="1772">
      <formula>ISEVEN(ROW())</formula>
    </cfRule>
  </conditionalFormatting>
  <conditionalFormatting sqref="F52">
    <cfRule type="expression" dxfId="1741" priority="1771">
      <formula>ISEVEN(ROW())</formula>
    </cfRule>
  </conditionalFormatting>
  <conditionalFormatting sqref="B52:E52">
    <cfRule type="expression" dxfId="1740" priority="1770">
      <formula>ISEVEN(ROW())</formula>
    </cfRule>
  </conditionalFormatting>
  <conditionalFormatting sqref="G52">
    <cfRule type="expression" dxfId="1739" priority="1769">
      <formula>ISEVEN(ROW())</formula>
    </cfRule>
  </conditionalFormatting>
  <conditionalFormatting sqref="G52">
    <cfRule type="expression" dxfId="1738" priority="1768">
      <formula>ISEVEN(ROW())</formula>
    </cfRule>
  </conditionalFormatting>
  <conditionalFormatting sqref="B52 D52:F52">
    <cfRule type="expression" dxfId="1737" priority="1767">
      <formula>ISEVEN(ROW())</formula>
    </cfRule>
  </conditionalFormatting>
  <conditionalFormatting sqref="G52">
    <cfRule type="expression" dxfId="1736" priority="1766">
      <formula>ISEVEN(ROW())</formula>
    </cfRule>
  </conditionalFormatting>
  <conditionalFormatting sqref="C52">
    <cfRule type="expression" dxfId="1735" priority="1765">
      <formula>ISEVEN(ROW())</formula>
    </cfRule>
  </conditionalFormatting>
  <conditionalFormatting sqref="B52:G52">
    <cfRule type="expression" dxfId="1734" priority="1764">
      <formula>ISEVEN(ROW())</formula>
    </cfRule>
  </conditionalFormatting>
  <conditionalFormatting sqref="F52">
    <cfRule type="expression" dxfId="1733" priority="1763">
      <formula>ISEVEN(ROW())</formula>
    </cfRule>
  </conditionalFormatting>
  <conditionalFormatting sqref="B52:E52">
    <cfRule type="expression" dxfId="1732" priority="1762">
      <formula>ISEVEN(ROW())</formula>
    </cfRule>
  </conditionalFormatting>
  <conditionalFormatting sqref="G52">
    <cfRule type="expression" dxfId="1731" priority="1761">
      <formula>ISEVEN(ROW())</formula>
    </cfRule>
  </conditionalFormatting>
  <conditionalFormatting sqref="G52">
    <cfRule type="expression" dxfId="1730" priority="1760">
      <formula>ISEVEN(ROW())</formula>
    </cfRule>
  </conditionalFormatting>
  <conditionalFormatting sqref="B52 D52:F52">
    <cfRule type="expression" dxfId="1729" priority="1759">
      <formula>ISEVEN(ROW())</formula>
    </cfRule>
  </conditionalFormatting>
  <conditionalFormatting sqref="G52">
    <cfRule type="expression" dxfId="1728" priority="1758">
      <formula>ISEVEN(ROW())</formula>
    </cfRule>
  </conditionalFormatting>
  <conditionalFormatting sqref="C52">
    <cfRule type="expression" dxfId="1727" priority="1757">
      <formula>ISEVEN(ROW())</formula>
    </cfRule>
  </conditionalFormatting>
  <conditionalFormatting sqref="B52:G52">
    <cfRule type="expression" dxfId="1726" priority="1756">
      <formula>ISEVEN(ROW())</formula>
    </cfRule>
  </conditionalFormatting>
  <conditionalFormatting sqref="B53:G53">
    <cfRule type="expression" dxfId="1725" priority="1755">
      <formula>ISEVEN(ROW())</formula>
    </cfRule>
  </conditionalFormatting>
  <conditionalFormatting sqref="F53">
    <cfRule type="expression" dxfId="1724" priority="1754">
      <formula>ISEVEN(ROW())</formula>
    </cfRule>
  </conditionalFormatting>
  <conditionalFormatting sqref="B53:E53">
    <cfRule type="expression" dxfId="1723" priority="1753">
      <formula>ISEVEN(ROW())</formula>
    </cfRule>
  </conditionalFormatting>
  <conditionalFormatting sqref="G53">
    <cfRule type="expression" dxfId="1722" priority="1752">
      <formula>ISEVEN(ROW())</formula>
    </cfRule>
  </conditionalFormatting>
  <conditionalFormatting sqref="G53">
    <cfRule type="expression" dxfId="1721" priority="1751">
      <formula>ISEVEN(ROW())</formula>
    </cfRule>
  </conditionalFormatting>
  <conditionalFormatting sqref="B53 D53:F53">
    <cfRule type="expression" dxfId="1720" priority="1750">
      <formula>ISEVEN(ROW())</formula>
    </cfRule>
  </conditionalFormatting>
  <conditionalFormatting sqref="G53">
    <cfRule type="expression" dxfId="1719" priority="1749">
      <formula>ISEVEN(ROW())</formula>
    </cfRule>
  </conditionalFormatting>
  <conditionalFormatting sqref="C53">
    <cfRule type="expression" dxfId="1718" priority="1748">
      <formula>ISEVEN(ROW())</formula>
    </cfRule>
  </conditionalFormatting>
  <conditionalFormatting sqref="B53:G53">
    <cfRule type="expression" dxfId="1717" priority="1747">
      <formula>ISEVEN(ROW())</formula>
    </cfRule>
  </conditionalFormatting>
  <conditionalFormatting sqref="F53">
    <cfRule type="expression" dxfId="1716" priority="1746">
      <formula>ISEVEN(ROW())</formula>
    </cfRule>
  </conditionalFormatting>
  <conditionalFormatting sqref="B53:E53">
    <cfRule type="expression" dxfId="1715" priority="1745">
      <formula>ISEVEN(ROW())</formula>
    </cfRule>
  </conditionalFormatting>
  <conditionalFormatting sqref="G53">
    <cfRule type="expression" dxfId="1714" priority="1744">
      <formula>ISEVEN(ROW())</formula>
    </cfRule>
  </conditionalFormatting>
  <conditionalFormatting sqref="G53">
    <cfRule type="expression" dxfId="1713" priority="1743">
      <formula>ISEVEN(ROW())</formula>
    </cfRule>
  </conditionalFormatting>
  <conditionalFormatting sqref="B53 D53:F53">
    <cfRule type="expression" dxfId="1712" priority="1742">
      <formula>ISEVEN(ROW())</formula>
    </cfRule>
  </conditionalFormatting>
  <conditionalFormatting sqref="G53">
    <cfRule type="expression" dxfId="1711" priority="1741">
      <formula>ISEVEN(ROW())</formula>
    </cfRule>
  </conditionalFormatting>
  <conditionalFormatting sqref="C53">
    <cfRule type="expression" dxfId="1710" priority="1740">
      <formula>ISEVEN(ROW())</formula>
    </cfRule>
  </conditionalFormatting>
  <conditionalFormatting sqref="B53:G53">
    <cfRule type="expression" dxfId="1709" priority="1739">
      <formula>ISEVEN(ROW())</formula>
    </cfRule>
  </conditionalFormatting>
  <conditionalFormatting sqref="F53">
    <cfRule type="expression" dxfId="1708" priority="1738">
      <formula>ISEVEN(ROW())</formula>
    </cfRule>
  </conditionalFormatting>
  <conditionalFormatting sqref="B53:E53">
    <cfRule type="expression" dxfId="1707" priority="1737">
      <formula>ISEVEN(ROW())</formula>
    </cfRule>
  </conditionalFormatting>
  <conditionalFormatting sqref="G53">
    <cfRule type="expression" dxfId="1706" priority="1736">
      <formula>ISEVEN(ROW())</formula>
    </cfRule>
  </conditionalFormatting>
  <conditionalFormatting sqref="G53">
    <cfRule type="expression" dxfId="1705" priority="1735">
      <formula>ISEVEN(ROW())</formula>
    </cfRule>
  </conditionalFormatting>
  <conditionalFormatting sqref="B53:G53">
    <cfRule type="expression" dxfId="1704" priority="1734">
      <formula>ISEVEN(ROW())</formula>
    </cfRule>
  </conditionalFormatting>
  <conditionalFormatting sqref="F53">
    <cfRule type="expression" dxfId="1703" priority="1733">
      <formula>ISEVEN(ROW())</formula>
    </cfRule>
  </conditionalFormatting>
  <conditionalFormatting sqref="B53:E53">
    <cfRule type="expression" dxfId="1702" priority="1732">
      <formula>ISEVEN(ROW())</formula>
    </cfRule>
  </conditionalFormatting>
  <conditionalFormatting sqref="G53">
    <cfRule type="expression" dxfId="1701" priority="1731">
      <formula>ISEVEN(ROW())</formula>
    </cfRule>
  </conditionalFormatting>
  <conditionalFormatting sqref="G53">
    <cfRule type="expression" dxfId="1700" priority="1730">
      <formula>ISEVEN(ROW())</formula>
    </cfRule>
  </conditionalFormatting>
  <conditionalFormatting sqref="B53 D53:F53">
    <cfRule type="expression" dxfId="1699" priority="1729">
      <formula>ISEVEN(ROW())</formula>
    </cfRule>
  </conditionalFormatting>
  <conditionalFormatting sqref="G53">
    <cfRule type="expression" dxfId="1698" priority="1728">
      <formula>ISEVEN(ROW())</formula>
    </cfRule>
  </conditionalFormatting>
  <conditionalFormatting sqref="C53">
    <cfRule type="expression" dxfId="1697" priority="1727">
      <formula>ISEVEN(ROW())</formula>
    </cfRule>
  </conditionalFormatting>
  <conditionalFormatting sqref="B53:G53">
    <cfRule type="expression" dxfId="1696" priority="1726">
      <formula>ISEVEN(ROW())</formula>
    </cfRule>
  </conditionalFormatting>
  <conditionalFormatting sqref="F53">
    <cfRule type="expression" dxfId="1695" priority="1725">
      <formula>ISEVEN(ROW())</formula>
    </cfRule>
  </conditionalFormatting>
  <conditionalFormatting sqref="B53:E53">
    <cfRule type="expression" dxfId="1694" priority="1724">
      <formula>ISEVEN(ROW())</formula>
    </cfRule>
  </conditionalFormatting>
  <conditionalFormatting sqref="G53">
    <cfRule type="expression" dxfId="1693" priority="1723">
      <formula>ISEVEN(ROW())</formula>
    </cfRule>
  </conditionalFormatting>
  <conditionalFormatting sqref="G53">
    <cfRule type="expression" dxfId="1692" priority="1722">
      <formula>ISEVEN(ROW())</formula>
    </cfRule>
  </conditionalFormatting>
  <conditionalFormatting sqref="B53 D53:F53">
    <cfRule type="expression" dxfId="1691" priority="1721">
      <formula>ISEVEN(ROW())</formula>
    </cfRule>
  </conditionalFormatting>
  <conditionalFormatting sqref="G53">
    <cfRule type="expression" dxfId="1690" priority="1720">
      <formula>ISEVEN(ROW())</formula>
    </cfRule>
  </conditionalFormatting>
  <conditionalFormatting sqref="C53">
    <cfRule type="expression" dxfId="1689" priority="1719">
      <formula>ISEVEN(ROW())</formula>
    </cfRule>
  </conditionalFormatting>
  <conditionalFormatting sqref="B53:G53">
    <cfRule type="expression" dxfId="1688" priority="1718">
      <formula>ISEVEN(ROW())</formula>
    </cfRule>
  </conditionalFormatting>
  <conditionalFormatting sqref="F53">
    <cfRule type="expression" dxfId="1687" priority="1717">
      <formula>ISEVEN(ROW())</formula>
    </cfRule>
  </conditionalFormatting>
  <conditionalFormatting sqref="B53:E53">
    <cfRule type="expression" dxfId="1686" priority="1716">
      <formula>ISEVEN(ROW())</formula>
    </cfRule>
  </conditionalFormatting>
  <conditionalFormatting sqref="G53">
    <cfRule type="expression" dxfId="1685" priority="1715">
      <formula>ISEVEN(ROW())</formula>
    </cfRule>
  </conditionalFormatting>
  <conditionalFormatting sqref="G53">
    <cfRule type="expression" dxfId="1684" priority="1714">
      <formula>ISEVEN(ROW())</formula>
    </cfRule>
  </conditionalFormatting>
  <conditionalFormatting sqref="B53:G53">
    <cfRule type="expression" dxfId="1683" priority="1713">
      <formula>ISEVEN(ROW())</formula>
    </cfRule>
  </conditionalFormatting>
  <conditionalFormatting sqref="F53">
    <cfRule type="expression" dxfId="1682" priority="1712">
      <formula>ISEVEN(ROW())</formula>
    </cfRule>
  </conditionalFormatting>
  <conditionalFormatting sqref="B53:E53">
    <cfRule type="expression" dxfId="1681" priority="1711">
      <formula>ISEVEN(ROW())</formula>
    </cfRule>
  </conditionalFormatting>
  <conditionalFormatting sqref="G53">
    <cfRule type="expression" dxfId="1680" priority="1710">
      <formula>ISEVEN(ROW())</formula>
    </cfRule>
  </conditionalFormatting>
  <conditionalFormatting sqref="G53">
    <cfRule type="expression" dxfId="1679" priority="1709">
      <formula>ISEVEN(ROW())</formula>
    </cfRule>
  </conditionalFormatting>
  <conditionalFormatting sqref="F53">
    <cfRule type="expression" dxfId="1678" priority="1708">
      <formula>ISEVEN(ROW())</formula>
    </cfRule>
  </conditionalFormatting>
  <conditionalFormatting sqref="B53:E53">
    <cfRule type="expression" dxfId="1677" priority="1707">
      <formula>ISEVEN(ROW())</formula>
    </cfRule>
  </conditionalFormatting>
  <conditionalFormatting sqref="G53">
    <cfRule type="expression" dxfId="1676" priority="1706">
      <formula>ISEVEN(ROW())</formula>
    </cfRule>
  </conditionalFormatting>
  <conditionalFormatting sqref="G53 B53:E53">
    <cfRule type="expression" dxfId="1675" priority="1705">
      <formula>ISEVEN(ROW())</formula>
    </cfRule>
  </conditionalFormatting>
  <conditionalFormatting sqref="B53:G53">
    <cfRule type="expression" dxfId="1674" priority="1704">
      <formula>ISEVEN(ROW())</formula>
    </cfRule>
  </conditionalFormatting>
  <conditionalFormatting sqref="F53">
    <cfRule type="expression" dxfId="1673" priority="1703">
      <formula>ISEVEN(ROW())</formula>
    </cfRule>
  </conditionalFormatting>
  <conditionalFormatting sqref="B53:E53">
    <cfRule type="expression" dxfId="1672" priority="1702">
      <formula>ISEVEN(ROW())</formula>
    </cfRule>
  </conditionalFormatting>
  <conditionalFormatting sqref="G53">
    <cfRule type="expression" dxfId="1671" priority="1701">
      <formula>ISEVEN(ROW())</formula>
    </cfRule>
  </conditionalFormatting>
  <conditionalFormatting sqref="G53">
    <cfRule type="expression" dxfId="1670" priority="1700">
      <formula>ISEVEN(ROW())</formula>
    </cfRule>
  </conditionalFormatting>
  <conditionalFormatting sqref="B53 D53:F53">
    <cfRule type="expression" dxfId="1669" priority="1699">
      <formula>ISEVEN(ROW())</formula>
    </cfRule>
  </conditionalFormatting>
  <conditionalFormatting sqref="G53">
    <cfRule type="expression" dxfId="1668" priority="1698">
      <formula>ISEVEN(ROW())</formula>
    </cfRule>
  </conditionalFormatting>
  <conditionalFormatting sqref="C53">
    <cfRule type="expression" dxfId="1667" priority="1697">
      <formula>ISEVEN(ROW())</formula>
    </cfRule>
  </conditionalFormatting>
  <conditionalFormatting sqref="B53:G53">
    <cfRule type="expression" dxfId="1666" priority="1696">
      <formula>ISEVEN(ROW())</formula>
    </cfRule>
  </conditionalFormatting>
  <conditionalFormatting sqref="F53">
    <cfRule type="expression" dxfId="1665" priority="1695">
      <formula>ISEVEN(ROW())</formula>
    </cfRule>
  </conditionalFormatting>
  <conditionalFormatting sqref="B53:E53">
    <cfRule type="expression" dxfId="1664" priority="1694">
      <formula>ISEVEN(ROW())</formula>
    </cfRule>
  </conditionalFormatting>
  <conditionalFormatting sqref="G53">
    <cfRule type="expression" dxfId="1663" priority="1693">
      <formula>ISEVEN(ROW())</formula>
    </cfRule>
  </conditionalFormatting>
  <conditionalFormatting sqref="G53">
    <cfRule type="expression" dxfId="1662" priority="1692">
      <formula>ISEVEN(ROW())</formula>
    </cfRule>
  </conditionalFormatting>
  <conditionalFormatting sqref="B53:G53">
    <cfRule type="expression" dxfId="1661" priority="1691">
      <formula>ISEVEN(ROW())</formula>
    </cfRule>
  </conditionalFormatting>
  <conditionalFormatting sqref="F53">
    <cfRule type="expression" dxfId="1660" priority="1690">
      <formula>ISEVEN(ROW())</formula>
    </cfRule>
  </conditionalFormatting>
  <conditionalFormatting sqref="B53:E53">
    <cfRule type="expression" dxfId="1659" priority="1689">
      <formula>ISEVEN(ROW())</formula>
    </cfRule>
  </conditionalFormatting>
  <conditionalFormatting sqref="G53">
    <cfRule type="expression" dxfId="1658" priority="1688">
      <formula>ISEVEN(ROW())</formula>
    </cfRule>
  </conditionalFormatting>
  <conditionalFormatting sqref="G53">
    <cfRule type="expression" dxfId="1657" priority="1687">
      <formula>ISEVEN(ROW())</formula>
    </cfRule>
  </conditionalFormatting>
  <conditionalFormatting sqref="B53 D53:F53">
    <cfRule type="expression" dxfId="1656" priority="1686">
      <formula>ISEVEN(ROW())</formula>
    </cfRule>
  </conditionalFormatting>
  <conditionalFormatting sqref="G53">
    <cfRule type="expression" dxfId="1655" priority="1685">
      <formula>ISEVEN(ROW())</formula>
    </cfRule>
  </conditionalFormatting>
  <conditionalFormatting sqref="C53">
    <cfRule type="expression" dxfId="1654" priority="1684">
      <formula>ISEVEN(ROW())</formula>
    </cfRule>
  </conditionalFormatting>
  <conditionalFormatting sqref="B53:G53">
    <cfRule type="expression" dxfId="1653" priority="1683">
      <formula>ISEVEN(ROW())</formula>
    </cfRule>
  </conditionalFormatting>
  <conditionalFormatting sqref="F53">
    <cfRule type="expression" dxfId="1652" priority="1682">
      <formula>ISEVEN(ROW())</formula>
    </cfRule>
  </conditionalFormatting>
  <conditionalFormatting sqref="B53:E53">
    <cfRule type="expression" dxfId="1651" priority="1681">
      <formula>ISEVEN(ROW())</formula>
    </cfRule>
  </conditionalFormatting>
  <conditionalFormatting sqref="G53">
    <cfRule type="expression" dxfId="1650" priority="1680">
      <formula>ISEVEN(ROW())</formula>
    </cfRule>
  </conditionalFormatting>
  <conditionalFormatting sqref="G53">
    <cfRule type="expression" dxfId="1649" priority="1679">
      <formula>ISEVEN(ROW())</formula>
    </cfRule>
  </conditionalFormatting>
  <conditionalFormatting sqref="B53 D53:F53">
    <cfRule type="expression" dxfId="1648" priority="1678">
      <formula>ISEVEN(ROW())</formula>
    </cfRule>
  </conditionalFormatting>
  <conditionalFormatting sqref="G53">
    <cfRule type="expression" dxfId="1647" priority="1677">
      <formula>ISEVEN(ROW())</formula>
    </cfRule>
  </conditionalFormatting>
  <conditionalFormatting sqref="C53">
    <cfRule type="expression" dxfId="1646" priority="1676">
      <formula>ISEVEN(ROW())</formula>
    </cfRule>
  </conditionalFormatting>
  <conditionalFormatting sqref="B53:G53">
    <cfRule type="expression" dxfId="1645" priority="1675">
      <formula>ISEVEN(ROW())</formula>
    </cfRule>
  </conditionalFormatting>
  <conditionalFormatting sqref="F53">
    <cfRule type="expression" dxfId="1644" priority="1674">
      <formula>ISEVEN(ROW())</formula>
    </cfRule>
  </conditionalFormatting>
  <conditionalFormatting sqref="B53:E53">
    <cfRule type="expression" dxfId="1643" priority="1673">
      <formula>ISEVEN(ROW())</formula>
    </cfRule>
  </conditionalFormatting>
  <conditionalFormatting sqref="G53">
    <cfRule type="expression" dxfId="1642" priority="1672">
      <formula>ISEVEN(ROW())</formula>
    </cfRule>
  </conditionalFormatting>
  <conditionalFormatting sqref="G53">
    <cfRule type="expression" dxfId="1641" priority="1671">
      <formula>ISEVEN(ROW())</formula>
    </cfRule>
  </conditionalFormatting>
  <conditionalFormatting sqref="B53:G53">
    <cfRule type="expression" dxfId="1640" priority="1670">
      <formula>ISEVEN(ROW())</formula>
    </cfRule>
  </conditionalFormatting>
  <conditionalFormatting sqref="F56">
    <cfRule type="expression" dxfId="1639" priority="1669">
      <formula>ISEVEN(ROW())</formula>
    </cfRule>
  </conditionalFormatting>
  <conditionalFormatting sqref="B56:E56">
    <cfRule type="expression" dxfId="1638" priority="1668">
      <formula>ISEVEN(ROW())</formula>
    </cfRule>
  </conditionalFormatting>
  <conditionalFormatting sqref="G56">
    <cfRule type="expression" dxfId="1637" priority="1667">
      <formula>ISEVEN(ROW())</formula>
    </cfRule>
  </conditionalFormatting>
  <conditionalFormatting sqref="G56">
    <cfRule type="expression" dxfId="1636" priority="1666">
      <formula>ISEVEN(ROW())</formula>
    </cfRule>
  </conditionalFormatting>
  <conditionalFormatting sqref="B56 D56:F56">
    <cfRule type="expression" dxfId="1635" priority="1665">
      <formula>ISEVEN(ROW())</formula>
    </cfRule>
  </conditionalFormatting>
  <conditionalFormatting sqref="G56">
    <cfRule type="expression" dxfId="1634" priority="1664">
      <formula>ISEVEN(ROW())</formula>
    </cfRule>
  </conditionalFormatting>
  <conditionalFormatting sqref="C56">
    <cfRule type="expression" dxfId="1633" priority="1663">
      <formula>ISEVEN(ROW())</formula>
    </cfRule>
  </conditionalFormatting>
  <conditionalFormatting sqref="B56:G56">
    <cfRule type="expression" dxfId="1632" priority="1662">
      <formula>ISEVEN(ROW())</formula>
    </cfRule>
  </conditionalFormatting>
  <conditionalFormatting sqref="F56">
    <cfRule type="expression" dxfId="1631" priority="1661">
      <formula>ISEVEN(ROW())</formula>
    </cfRule>
  </conditionalFormatting>
  <conditionalFormatting sqref="B56:E56">
    <cfRule type="expression" dxfId="1630" priority="1660">
      <formula>ISEVEN(ROW())</formula>
    </cfRule>
  </conditionalFormatting>
  <conditionalFormatting sqref="G56">
    <cfRule type="expression" dxfId="1629" priority="1659">
      <formula>ISEVEN(ROW())</formula>
    </cfRule>
  </conditionalFormatting>
  <conditionalFormatting sqref="G56">
    <cfRule type="expression" dxfId="1628" priority="1658">
      <formula>ISEVEN(ROW())</formula>
    </cfRule>
  </conditionalFormatting>
  <conditionalFormatting sqref="B56 D56:F56">
    <cfRule type="expression" dxfId="1627" priority="1657">
      <formula>ISEVEN(ROW())</formula>
    </cfRule>
  </conditionalFormatting>
  <conditionalFormatting sqref="G56">
    <cfRule type="expression" dxfId="1626" priority="1656">
      <formula>ISEVEN(ROW())</formula>
    </cfRule>
  </conditionalFormatting>
  <conditionalFormatting sqref="C56">
    <cfRule type="expression" dxfId="1625" priority="1655">
      <formula>ISEVEN(ROW())</formula>
    </cfRule>
  </conditionalFormatting>
  <conditionalFormatting sqref="B56:G56">
    <cfRule type="expression" dxfId="1624" priority="1654">
      <formula>ISEVEN(ROW())</formula>
    </cfRule>
  </conditionalFormatting>
  <conditionalFormatting sqref="F56">
    <cfRule type="expression" dxfId="1623" priority="1653">
      <formula>ISEVEN(ROW())</formula>
    </cfRule>
  </conditionalFormatting>
  <conditionalFormatting sqref="B56:E56">
    <cfRule type="expression" dxfId="1622" priority="1652">
      <formula>ISEVEN(ROW())</formula>
    </cfRule>
  </conditionalFormatting>
  <conditionalFormatting sqref="G56">
    <cfRule type="expression" dxfId="1621" priority="1651">
      <formula>ISEVEN(ROW())</formula>
    </cfRule>
  </conditionalFormatting>
  <conditionalFormatting sqref="G56">
    <cfRule type="expression" dxfId="1620" priority="1650">
      <formula>ISEVEN(ROW())</formula>
    </cfRule>
  </conditionalFormatting>
  <conditionalFormatting sqref="B56 D56:F56">
    <cfRule type="expression" dxfId="1619" priority="1649">
      <formula>ISEVEN(ROW())</formula>
    </cfRule>
  </conditionalFormatting>
  <conditionalFormatting sqref="G56">
    <cfRule type="expression" dxfId="1618" priority="1648">
      <formula>ISEVEN(ROW())</formula>
    </cfRule>
  </conditionalFormatting>
  <conditionalFormatting sqref="C56">
    <cfRule type="expression" dxfId="1617" priority="1647">
      <formula>ISEVEN(ROW())</formula>
    </cfRule>
  </conditionalFormatting>
  <conditionalFormatting sqref="F56">
    <cfRule type="expression" dxfId="1616" priority="1646">
      <formula>ISEVEN(ROW())</formula>
    </cfRule>
  </conditionalFormatting>
  <conditionalFormatting sqref="B56:E56">
    <cfRule type="expression" dxfId="1615" priority="1645">
      <formula>ISEVEN(ROW())</formula>
    </cfRule>
  </conditionalFormatting>
  <conditionalFormatting sqref="G56">
    <cfRule type="expression" dxfId="1614" priority="1644">
      <formula>ISEVEN(ROW())</formula>
    </cfRule>
  </conditionalFormatting>
  <conditionalFormatting sqref="G56">
    <cfRule type="expression" dxfId="1613" priority="1643">
      <formula>ISEVEN(ROW())</formula>
    </cfRule>
  </conditionalFormatting>
  <conditionalFormatting sqref="B56 D56:F56">
    <cfRule type="expression" dxfId="1612" priority="1642">
      <formula>ISEVEN(ROW())</formula>
    </cfRule>
  </conditionalFormatting>
  <conditionalFormatting sqref="G56">
    <cfRule type="expression" dxfId="1611" priority="1641">
      <formula>ISEVEN(ROW())</formula>
    </cfRule>
  </conditionalFormatting>
  <conditionalFormatting sqref="C56">
    <cfRule type="expression" dxfId="1610" priority="1640">
      <formula>ISEVEN(ROW())</formula>
    </cfRule>
  </conditionalFormatting>
  <conditionalFormatting sqref="B56:G56">
    <cfRule type="expression" dxfId="1609" priority="1639">
      <formula>ISEVEN(ROW())</formula>
    </cfRule>
  </conditionalFormatting>
  <conditionalFormatting sqref="F56">
    <cfRule type="expression" dxfId="1608" priority="1638">
      <formula>ISEVEN(ROW())</formula>
    </cfRule>
  </conditionalFormatting>
  <conditionalFormatting sqref="B56:E56">
    <cfRule type="expression" dxfId="1607" priority="1637">
      <formula>ISEVEN(ROW())</formula>
    </cfRule>
  </conditionalFormatting>
  <conditionalFormatting sqref="G56">
    <cfRule type="expression" dxfId="1606" priority="1636">
      <formula>ISEVEN(ROW())</formula>
    </cfRule>
  </conditionalFormatting>
  <conditionalFormatting sqref="G56">
    <cfRule type="expression" dxfId="1605" priority="1635">
      <formula>ISEVEN(ROW())</formula>
    </cfRule>
  </conditionalFormatting>
  <conditionalFormatting sqref="B56 D56:F56">
    <cfRule type="expression" dxfId="1604" priority="1634">
      <formula>ISEVEN(ROW())</formula>
    </cfRule>
  </conditionalFormatting>
  <conditionalFormatting sqref="G56">
    <cfRule type="expression" dxfId="1603" priority="1633">
      <formula>ISEVEN(ROW())</formula>
    </cfRule>
  </conditionalFormatting>
  <conditionalFormatting sqref="C56">
    <cfRule type="expression" dxfId="1602" priority="1632">
      <formula>ISEVEN(ROW())</formula>
    </cfRule>
  </conditionalFormatting>
  <conditionalFormatting sqref="B56:G56">
    <cfRule type="expression" dxfId="1601" priority="1631">
      <formula>ISEVEN(ROW())</formula>
    </cfRule>
  </conditionalFormatting>
  <conditionalFormatting sqref="F56">
    <cfRule type="expression" dxfId="1600" priority="1630">
      <formula>ISEVEN(ROW())</formula>
    </cfRule>
  </conditionalFormatting>
  <conditionalFormatting sqref="B56:E56">
    <cfRule type="expression" dxfId="1599" priority="1629">
      <formula>ISEVEN(ROW())</formula>
    </cfRule>
  </conditionalFormatting>
  <conditionalFormatting sqref="G56">
    <cfRule type="expression" dxfId="1598" priority="1628">
      <formula>ISEVEN(ROW())</formula>
    </cfRule>
  </conditionalFormatting>
  <conditionalFormatting sqref="G56">
    <cfRule type="expression" dxfId="1597" priority="1627">
      <formula>ISEVEN(ROW())</formula>
    </cfRule>
  </conditionalFormatting>
  <conditionalFormatting sqref="B56 D56:F56">
    <cfRule type="expression" dxfId="1596" priority="1626">
      <formula>ISEVEN(ROW())</formula>
    </cfRule>
  </conditionalFormatting>
  <conditionalFormatting sqref="G56">
    <cfRule type="expression" dxfId="1595" priority="1625">
      <formula>ISEVEN(ROW())</formula>
    </cfRule>
  </conditionalFormatting>
  <conditionalFormatting sqref="C56">
    <cfRule type="expression" dxfId="1594" priority="1624">
      <formula>ISEVEN(ROW())</formula>
    </cfRule>
  </conditionalFormatting>
  <conditionalFormatting sqref="F56">
    <cfRule type="expression" dxfId="1593" priority="1623">
      <formula>ISEVEN(ROW())</formula>
    </cfRule>
  </conditionalFormatting>
  <conditionalFormatting sqref="B56:E56">
    <cfRule type="expression" dxfId="1592" priority="1622">
      <formula>ISEVEN(ROW())</formula>
    </cfRule>
  </conditionalFormatting>
  <conditionalFormatting sqref="G56">
    <cfRule type="expression" dxfId="1591" priority="1621">
      <formula>ISEVEN(ROW())</formula>
    </cfRule>
  </conditionalFormatting>
  <conditionalFormatting sqref="G56">
    <cfRule type="expression" dxfId="1590" priority="1620">
      <formula>ISEVEN(ROW())</formula>
    </cfRule>
  </conditionalFormatting>
  <conditionalFormatting sqref="B56 D56:F56">
    <cfRule type="expression" dxfId="1589" priority="1619">
      <formula>ISEVEN(ROW())</formula>
    </cfRule>
  </conditionalFormatting>
  <conditionalFormatting sqref="G56">
    <cfRule type="expression" dxfId="1588" priority="1618">
      <formula>ISEVEN(ROW())</formula>
    </cfRule>
  </conditionalFormatting>
  <conditionalFormatting sqref="C56">
    <cfRule type="expression" dxfId="1587" priority="1617">
      <formula>ISEVEN(ROW())</formula>
    </cfRule>
  </conditionalFormatting>
  <conditionalFormatting sqref="B56:G56">
    <cfRule type="expression" dxfId="1586" priority="1616">
      <formula>ISEVEN(ROW())</formula>
    </cfRule>
  </conditionalFormatting>
  <conditionalFormatting sqref="F56">
    <cfRule type="expression" dxfId="1585" priority="1615">
      <formula>ISEVEN(ROW())</formula>
    </cfRule>
  </conditionalFormatting>
  <conditionalFormatting sqref="B56:E56">
    <cfRule type="expression" dxfId="1584" priority="1614">
      <formula>ISEVEN(ROW())</formula>
    </cfRule>
  </conditionalFormatting>
  <conditionalFormatting sqref="G56">
    <cfRule type="expression" dxfId="1583" priority="1613">
      <formula>ISEVEN(ROW())</formula>
    </cfRule>
  </conditionalFormatting>
  <conditionalFormatting sqref="G56">
    <cfRule type="expression" dxfId="1582" priority="1612">
      <formula>ISEVEN(ROW())</formula>
    </cfRule>
  </conditionalFormatting>
  <conditionalFormatting sqref="B56 D56:F56">
    <cfRule type="expression" dxfId="1581" priority="1611">
      <formula>ISEVEN(ROW())</formula>
    </cfRule>
  </conditionalFormatting>
  <conditionalFormatting sqref="G56">
    <cfRule type="expression" dxfId="1580" priority="1610">
      <formula>ISEVEN(ROW())</formula>
    </cfRule>
  </conditionalFormatting>
  <conditionalFormatting sqref="C56">
    <cfRule type="expression" dxfId="1579" priority="1609">
      <formula>ISEVEN(ROW())</formula>
    </cfRule>
  </conditionalFormatting>
  <conditionalFormatting sqref="B56:G56">
    <cfRule type="expression" dxfId="1578" priority="1608">
      <formula>ISEVEN(ROW())</formula>
    </cfRule>
  </conditionalFormatting>
  <conditionalFormatting sqref="F56">
    <cfRule type="expression" dxfId="1577" priority="1607">
      <formula>ISEVEN(ROW())</formula>
    </cfRule>
  </conditionalFormatting>
  <conditionalFormatting sqref="B56:E56">
    <cfRule type="expression" dxfId="1576" priority="1606">
      <formula>ISEVEN(ROW())</formula>
    </cfRule>
  </conditionalFormatting>
  <conditionalFormatting sqref="G56">
    <cfRule type="expression" dxfId="1575" priority="1605">
      <formula>ISEVEN(ROW())</formula>
    </cfRule>
  </conditionalFormatting>
  <conditionalFormatting sqref="G56">
    <cfRule type="expression" dxfId="1574" priority="1604">
      <formula>ISEVEN(ROW())</formula>
    </cfRule>
  </conditionalFormatting>
  <conditionalFormatting sqref="B56 D56:F56">
    <cfRule type="expression" dxfId="1573" priority="1603">
      <formula>ISEVEN(ROW())</formula>
    </cfRule>
  </conditionalFormatting>
  <conditionalFormatting sqref="G56">
    <cfRule type="expression" dxfId="1572" priority="1602">
      <formula>ISEVEN(ROW())</formula>
    </cfRule>
  </conditionalFormatting>
  <conditionalFormatting sqref="C56">
    <cfRule type="expression" dxfId="1571" priority="1601">
      <formula>ISEVEN(ROW())</formula>
    </cfRule>
  </conditionalFormatting>
  <conditionalFormatting sqref="F56">
    <cfRule type="expression" dxfId="1570" priority="1600">
      <formula>ISEVEN(ROW())</formula>
    </cfRule>
  </conditionalFormatting>
  <conditionalFormatting sqref="B56:E56">
    <cfRule type="expression" dxfId="1569" priority="1599">
      <formula>ISEVEN(ROW())</formula>
    </cfRule>
  </conditionalFormatting>
  <conditionalFormatting sqref="G56">
    <cfRule type="expression" dxfId="1568" priority="1598">
      <formula>ISEVEN(ROW())</formula>
    </cfRule>
  </conditionalFormatting>
  <conditionalFormatting sqref="G56">
    <cfRule type="expression" dxfId="1567" priority="1597">
      <formula>ISEVEN(ROW())</formula>
    </cfRule>
  </conditionalFormatting>
  <conditionalFormatting sqref="B56 D56:F56">
    <cfRule type="expression" dxfId="1566" priority="1596">
      <formula>ISEVEN(ROW())</formula>
    </cfRule>
  </conditionalFormatting>
  <conditionalFormatting sqref="G56">
    <cfRule type="expression" dxfId="1565" priority="1595">
      <formula>ISEVEN(ROW())</formula>
    </cfRule>
  </conditionalFormatting>
  <conditionalFormatting sqref="C56">
    <cfRule type="expression" dxfId="1564" priority="1594">
      <formula>ISEVEN(ROW())</formula>
    </cfRule>
  </conditionalFormatting>
  <conditionalFormatting sqref="B56:G56">
    <cfRule type="expression" dxfId="1563" priority="1593">
      <formula>ISEVEN(ROW())</formula>
    </cfRule>
  </conditionalFormatting>
  <conditionalFormatting sqref="F56">
    <cfRule type="expression" dxfId="1562" priority="1592">
      <formula>ISEVEN(ROW())</formula>
    </cfRule>
  </conditionalFormatting>
  <conditionalFormatting sqref="B56:E56">
    <cfRule type="expression" dxfId="1561" priority="1591">
      <formula>ISEVEN(ROW())</formula>
    </cfRule>
  </conditionalFormatting>
  <conditionalFormatting sqref="G56">
    <cfRule type="expression" dxfId="1560" priority="1590">
      <formula>ISEVEN(ROW())</formula>
    </cfRule>
  </conditionalFormatting>
  <conditionalFormatting sqref="G56">
    <cfRule type="expression" dxfId="1559" priority="1589">
      <formula>ISEVEN(ROW())</formula>
    </cfRule>
  </conditionalFormatting>
  <conditionalFormatting sqref="B56 D56:F56">
    <cfRule type="expression" dxfId="1558" priority="1588">
      <formula>ISEVEN(ROW())</formula>
    </cfRule>
  </conditionalFormatting>
  <conditionalFormatting sqref="G56">
    <cfRule type="expression" dxfId="1557" priority="1587">
      <formula>ISEVEN(ROW())</formula>
    </cfRule>
  </conditionalFormatting>
  <conditionalFormatting sqref="C56">
    <cfRule type="expression" dxfId="1556" priority="1586">
      <formula>ISEVEN(ROW())</formula>
    </cfRule>
  </conditionalFormatting>
  <conditionalFormatting sqref="B56:G56">
    <cfRule type="expression" dxfId="1555" priority="1585">
      <formula>ISEVEN(ROW())</formula>
    </cfRule>
  </conditionalFormatting>
  <conditionalFormatting sqref="F56">
    <cfRule type="expression" dxfId="1554" priority="1584">
      <formula>ISEVEN(ROW())</formula>
    </cfRule>
  </conditionalFormatting>
  <conditionalFormatting sqref="B56:E56">
    <cfRule type="expression" dxfId="1553" priority="1583">
      <formula>ISEVEN(ROW())</formula>
    </cfRule>
  </conditionalFormatting>
  <conditionalFormatting sqref="G56">
    <cfRule type="expression" dxfId="1552" priority="1582">
      <formula>ISEVEN(ROW())</formula>
    </cfRule>
  </conditionalFormatting>
  <conditionalFormatting sqref="G56">
    <cfRule type="expression" dxfId="1551" priority="1581">
      <formula>ISEVEN(ROW())</formula>
    </cfRule>
  </conditionalFormatting>
  <conditionalFormatting sqref="B56 D56:F56">
    <cfRule type="expression" dxfId="1550" priority="1580">
      <formula>ISEVEN(ROW())</formula>
    </cfRule>
  </conditionalFormatting>
  <conditionalFormatting sqref="G56">
    <cfRule type="expression" dxfId="1549" priority="1579">
      <formula>ISEVEN(ROW())</formula>
    </cfRule>
  </conditionalFormatting>
  <conditionalFormatting sqref="C56">
    <cfRule type="expression" dxfId="1548" priority="1578">
      <formula>ISEVEN(ROW())</formula>
    </cfRule>
  </conditionalFormatting>
  <conditionalFormatting sqref="C59">
    <cfRule type="expression" dxfId="1547" priority="1577">
      <formula>ISEVEN(ROW())</formula>
    </cfRule>
  </conditionalFormatting>
  <conditionalFormatting sqref="C59">
    <cfRule type="expression" dxfId="1546" priority="1576">
      <formula>ISEVEN(ROW())</formula>
    </cfRule>
  </conditionalFormatting>
  <conditionalFormatting sqref="C59">
    <cfRule type="expression" dxfId="1545" priority="1575">
      <formula>ISEVEN(ROW())</formula>
    </cfRule>
  </conditionalFormatting>
  <conditionalFormatting sqref="C59">
    <cfRule type="expression" dxfId="1544" priority="1574">
      <formula>ISEVEN(ROW())</formula>
    </cfRule>
  </conditionalFormatting>
  <conditionalFormatting sqref="C59">
    <cfRule type="expression" dxfId="1543" priority="1573">
      <formula>ISEVEN(ROW())</formula>
    </cfRule>
  </conditionalFormatting>
  <conditionalFormatting sqref="C59">
    <cfRule type="expression" dxfId="1542" priority="1572">
      <formula>ISEVEN(ROW())</formula>
    </cfRule>
  </conditionalFormatting>
  <conditionalFormatting sqref="C59">
    <cfRule type="expression" dxfId="1541" priority="1571">
      <formula>ISEVEN(ROW())</formula>
    </cfRule>
  </conditionalFormatting>
  <conditionalFormatting sqref="C59">
    <cfRule type="expression" dxfId="1540" priority="1570">
      <formula>ISEVEN(ROW())</formula>
    </cfRule>
  </conditionalFormatting>
  <conditionalFormatting sqref="C59">
    <cfRule type="expression" dxfId="1539" priority="1569">
      <formula>ISEVEN(ROW())</formula>
    </cfRule>
  </conditionalFormatting>
  <conditionalFormatting sqref="C59">
    <cfRule type="expression" dxfId="1538" priority="1568">
      <formula>ISEVEN(ROW())</formula>
    </cfRule>
  </conditionalFormatting>
  <conditionalFormatting sqref="C59">
    <cfRule type="expression" dxfId="1537" priority="1567">
      <formula>ISEVEN(ROW())</formula>
    </cfRule>
  </conditionalFormatting>
  <conditionalFormatting sqref="C59">
    <cfRule type="expression" dxfId="1536" priority="1566">
      <formula>ISEVEN(ROW())</formula>
    </cfRule>
  </conditionalFormatting>
  <conditionalFormatting sqref="C59">
    <cfRule type="expression" dxfId="1535" priority="1565">
      <formula>ISEVEN(ROW())</formula>
    </cfRule>
  </conditionalFormatting>
  <conditionalFormatting sqref="C59">
    <cfRule type="expression" dxfId="1534" priority="1564">
      <formula>ISEVEN(ROW())</formula>
    </cfRule>
  </conditionalFormatting>
  <conditionalFormatting sqref="C59">
    <cfRule type="expression" dxfId="1533" priority="1563">
      <formula>ISEVEN(ROW())</formula>
    </cfRule>
  </conditionalFormatting>
  <conditionalFormatting sqref="C59">
    <cfRule type="expression" dxfId="1532" priority="1562">
      <formula>ISEVEN(ROW())</formula>
    </cfRule>
  </conditionalFormatting>
  <conditionalFormatting sqref="C59">
    <cfRule type="expression" dxfId="1531" priority="1561">
      <formula>ISEVEN(ROW())</formula>
    </cfRule>
  </conditionalFormatting>
  <conditionalFormatting sqref="C59">
    <cfRule type="expression" dxfId="1530" priority="1560">
      <formula>ISEVEN(ROW())</formula>
    </cfRule>
  </conditionalFormatting>
  <conditionalFormatting sqref="C59">
    <cfRule type="expression" dxfId="1529" priority="1559">
      <formula>ISEVEN(ROW())</formula>
    </cfRule>
  </conditionalFormatting>
  <conditionalFormatting sqref="C59">
    <cfRule type="expression" dxfId="1528" priority="1558">
      <formula>ISEVEN(ROW())</formula>
    </cfRule>
  </conditionalFormatting>
  <conditionalFormatting sqref="C59">
    <cfRule type="expression" dxfId="1527" priority="1557">
      <formula>ISEVEN(ROW())</formula>
    </cfRule>
  </conditionalFormatting>
  <conditionalFormatting sqref="C59">
    <cfRule type="expression" dxfId="1526" priority="1556">
      <formula>ISEVEN(ROW())</formula>
    </cfRule>
  </conditionalFormatting>
  <conditionalFormatting sqref="C59">
    <cfRule type="expression" dxfId="1525" priority="1555">
      <formula>ISEVEN(ROW())</formula>
    </cfRule>
  </conditionalFormatting>
  <conditionalFormatting sqref="C59">
    <cfRule type="expression" dxfId="1524" priority="1554">
      <formula>ISEVEN(ROW())</formula>
    </cfRule>
  </conditionalFormatting>
  <conditionalFormatting sqref="C59">
    <cfRule type="expression" dxfId="1523" priority="1553">
      <formula>ISEVEN(ROW())</formula>
    </cfRule>
  </conditionalFormatting>
  <conditionalFormatting sqref="C59">
    <cfRule type="expression" dxfId="1522" priority="1552">
      <formula>ISEVEN(ROW())</formula>
    </cfRule>
  </conditionalFormatting>
  <conditionalFormatting sqref="C59">
    <cfRule type="expression" dxfId="1521" priority="1551">
      <formula>ISEVEN(ROW())</formula>
    </cfRule>
  </conditionalFormatting>
  <conditionalFormatting sqref="C59">
    <cfRule type="expression" dxfId="1520" priority="1550">
      <formula>ISEVEN(ROW())</formula>
    </cfRule>
  </conditionalFormatting>
  <conditionalFormatting sqref="C59">
    <cfRule type="expression" dxfId="1519" priority="1549">
      <formula>ISEVEN(ROW())</formula>
    </cfRule>
  </conditionalFormatting>
  <conditionalFormatting sqref="C59">
    <cfRule type="expression" dxfId="1518" priority="1548">
      <formula>ISEVEN(ROW())</formula>
    </cfRule>
  </conditionalFormatting>
  <conditionalFormatting sqref="C59">
    <cfRule type="expression" dxfId="1517" priority="1547">
      <formula>ISEVEN(ROW())</formula>
    </cfRule>
  </conditionalFormatting>
  <conditionalFormatting sqref="C59">
    <cfRule type="expression" dxfId="1516" priority="1546">
      <formula>ISEVEN(ROW())</formula>
    </cfRule>
  </conditionalFormatting>
  <conditionalFormatting sqref="C59">
    <cfRule type="expression" dxfId="1515" priority="1545">
      <formula>ISEVEN(ROW())</formula>
    </cfRule>
  </conditionalFormatting>
  <conditionalFormatting sqref="C59">
    <cfRule type="expression" dxfId="1514" priority="1544">
      <formula>ISEVEN(ROW())</formula>
    </cfRule>
  </conditionalFormatting>
  <conditionalFormatting sqref="C59">
    <cfRule type="expression" dxfId="1513" priority="1543">
      <formula>ISEVEN(ROW())</formula>
    </cfRule>
  </conditionalFormatting>
  <conditionalFormatting sqref="C59">
    <cfRule type="expression" dxfId="1512" priority="1542">
      <formula>ISEVEN(ROW())</formula>
    </cfRule>
  </conditionalFormatting>
  <conditionalFormatting sqref="C59">
    <cfRule type="expression" dxfId="1511" priority="1541">
      <formula>ISEVEN(ROW())</formula>
    </cfRule>
  </conditionalFormatting>
  <conditionalFormatting sqref="C59">
    <cfRule type="expression" dxfId="1510" priority="1540">
      <formula>ISEVEN(ROW())</formula>
    </cfRule>
  </conditionalFormatting>
  <conditionalFormatting sqref="C59">
    <cfRule type="expression" dxfId="1509" priority="1539">
      <formula>ISEVEN(ROW())</formula>
    </cfRule>
  </conditionalFormatting>
  <conditionalFormatting sqref="C59">
    <cfRule type="expression" dxfId="1508" priority="1538">
      <formula>ISEVEN(ROW())</formula>
    </cfRule>
  </conditionalFormatting>
  <conditionalFormatting sqref="C59">
    <cfRule type="expression" dxfId="1507" priority="1537">
      <formula>ISEVEN(ROW())</formula>
    </cfRule>
  </conditionalFormatting>
  <conditionalFormatting sqref="C59">
    <cfRule type="expression" dxfId="1506" priority="1536">
      <formula>ISEVEN(ROW())</formula>
    </cfRule>
  </conditionalFormatting>
  <conditionalFormatting sqref="C59">
    <cfRule type="expression" dxfId="1505" priority="1535">
      <formula>ISEVEN(ROW())</formula>
    </cfRule>
  </conditionalFormatting>
  <conditionalFormatting sqref="C59">
    <cfRule type="expression" dxfId="1504" priority="1534">
      <formula>ISEVEN(ROW())</formula>
    </cfRule>
  </conditionalFormatting>
  <conditionalFormatting sqref="C59">
    <cfRule type="expression" dxfId="1503" priority="1533">
      <formula>ISEVEN(ROW())</formula>
    </cfRule>
  </conditionalFormatting>
  <conditionalFormatting sqref="C59">
    <cfRule type="expression" dxfId="1502" priority="1532">
      <formula>ISEVEN(ROW())</formula>
    </cfRule>
  </conditionalFormatting>
  <conditionalFormatting sqref="C59">
    <cfRule type="expression" dxfId="1501" priority="1531">
      <formula>ISEVEN(ROW())</formula>
    </cfRule>
  </conditionalFormatting>
  <conditionalFormatting sqref="C59">
    <cfRule type="expression" dxfId="1500" priority="1530">
      <formula>ISEVEN(ROW())</formula>
    </cfRule>
  </conditionalFormatting>
  <conditionalFormatting sqref="C59">
    <cfRule type="expression" dxfId="1499" priority="1529">
      <formula>ISEVEN(ROW())</formula>
    </cfRule>
  </conditionalFormatting>
  <conditionalFormatting sqref="C59">
    <cfRule type="expression" dxfId="1498" priority="1528">
      <formula>ISEVEN(ROW())</formula>
    </cfRule>
  </conditionalFormatting>
  <conditionalFormatting sqref="C59">
    <cfRule type="expression" dxfId="1497" priority="1527">
      <formula>ISEVEN(ROW())</formula>
    </cfRule>
  </conditionalFormatting>
  <conditionalFormatting sqref="C59">
    <cfRule type="expression" dxfId="1496" priority="1526">
      <formula>ISEVEN(ROW())</formula>
    </cfRule>
  </conditionalFormatting>
  <conditionalFormatting sqref="C59">
    <cfRule type="expression" dxfId="1495" priority="1525">
      <formula>ISEVEN(ROW())</formula>
    </cfRule>
  </conditionalFormatting>
  <conditionalFormatting sqref="C59">
    <cfRule type="expression" dxfId="1494" priority="1524">
      <formula>ISEVEN(ROW())</formula>
    </cfRule>
  </conditionalFormatting>
  <conditionalFormatting sqref="C59">
    <cfRule type="expression" dxfId="1493" priority="1523">
      <formula>ISEVEN(ROW())</formula>
    </cfRule>
  </conditionalFormatting>
  <conditionalFormatting sqref="C59">
    <cfRule type="expression" dxfId="1492" priority="1522">
      <formula>ISEVEN(ROW())</formula>
    </cfRule>
  </conditionalFormatting>
  <conditionalFormatting sqref="C59">
    <cfRule type="expression" dxfId="1491" priority="1521">
      <formula>ISEVEN(ROW())</formula>
    </cfRule>
  </conditionalFormatting>
  <conditionalFormatting sqref="C4:C14">
    <cfRule type="expression" dxfId="1490" priority="1520">
      <formula>ISEVEN(ROW())</formula>
    </cfRule>
  </conditionalFormatting>
  <conditionalFormatting sqref="C16:C20">
    <cfRule type="expression" dxfId="1489" priority="1519">
      <formula>ISEVEN(ROW())</formula>
    </cfRule>
  </conditionalFormatting>
  <conditionalFormatting sqref="C15">
    <cfRule type="expression" dxfId="1488" priority="1518">
      <formula>ISEVEN(ROW())</formula>
    </cfRule>
  </conditionalFormatting>
  <conditionalFormatting sqref="C21:C23">
    <cfRule type="expression" dxfId="1487" priority="1517">
      <formula>ISEVEN(ROW())</formula>
    </cfRule>
  </conditionalFormatting>
  <conditionalFormatting sqref="C23 C26:C27">
    <cfRule type="expression" dxfId="1486" priority="1516">
      <formula>ISEVEN(ROW())</formula>
    </cfRule>
  </conditionalFormatting>
  <conditionalFormatting sqref="C22">
    <cfRule type="expression" dxfId="1485" priority="1515">
      <formula>ISEVEN(ROW())</formula>
    </cfRule>
  </conditionalFormatting>
  <conditionalFormatting sqref="C27">
    <cfRule type="expression" dxfId="1484" priority="1514">
      <formula>ISEVEN(ROW())</formula>
    </cfRule>
  </conditionalFormatting>
  <conditionalFormatting sqref="C24:C25">
    <cfRule type="expression" dxfId="1483" priority="1513">
      <formula>ISEVEN(ROW())</formula>
    </cfRule>
  </conditionalFormatting>
  <conditionalFormatting sqref="C25">
    <cfRule type="expression" dxfId="1482" priority="1512">
      <formula>ISEVEN(ROW())</formula>
    </cfRule>
  </conditionalFormatting>
  <conditionalFormatting sqref="C24">
    <cfRule type="expression" dxfId="1481" priority="1511">
      <formula>ISEVEN(ROW())</formula>
    </cfRule>
  </conditionalFormatting>
  <conditionalFormatting sqref="C28">
    <cfRule type="expression" dxfId="1480" priority="1478">
      <formula>ISEVEN(ROW())</formula>
    </cfRule>
  </conditionalFormatting>
  <conditionalFormatting sqref="C29">
    <cfRule type="expression" dxfId="1479" priority="1476">
      <formula>ISEVEN(ROW())</formula>
    </cfRule>
  </conditionalFormatting>
  <conditionalFormatting sqref="C29">
    <cfRule type="expression" dxfId="1478" priority="1475">
      <formula>ISEVEN(ROW())</formula>
    </cfRule>
  </conditionalFormatting>
  <conditionalFormatting sqref="C29">
    <cfRule type="expression" dxfId="1477" priority="1474">
      <formula>ISEVEN(ROW())</formula>
    </cfRule>
  </conditionalFormatting>
  <conditionalFormatting sqref="C29">
    <cfRule type="expression" dxfId="1476" priority="1473">
      <formula>ISEVEN(ROW())</formula>
    </cfRule>
  </conditionalFormatting>
  <conditionalFormatting sqref="C29">
    <cfRule type="expression" dxfId="1475" priority="1472">
      <formula>ISEVEN(ROW())</formula>
    </cfRule>
  </conditionalFormatting>
  <conditionalFormatting sqref="C29">
    <cfRule type="expression" dxfId="1474" priority="1471">
      <formula>ISEVEN(ROW())</formula>
    </cfRule>
  </conditionalFormatting>
  <conditionalFormatting sqref="C29">
    <cfRule type="expression" dxfId="1473" priority="1470">
      <formula>ISEVEN(ROW())</formula>
    </cfRule>
  </conditionalFormatting>
  <conditionalFormatting sqref="C29">
    <cfRule type="expression" dxfId="1472" priority="1469">
      <formula>ISEVEN(ROW())</formula>
    </cfRule>
  </conditionalFormatting>
  <conditionalFormatting sqref="C29">
    <cfRule type="expression" dxfId="1471" priority="1468">
      <formula>ISEVEN(ROW())</formula>
    </cfRule>
  </conditionalFormatting>
  <conditionalFormatting sqref="C29">
    <cfRule type="expression" dxfId="1470" priority="1467">
      <formula>ISEVEN(ROW())</formula>
    </cfRule>
  </conditionalFormatting>
  <conditionalFormatting sqref="C29">
    <cfRule type="expression" dxfId="1469" priority="1466">
      <formula>ISEVEN(ROW())</formula>
    </cfRule>
  </conditionalFormatting>
  <conditionalFormatting sqref="C29">
    <cfRule type="expression" dxfId="1468" priority="1465">
      <formula>ISEVEN(ROW())</formula>
    </cfRule>
  </conditionalFormatting>
  <conditionalFormatting sqref="C29">
    <cfRule type="expression" dxfId="1467" priority="1464">
      <formula>ISEVEN(ROW())</formula>
    </cfRule>
  </conditionalFormatting>
  <conditionalFormatting sqref="C29">
    <cfRule type="expression" dxfId="1466" priority="1463">
      <formula>ISEVEN(ROW())</formula>
    </cfRule>
  </conditionalFormatting>
  <conditionalFormatting sqref="C29">
    <cfRule type="expression" dxfId="1465" priority="1462">
      <formula>ISEVEN(ROW())</formula>
    </cfRule>
  </conditionalFormatting>
  <conditionalFormatting sqref="C29">
    <cfRule type="expression" dxfId="1464" priority="1461">
      <formula>ISEVEN(ROW())</formula>
    </cfRule>
  </conditionalFormatting>
  <conditionalFormatting sqref="C29">
    <cfRule type="expression" dxfId="1463" priority="1460">
      <formula>ISEVEN(ROW())</formula>
    </cfRule>
  </conditionalFormatting>
  <conditionalFormatting sqref="C29">
    <cfRule type="expression" dxfId="1462" priority="1459">
      <formula>ISEVEN(ROW())</formula>
    </cfRule>
  </conditionalFormatting>
  <conditionalFormatting sqref="C29">
    <cfRule type="expression" dxfId="1461" priority="1458">
      <formula>ISEVEN(ROW())</formula>
    </cfRule>
  </conditionalFormatting>
  <conditionalFormatting sqref="C29">
    <cfRule type="expression" dxfId="1460" priority="1457">
      <formula>ISEVEN(ROW())</formula>
    </cfRule>
  </conditionalFormatting>
  <conditionalFormatting sqref="C29">
    <cfRule type="expression" dxfId="1459" priority="1456">
      <formula>ISEVEN(ROW())</formula>
    </cfRule>
  </conditionalFormatting>
  <conditionalFormatting sqref="C29">
    <cfRule type="expression" dxfId="1458" priority="1455">
      <formula>ISEVEN(ROW())</formula>
    </cfRule>
  </conditionalFormatting>
  <conditionalFormatting sqref="C29">
    <cfRule type="expression" dxfId="1457" priority="1454">
      <formula>ISEVEN(ROW())</formula>
    </cfRule>
  </conditionalFormatting>
  <conditionalFormatting sqref="C29">
    <cfRule type="expression" dxfId="1456" priority="1453">
      <formula>ISEVEN(ROW())</formula>
    </cfRule>
  </conditionalFormatting>
  <conditionalFormatting sqref="C29">
    <cfRule type="expression" dxfId="1455" priority="1452">
      <formula>ISEVEN(ROW())</formula>
    </cfRule>
  </conditionalFormatting>
  <conditionalFormatting sqref="C29">
    <cfRule type="expression" dxfId="1454" priority="1451">
      <formula>ISEVEN(ROW())</formula>
    </cfRule>
  </conditionalFormatting>
  <conditionalFormatting sqref="C29">
    <cfRule type="expression" dxfId="1453" priority="1450">
      <formula>ISEVEN(ROW())</formula>
    </cfRule>
  </conditionalFormatting>
  <conditionalFormatting sqref="C29">
    <cfRule type="expression" dxfId="1452" priority="1449">
      <formula>ISEVEN(ROW())</formula>
    </cfRule>
  </conditionalFormatting>
  <conditionalFormatting sqref="C29">
    <cfRule type="expression" dxfId="1451" priority="1448">
      <formula>ISEVEN(ROW())</formula>
    </cfRule>
  </conditionalFormatting>
  <conditionalFormatting sqref="C29">
    <cfRule type="expression" dxfId="1450" priority="1447">
      <formula>ISEVEN(ROW())</formula>
    </cfRule>
  </conditionalFormatting>
  <conditionalFormatting sqref="C29">
    <cfRule type="expression" dxfId="1449" priority="1446">
      <formula>ISEVEN(ROW())</formula>
    </cfRule>
  </conditionalFormatting>
  <conditionalFormatting sqref="C29">
    <cfRule type="expression" dxfId="1448" priority="1445">
      <formula>ISEVEN(ROW())</formula>
    </cfRule>
  </conditionalFormatting>
  <conditionalFormatting sqref="B31:C31">
    <cfRule type="expression" dxfId="1447" priority="1444">
      <formula>ISEVEN(ROW())</formula>
    </cfRule>
  </conditionalFormatting>
  <conditionalFormatting sqref="B31:C31">
    <cfRule type="expression" dxfId="1446" priority="1443">
      <formula>ISEVEN(ROW())</formula>
    </cfRule>
  </conditionalFormatting>
  <conditionalFormatting sqref="B32:C32">
    <cfRule type="expression" dxfId="1445" priority="1442">
      <formula>ISEVEN(ROW())</formula>
    </cfRule>
  </conditionalFormatting>
  <conditionalFormatting sqref="B32:C32">
    <cfRule type="expression" dxfId="1444" priority="1441">
      <formula>ISEVEN(ROW())</formula>
    </cfRule>
  </conditionalFormatting>
  <conditionalFormatting sqref="B31:C31">
    <cfRule type="expression" dxfId="1443" priority="1440">
      <formula>ISEVEN(ROW())</formula>
    </cfRule>
  </conditionalFormatting>
  <conditionalFormatting sqref="B31">
    <cfRule type="expression" dxfId="1442" priority="1439">
      <formula>ISEVEN(ROW())</formula>
    </cfRule>
  </conditionalFormatting>
  <conditionalFormatting sqref="C31">
    <cfRule type="expression" dxfId="1441" priority="1438">
      <formula>ISEVEN(ROW())</formula>
    </cfRule>
  </conditionalFormatting>
  <conditionalFormatting sqref="B32:C32">
    <cfRule type="expression" dxfId="1440" priority="1437">
      <formula>ISEVEN(ROW())</formula>
    </cfRule>
  </conditionalFormatting>
  <conditionalFormatting sqref="B32:C32">
    <cfRule type="expression" dxfId="1439" priority="1436">
      <formula>ISEVEN(ROW())</formula>
    </cfRule>
  </conditionalFormatting>
  <conditionalFormatting sqref="B32:C32">
    <cfRule type="expression" dxfId="1438" priority="1435">
      <formula>ISEVEN(ROW())</formula>
    </cfRule>
  </conditionalFormatting>
  <conditionalFormatting sqref="B32:C32">
    <cfRule type="expression" dxfId="1437" priority="1434">
      <formula>ISEVEN(ROW())</formula>
    </cfRule>
  </conditionalFormatting>
  <conditionalFormatting sqref="B31:C31">
    <cfRule type="expression" dxfId="1436" priority="1433">
      <formula>ISEVEN(ROW())</formula>
    </cfRule>
  </conditionalFormatting>
  <conditionalFormatting sqref="B32">
    <cfRule type="expression" dxfId="1435" priority="1432">
      <formula>ISEVEN(ROW())</formula>
    </cfRule>
  </conditionalFormatting>
  <conditionalFormatting sqref="B31:C31">
    <cfRule type="expression" dxfId="1434" priority="1431">
      <formula>ISEVEN(ROW())</formula>
    </cfRule>
  </conditionalFormatting>
  <conditionalFormatting sqref="C32">
    <cfRule type="expression" dxfId="1433" priority="1430">
      <formula>ISEVEN(ROW())</formula>
    </cfRule>
  </conditionalFormatting>
  <conditionalFormatting sqref="B31:C31">
    <cfRule type="expression" dxfId="1432" priority="1429">
      <formula>ISEVEN(ROW())</formula>
    </cfRule>
  </conditionalFormatting>
  <conditionalFormatting sqref="B31:C31">
    <cfRule type="expression" dxfId="1431" priority="1428">
      <formula>ISEVEN(ROW())</formula>
    </cfRule>
  </conditionalFormatting>
  <conditionalFormatting sqref="B32:C32">
    <cfRule type="expression" dxfId="1430" priority="1427">
      <formula>ISEVEN(ROW())</formula>
    </cfRule>
  </conditionalFormatting>
  <conditionalFormatting sqref="B32:C32">
    <cfRule type="expression" dxfId="1429" priority="1426">
      <formula>ISEVEN(ROW())</formula>
    </cfRule>
  </conditionalFormatting>
  <conditionalFormatting sqref="B31:C31">
    <cfRule type="expression" dxfId="1428" priority="1425">
      <formula>ISEVEN(ROW())</formula>
    </cfRule>
  </conditionalFormatting>
  <conditionalFormatting sqref="B31">
    <cfRule type="expression" dxfId="1427" priority="1424">
      <formula>ISEVEN(ROW())</formula>
    </cfRule>
  </conditionalFormatting>
  <conditionalFormatting sqref="C31">
    <cfRule type="expression" dxfId="1426" priority="1423">
      <formula>ISEVEN(ROW())</formula>
    </cfRule>
  </conditionalFormatting>
  <conditionalFormatting sqref="B32:C32">
    <cfRule type="expression" dxfId="1425" priority="1422">
      <formula>ISEVEN(ROW())</formula>
    </cfRule>
  </conditionalFormatting>
  <conditionalFormatting sqref="B32:C32">
    <cfRule type="expression" dxfId="1424" priority="1421">
      <formula>ISEVEN(ROW())</formula>
    </cfRule>
  </conditionalFormatting>
  <conditionalFormatting sqref="B31:C31">
    <cfRule type="expression" dxfId="1423" priority="1420">
      <formula>ISEVEN(ROW())</formula>
    </cfRule>
  </conditionalFormatting>
  <conditionalFormatting sqref="B32">
    <cfRule type="expression" dxfId="1422" priority="1419">
      <formula>ISEVEN(ROW())</formula>
    </cfRule>
  </conditionalFormatting>
  <conditionalFormatting sqref="B31:C31">
    <cfRule type="expression" dxfId="1421" priority="1418">
      <formula>ISEVEN(ROW())</formula>
    </cfRule>
  </conditionalFormatting>
  <conditionalFormatting sqref="C32">
    <cfRule type="expression" dxfId="1420" priority="1417">
      <formula>ISEVEN(ROW())</formula>
    </cfRule>
  </conditionalFormatting>
  <conditionalFormatting sqref="B31">
    <cfRule type="expression" dxfId="1419" priority="1416">
      <formula>ISEVEN(ROW())</formula>
    </cfRule>
  </conditionalFormatting>
  <conditionalFormatting sqref="C31">
    <cfRule type="expression" dxfId="1418" priority="1415">
      <formula>ISEVEN(ROW())</formula>
    </cfRule>
  </conditionalFormatting>
  <conditionalFormatting sqref="B32:C32">
    <cfRule type="expression" dxfId="1417" priority="1414">
      <formula>ISEVEN(ROW())</formula>
    </cfRule>
  </conditionalFormatting>
  <conditionalFormatting sqref="B32:C32">
    <cfRule type="expression" dxfId="1416" priority="1413">
      <formula>ISEVEN(ROW())</formula>
    </cfRule>
  </conditionalFormatting>
  <conditionalFormatting sqref="B31:C31">
    <cfRule type="expression" dxfId="1415" priority="1412">
      <formula>ISEVEN(ROW())</formula>
    </cfRule>
  </conditionalFormatting>
  <conditionalFormatting sqref="B32">
    <cfRule type="expression" dxfId="1414" priority="1411">
      <formula>ISEVEN(ROW())</formula>
    </cfRule>
  </conditionalFormatting>
  <conditionalFormatting sqref="B31:C31">
    <cfRule type="expression" dxfId="1413" priority="1410">
      <formula>ISEVEN(ROW())</formula>
    </cfRule>
  </conditionalFormatting>
  <conditionalFormatting sqref="C32">
    <cfRule type="expression" dxfId="1412" priority="1409">
      <formula>ISEVEN(ROW())</formula>
    </cfRule>
  </conditionalFormatting>
  <conditionalFormatting sqref="B31">
    <cfRule type="expression" dxfId="1411" priority="1408">
      <formula>ISEVEN(ROW())</formula>
    </cfRule>
  </conditionalFormatting>
  <conditionalFormatting sqref="C31">
    <cfRule type="expression" dxfId="1410" priority="1407">
      <formula>ISEVEN(ROW())</formula>
    </cfRule>
  </conditionalFormatting>
  <conditionalFormatting sqref="B32:C32">
    <cfRule type="expression" dxfId="1409" priority="1406">
      <formula>ISEVEN(ROW())</formula>
    </cfRule>
  </conditionalFormatting>
  <conditionalFormatting sqref="B32:C32">
    <cfRule type="expression" dxfId="1408" priority="1405">
      <formula>ISEVEN(ROW())</formula>
    </cfRule>
  </conditionalFormatting>
  <conditionalFormatting sqref="B31:C31">
    <cfRule type="expression" dxfId="1407" priority="1404">
      <formula>ISEVEN(ROW())</formula>
    </cfRule>
  </conditionalFormatting>
  <conditionalFormatting sqref="B32:C32">
    <cfRule type="expression" dxfId="1406" priority="1403">
      <formula>ISEVEN(ROW())</formula>
    </cfRule>
  </conditionalFormatting>
  <conditionalFormatting sqref="B31:C31">
    <cfRule type="expression" dxfId="1405" priority="1402">
      <formula>ISEVEN(ROW())</formula>
    </cfRule>
  </conditionalFormatting>
  <conditionalFormatting sqref="B31:C31">
    <cfRule type="expression" dxfId="1404" priority="1401">
      <formula>ISEVEN(ROW())</formula>
    </cfRule>
  </conditionalFormatting>
  <conditionalFormatting sqref="B31:C31">
    <cfRule type="expression" dxfId="1403" priority="1400">
      <formula>ISEVEN(ROW())</formula>
    </cfRule>
  </conditionalFormatting>
  <conditionalFormatting sqref="B32:C32">
    <cfRule type="expression" dxfId="1402" priority="1399">
      <formula>ISEVEN(ROW())</formula>
    </cfRule>
  </conditionalFormatting>
  <conditionalFormatting sqref="B32">
    <cfRule type="expression" dxfId="1401" priority="1398">
      <formula>ISEVEN(ROW())</formula>
    </cfRule>
  </conditionalFormatting>
  <conditionalFormatting sqref="B31:C31">
    <cfRule type="expression" dxfId="1400" priority="1397">
      <formula>ISEVEN(ROW())</formula>
    </cfRule>
  </conditionalFormatting>
  <conditionalFormatting sqref="C32">
    <cfRule type="expression" dxfId="1399" priority="1396">
      <formula>ISEVEN(ROW())</formula>
    </cfRule>
  </conditionalFormatting>
  <conditionalFormatting sqref="B32:C32">
    <cfRule type="expression" dxfId="1398" priority="1395">
      <formula>ISEVEN(ROW())</formula>
    </cfRule>
  </conditionalFormatting>
  <conditionalFormatting sqref="B31:C31">
    <cfRule type="expression" dxfId="1397" priority="1394">
      <formula>ISEVEN(ROW())</formula>
    </cfRule>
  </conditionalFormatting>
  <conditionalFormatting sqref="B31">
    <cfRule type="expression" dxfId="1396" priority="1393">
      <formula>ISEVEN(ROW())</formula>
    </cfRule>
  </conditionalFormatting>
  <conditionalFormatting sqref="C31">
    <cfRule type="expression" dxfId="1395" priority="1392">
      <formula>ISEVEN(ROW())</formula>
    </cfRule>
  </conditionalFormatting>
  <conditionalFormatting sqref="B32:C32">
    <cfRule type="expression" dxfId="1394" priority="1391">
      <formula>ISEVEN(ROW())</formula>
    </cfRule>
  </conditionalFormatting>
  <conditionalFormatting sqref="B32:C32">
    <cfRule type="expression" dxfId="1393" priority="1390">
      <formula>ISEVEN(ROW())</formula>
    </cfRule>
  </conditionalFormatting>
  <conditionalFormatting sqref="B31:C31">
    <cfRule type="expression" dxfId="1392" priority="1389">
      <formula>ISEVEN(ROW())</formula>
    </cfRule>
  </conditionalFormatting>
  <conditionalFormatting sqref="B32">
    <cfRule type="expression" dxfId="1391" priority="1388">
      <formula>ISEVEN(ROW())</formula>
    </cfRule>
  </conditionalFormatting>
  <conditionalFormatting sqref="B31:C31">
    <cfRule type="expression" dxfId="1390" priority="1387">
      <formula>ISEVEN(ROW())</formula>
    </cfRule>
  </conditionalFormatting>
  <conditionalFormatting sqref="C32">
    <cfRule type="expression" dxfId="1389" priority="1386">
      <formula>ISEVEN(ROW())</formula>
    </cfRule>
  </conditionalFormatting>
  <conditionalFormatting sqref="B31">
    <cfRule type="expression" dxfId="1388" priority="1385">
      <formula>ISEVEN(ROW())</formula>
    </cfRule>
  </conditionalFormatting>
  <conditionalFormatting sqref="C31">
    <cfRule type="expression" dxfId="1387" priority="1384">
      <formula>ISEVEN(ROW())</formula>
    </cfRule>
  </conditionalFormatting>
  <conditionalFormatting sqref="B32:C32">
    <cfRule type="expression" dxfId="1386" priority="1383">
      <formula>ISEVEN(ROW())</formula>
    </cfRule>
  </conditionalFormatting>
  <conditionalFormatting sqref="B32:C32">
    <cfRule type="expression" dxfId="1385" priority="1382">
      <formula>ISEVEN(ROW())</formula>
    </cfRule>
  </conditionalFormatting>
  <conditionalFormatting sqref="B31:C31">
    <cfRule type="expression" dxfId="1384" priority="1381">
      <formula>ISEVEN(ROW())</formula>
    </cfRule>
  </conditionalFormatting>
  <conditionalFormatting sqref="B32">
    <cfRule type="expression" dxfId="1383" priority="1380">
      <formula>ISEVEN(ROW())</formula>
    </cfRule>
  </conditionalFormatting>
  <conditionalFormatting sqref="B31:C31">
    <cfRule type="expression" dxfId="1382" priority="1379">
      <formula>ISEVEN(ROW())</formula>
    </cfRule>
  </conditionalFormatting>
  <conditionalFormatting sqref="C32">
    <cfRule type="expression" dxfId="1381" priority="1378">
      <formula>ISEVEN(ROW())</formula>
    </cfRule>
  </conditionalFormatting>
  <conditionalFormatting sqref="B31">
    <cfRule type="expression" dxfId="1380" priority="1377">
      <formula>ISEVEN(ROW())</formula>
    </cfRule>
  </conditionalFormatting>
  <conditionalFormatting sqref="C31">
    <cfRule type="expression" dxfId="1379" priority="1376">
      <formula>ISEVEN(ROW())</formula>
    </cfRule>
  </conditionalFormatting>
  <conditionalFormatting sqref="B32:C32">
    <cfRule type="expression" dxfId="1378" priority="1375">
      <formula>ISEVEN(ROW())</formula>
    </cfRule>
  </conditionalFormatting>
  <conditionalFormatting sqref="B32:C32">
    <cfRule type="expression" dxfId="1377" priority="1374">
      <formula>ISEVEN(ROW())</formula>
    </cfRule>
  </conditionalFormatting>
  <conditionalFormatting sqref="B31:C31">
    <cfRule type="expression" dxfId="1376" priority="1373">
      <formula>ISEVEN(ROW())</formula>
    </cfRule>
  </conditionalFormatting>
  <conditionalFormatting sqref="B30:C30">
    <cfRule type="expression" dxfId="1375" priority="1372">
      <formula>ISEVEN(ROW())</formula>
    </cfRule>
  </conditionalFormatting>
  <conditionalFormatting sqref="B30:C30">
    <cfRule type="expression" dxfId="1374" priority="1371">
      <formula>ISEVEN(ROW())</formula>
    </cfRule>
  </conditionalFormatting>
  <conditionalFormatting sqref="B30">
    <cfRule type="expression" dxfId="1373" priority="1370">
      <formula>ISEVEN(ROW())</formula>
    </cfRule>
  </conditionalFormatting>
  <conditionalFormatting sqref="C30">
    <cfRule type="expression" dxfId="1372" priority="1369">
      <formula>ISEVEN(ROW())</formula>
    </cfRule>
  </conditionalFormatting>
  <conditionalFormatting sqref="B30:C30">
    <cfRule type="expression" dxfId="1371" priority="1368">
      <formula>ISEVEN(ROW())</formula>
    </cfRule>
  </conditionalFormatting>
  <conditionalFormatting sqref="B30:C30">
    <cfRule type="expression" dxfId="1370" priority="1367">
      <formula>ISEVEN(ROW())</formula>
    </cfRule>
  </conditionalFormatting>
  <conditionalFormatting sqref="B30:C30">
    <cfRule type="expression" dxfId="1369" priority="1366">
      <formula>ISEVEN(ROW())</formula>
    </cfRule>
  </conditionalFormatting>
  <conditionalFormatting sqref="B30:C30">
    <cfRule type="expression" dxfId="1368" priority="1365">
      <formula>ISEVEN(ROW())</formula>
    </cfRule>
  </conditionalFormatting>
  <conditionalFormatting sqref="B30">
    <cfRule type="expression" dxfId="1367" priority="1364">
      <formula>ISEVEN(ROW())</formula>
    </cfRule>
  </conditionalFormatting>
  <conditionalFormatting sqref="C30">
    <cfRule type="expression" dxfId="1366" priority="1363">
      <formula>ISEVEN(ROW())</formula>
    </cfRule>
  </conditionalFormatting>
  <conditionalFormatting sqref="B30:C30">
    <cfRule type="expression" dxfId="1365" priority="1362">
      <formula>ISEVEN(ROW())</formula>
    </cfRule>
  </conditionalFormatting>
  <conditionalFormatting sqref="B30">
    <cfRule type="expression" dxfId="1364" priority="1361">
      <formula>ISEVEN(ROW())</formula>
    </cfRule>
  </conditionalFormatting>
  <conditionalFormatting sqref="C30">
    <cfRule type="expression" dxfId="1363" priority="1360">
      <formula>ISEVEN(ROW())</formula>
    </cfRule>
  </conditionalFormatting>
  <conditionalFormatting sqref="B30:C30">
    <cfRule type="expression" dxfId="1362" priority="1359">
      <formula>ISEVEN(ROW())</formula>
    </cfRule>
  </conditionalFormatting>
  <conditionalFormatting sqref="B30:C30">
    <cfRule type="expression" dxfId="1361" priority="1358">
      <formula>ISEVEN(ROW())</formula>
    </cfRule>
  </conditionalFormatting>
  <conditionalFormatting sqref="B30">
    <cfRule type="expression" dxfId="1360" priority="1357">
      <formula>ISEVEN(ROW())</formula>
    </cfRule>
  </conditionalFormatting>
  <conditionalFormatting sqref="C30">
    <cfRule type="expression" dxfId="1359" priority="1356">
      <formula>ISEVEN(ROW())</formula>
    </cfRule>
  </conditionalFormatting>
  <conditionalFormatting sqref="B30:C30">
    <cfRule type="expression" dxfId="1358" priority="1355">
      <formula>ISEVEN(ROW())</formula>
    </cfRule>
  </conditionalFormatting>
  <conditionalFormatting sqref="B30:C30">
    <cfRule type="expression" dxfId="1357" priority="1354">
      <formula>ISEVEN(ROW())</formula>
    </cfRule>
  </conditionalFormatting>
  <conditionalFormatting sqref="B30">
    <cfRule type="expression" dxfId="1356" priority="1353">
      <formula>ISEVEN(ROW())</formula>
    </cfRule>
  </conditionalFormatting>
  <conditionalFormatting sqref="C30">
    <cfRule type="expression" dxfId="1355" priority="1352">
      <formula>ISEVEN(ROW())</formula>
    </cfRule>
  </conditionalFormatting>
  <conditionalFormatting sqref="B30:C30">
    <cfRule type="expression" dxfId="1354" priority="1351">
      <formula>ISEVEN(ROW())</formula>
    </cfRule>
  </conditionalFormatting>
  <conditionalFormatting sqref="B30:C30">
    <cfRule type="expression" dxfId="1353" priority="1350">
      <formula>ISEVEN(ROW())</formula>
    </cfRule>
  </conditionalFormatting>
  <conditionalFormatting sqref="B30:C30">
    <cfRule type="expression" dxfId="1352" priority="1349">
      <formula>ISEVEN(ROW())</formula>
    </cfRule>
  </conditionalFormatting>
  <conditionalFormatting sqref="B32:C32">
    <cfRule type="expression" dxfId="1351" priority="1348">
      <formula>ISEVEN(ROW())</formula>
    </cfRule>
  </conditionalFormatting>
  <conditionalFormatting sqref="B31:C31">
    <cfRule type="expression" dxfId="1350" priority="1347">
      <formula>ISEVEN(ROW())</formula>
    </cfRule>
  </conditionalFormatting>
  <conditionalFormatting sqref="B32">
    <cfRule type="expression" dxfId="1349" priority="1346">
      <formula>ISEVEN(ROW())</formula>
    </cfRule>
  </conditionalFormatting>
  <conditionalFormatting sqref="B31:C31">
    <cfRule type="expression" dxfId="1348" priority="1345">
      <formula>ISEVEN(ROW())</formula>
    </cfRule>
  </conditionalFormatting>
  <conditionalFormatting sqref="B30:C30">
    <cfRule type="expression" dxfId="1347" priority="1344">
      <formula>ISEVEN(ROW())</formula>
    </cfRule>
  </conditionalFormatting>
  <conditionalFormatting sqref="C32">
    <cfRule type="expression" dxfId="1346" priority="1343">
      <formula>ISEVEN(ROW())</formula>
    </cfRule>
  </conditionalFormatting>
  <conditionalFormatting sqref="B30">
    <cfRule type="expression" dxfId="1345" priority="1342">
      <formula>ISEVEN(ROW())</formula>
    </cfRule>
  </conditionalFormatting>
  <conditionalFormatting sqref="C30">
    <cfRule type="expression" dxfId="1344" priority="1341">
      <formula>ISEVEN(ROW())</formula>
    </cfRule>
  </conditionalFormatting>
  <conditionalFormatting sqref="B31:C31">
    <cfRule type="expression" dxfId="1343" priority="1340">
      <formula>ISEVEN(ROW())</formula>
    </cfRule>
  </conditionalFormatting>
  <conditionalFormatting sqref="B31:C31">
    <cfRule type="expression" dxfId="1342" priority="1339">
      <formula>ISEVEN(ROW())</formula>
    </cfRule>
  </conditionalFormatting>
  <conditionalFormatting sqref="B32:C32">
    <cfRule type="expression" dxfId="1341" priority="1338">
      <formula>ISEVEN(ROW())</formula>
    </cfRule>
  </conditionalFormatting>
  <conditionalFormatting sqref="B32:C32">
    <cfRule type="expression" dxfId="1340" priority="1337">
      <formula>ISEVEN(ROW())</formula>
    </cfRule>
  </conditionalFormatting>
  <conditionalFormatting sqref="B31:C31">
    <cfRule type="expression" dxfId="1339" priority="1336">
      <formula>ISEVEN(ROW())</formula>
    </cfRule>
  </conditionalFormatting>
  <conditionalFormatting sqref="B32">
    <cfRule type="expression" dxfId="1338" priority="1335">
      <formula>ISEVEN(ROW())</formula>
    </cfRule>
  </conditionalFormatting>
  <conditionalFormatting sqref="B31:C31">
    <cfRule type="expression" dxfId="1337" priority="1334">
      <formula>ISEVEN(ROW())</formula>
    </cfRule>
  </conditionalFormatting>
  <conditionalFormatting sqref="B30:C30">
    <cfRule type="expression" dxfId="1336" priority="1333">
      <formula>ISEVEN(ROW())</formula>
    </cfRule>
  </conditionalFormatting>
  <conditionalFormatting sqref="C32">
    <cfRule type="expression" dxfId="1335" priority="1332">
      <formula>ISEVEN(ROW())</formula>
    </cfRule>
  </conditionalFormatting>
  <conditionalFormatting sqref="B31">
    <cfRule type="expression" dxfId="1334" priority="1331">
      <formula>ISEVEN(ROW())</formula>
    </cfRule>
  </conditionalFormatting>
  <conditionalFormatting sqref="B30:C30">
    <cfRule type="expression" dxfId="1333" priority="1330">
      <formula>ISEVEN(ROW())</formula>
    </cfRule>
  </conditionalFormatting>
  <conditionalFormatting sqref="C31">
    <cfRule type="expression" dxfId="1332" priority="1329">
      <formula>ISEVEN(ROW())</formula>
    </cfRule>
  </conditionalFormatting>
  <conditionalFormatting sqref="B32:C32">
    <cfRule type="expression" dxfId="1331" priority="1328">
      <formula>ISEVEN(ROW())</formula>
    </cfRule>
  </conditionalFormatting>
  <conditionalFormatting sqref="B30:C30">
    <cfRule type="expression" dxfId="1330" priority="1327">
      <formula>ISEVEN(ROW())</formula>
    </cfRule>
  </conditionalFormatting>
  <conditionalFormatting sqref="B30:C30">
    <cfRule type="expression" dxfId="1329" priority="1326">
      <formula>ISEVEN(ROW())</formula>
    </cfRule>
  </conditionalFormatting>
  <conditionalFormatting sqref="B32:C32">
    <cfRule type="expression" dxfId="1328" priority="1325">
      <formula>ISEVEN(ROW())</formula>
    </cfRule>
  </conditionalFormatting>
  <conditionalFormatting sqref="B31:C31">
    <cfRule type="expression" dxfId="1327" priority="1324">
      <formula>ISEVEN(ROW())</formula>
    </cfRule>
  </conditionalFormatting>
  <conditionalFormatting sqref="B32">
    <cfRule type="expression" dxfId="1326" priority="1323">
      <formula>ISEVEN(ROW())</formula>
    </cfRule>
  </conditionalFormatting>
  <conditionalFormatting sqref="B31:C31">
    <cfRule type="expression" dxfId="1325" priority="1322">
      <formula>ISEVEN(ROW())</formula>
    </cfRule>
  </conditionalFormatting>
  <conditionalFormatting sqref="B30:C30">
    <cfRule type="expression" dxfId="1324" priority="1321">
      <formula>ISEVEN(ROW())</formula>
    </cfRule>
  </conditionalFormatting>
  <conditionalFormatting sqref="C32">
    <cfRule type="expression" dxfId="1323" priority="1320">
      <formula>ISEVEN(ROW())</formula>
    </cfRule>
  </conditionalFormatting>
  <conditionalFormatting sqref="B30">
    <cfRule type="expression" dxfId="1322" priority="1319">
      <formula>ISEVEN(ROW())</formula>
    </cfRule>
  </conditionalFormatting>
  <conditionalFormatting sqref="C30">
    <cfRule type="expression" dxfId="1321" priority="1318">
      <formula>ISEVEN(ROW())</formula>
    </cfRule>
  </conditionalFormatting>
  <conditionalFormatting sqref="B32:C32">
    <cfRule type="expression" dxfId="1320" priority="1317">
      <formula>ISEVEN(ROW())</formula>
    </cfRule>
  </conditionalFormatting>
  <conditionalFormatting sqref="B31:C31">
    <cfRule type="expression" dxfId="1319" priority="1316">
      <formula>ISEVEN(ROW())</formula>
    </cfRule>
  </conditionalFormatting>
  <conditionalFormatting sqref="B32">
    <cfRule type="expression" dxfId="1318" priority="1315">
      <formula>ISEVEN(ROW())</formula>
    </cfRule>
  </conditionalFormatting>
  <conditionalFormatting sqref="B31:C31">
    <cfRule type="expression" dxfId="1317" priority="1314">
      <formula>ISEVEN(ROW())</formula>
    </cfRule>
  </conditionalFormatting>
  <conditionalFormatting sqref="B30:C30">
    <cfRule type="expression" dxfId="1316" priority="1313">
      <formula>ISEVEN(ROW())</formula>
    </cfRule>
  </conditionalFormatting>
  <conditionalFormatting sqref="C32">
    <cfRule type="expression" dxfId="1315" priority="1312">
      <formula>ISEVEN(ROW())</formula>
    </cfRule>
  </conditionalFormatting>
  <conditionalFormatting sqref="B31">
    <cfRule type="expression" dxfId="1314" priority="1311">
      <formula>ISEVEN(ROW())</formula>
    </cfRule>
  </conditionalFormatting>
  <conditionalFormatting sqref="B30:C30">
    <cfRule type="expression" dxfId="1313" priority="1310">
      <formula>ISEVEN(ROW())</formula>
    </cfRule>
  </conditionalFormatting>
  <conditionalFormatting sqref="C31">
    <cfRule type="expression" dxfId="1312" priority="1309">
      <formula>ISEVEN(ROW())</formula>
    </cfRule>
  </conditionalFormatting>
  <conditionalFormatting sqref="B32:C32">
    <cfRule type="expression" dxfId="1311" priority="1308">
      <formula>ISEVEN(ROW())</formula>
    </cfRule>
  </conditionalFormatting>
  <conditionalFormatting sqref="B30">
    <cfRule type="expression" dxfId="1310" priority="1307">
      <formula>ISEVEN(ROW())</formula>
    </cfRule>
  </conditionalFormatting>
  <conditionalFormatting sqref="C30">
    <cfRule type="expression" dxfId="1309" priority="1306">
      <formula>ISEVEN(ROW())</formula>
    </cfRule>
  </conditionalFormatting>
  <conditionalFormatting sqref="B32:C32">
    <cfRule type="expression" dxfId="1308" priority="1305">
      <formula>ISEVEN(ROW())</formula>
    </cfRule>
  </conditionalFormatting>
  <conditionalFormatting sqref="B31:C31">
    <cfRule type="expression" dxfId="1307" priority="1304">
      <formula>ISEVEN(ROW())</formula>
    </cfRule>
  </conditionalFormatting>
  <conditionalFormatting sqref="B32">
    <cfRule type="expression" dxfId="1306" priority="1303">
      <formula>ISEVEN(ROW())</formula>
    </cfRule>
  </conditionalFormatting>
  <conditionalFormatting sqref="B31:C31">
    <cfRule type="expression" dxfId="1305" priority="1302">
      <formula>ISEVEN(ROW())</formula>
    </cfRule>
  </conditionalFormatting>
  <conditionalFormatting sqref="B30:C30">
    <cfRule type="expression" dxfId="1304" priority="1301">
      <formula>ISEVEN(ROW())</formula>
    </cfRule>
  </conditionalFormatting>
  <conditionalFormatting sqref="C32">
    <cfRule type="expression" dxfId="1303" priority="1300">
      <formula>ISEVEN(ROW())</formula>
    </cfRule>
  </conditionalFormatting>
  <conditionalFormatting sqref="B31">
    <cfRule type="expression" dxfId="1302" priority="1299">
      <formula>ISEVEN(ROW())</formula>
    </cfRule>
  </conditionalFormatting>
  <conditionalFormatting sqref="B30:C30">
    <cfRule type="expression" dxfId="1301" priority="1298">
      <formula>ISEVEN(ROW())</formula>
    </cfRule>
  </conditionalFormatting>
  <conditionalFormatting sqref="C31">
    <cfRule type="expression" dxfId="1300" priority="1297">
      <formula>ISEVEN(ROW())</formula>
    </cfRule>
  </conditionalFormatting>
  <conditionalFormatting sqref="B32:C32">
    <cfRule type="expression" dxfId="1299" priority="1296">
      <formula>ISEVEN(ROW())</formula>
    </cfRule>
  </conditionalFormatting>
  <conditionalFormatting sqref="B30">
    <cfRule type="expression" dxfId="1298" priority="1295">
      <formula>ISEVEN(ROW())</formula>
    </cfRule>
  </conditionalFormatting>
  <conditionalFormatting sqref="C30">
    <cfRule type="expression" dxfId="1297" priority="1294">
      <formula>ISEVEN(ROW())</formula>
    </cfRule>
  </conditionalFormatting>
  <conditionalFormatting sqref="B32:C32">
    <cfRule type="expression" dxfId="1296" priority="1293">
      <formula>ISEVEN(ROW())</formula>
    </cfRule>
  </conditionalFormatting>
  <conditionalFormatting sqref="B31:C31">
    <cfRule type="expression" dxfId="1295" priority="1292">
      <formula>ISEVEN(ROW())</formula>
    </cfRule>
  </conditionalFormatting>
  <conditionalFormatting sqref="B32">
    <cfRule type="expression" dxfId="1294" priority="1291">
      <formula>ISEVEN(ROW())</formula>
    </cfRule>
  </conditionalFormatting>
  <conditionalFormatting sqref="B31:C31">
    <cfRule type="expression" dxfId="1293" priority="1290">
      <formula>ISEVEN(ROW())</formula>
    </cfRule>
  </conditionalFormatting>
  <conditionalFormatting sqref="B30:C30">
    <cfRule type="expression" dxfId="1292" priority="1289">
      <formula>ISEVEN(ROW())</formula>
    </cfRule>
  </conditionalFormatting>
  <conditionalFormatting sqref="C32">
    <cfRule type="expression" dxfId="1291" priority="1288">
      <formula>ISEVEN(ROW())</formula>
    </cfRule>
  </conditionalFormatting>
  <conditionalFormatting sqref="B32">
    <cfRule type="expression" dxfId="1290" priority="1287">
      <formula>ISEVEN(ROW())</formula>
    </cfRule>
  </conditionalFormatting>
  <conditionalFormatting sqref="B31:C31">
    <cfRule type="expression" dxfId="1289" priority="1286">
      <formula>ISEVEN(ROW())</formula>
    </cfRule>
  </conditionalFormatting>
  <conditionalFormatting sqref="B30:C30">
    <cfRule type="expression" dxfId="1288" priority="1285">
      <formula>ISEVEN(ROW())</formula>
    </cfRule>
  </conditionalFormatting>
  <conditionalFormatting sqref="C32">
    <cfRule type="expression" dxfId="1287" priority="1284">
      <formula>ISEVEN(ROW())</formula>
    </cfRule>
  </conditionalFormatting>
  <conditionalFormatting sqref="B30:C30">
    <cfRule type="expression" dxfId="1286" priority="1283">
      <formula>ISEVEN(ROW())</formula>
    </cfRule>
  </conditionalFormatting>
  <conditionalFormatting sqref="B30:C30">
    <cfRule type="expression" dxfId="1285" priority="1282">
      <formula>ISEVEN(ROW())</formula>
    </cfRule>
  </conditionalFormatting>
  <conditionalFormatting sqref="B32:C32">
    <cfRule type="expression" dxfId="1284" priority="1281">
      <formula>ISEVEN(ROW())</formula>
    </cfRule>
  </conditionalFormatting>
  <conditionalFormatting sqref="B31:C31">
    <cfRule type="expression" dxfId="1283" priority="1280">
      <formula>ISEVEN(ROW())</formula>
    </cfRule>
  </conditionalFormatting>
  <conditionalFormatting sqref="B31">
    <cfRule type="expression" dxfId="1282" priority="1279">
      <formula>ISEVEN(ROW())</formula>
    </cfRule>
  </conditionalFormatting>
  <conditionalFormatting sqref="B30:C30">
    <cfRule type="expression" dxfId="1281" priority="1278">
      <formula>ISEVEN(ROW())</formula>
    </cfRule>
  </conditionalFormatting>
  <conditionalFormatting sqref="C31">
    <cfRule type="expression" dxfId="1280" priority="1277">
      <formula>ISEVEN(ROW())</formula>
    </cfRule>
  </conditionalFormatting>
  <conditionalFormatting sqref="B32:C32">
    <cfRule type="expression" dxfId="1279" priority="1276">
      <formula>ISEVEN(ROW())</formula>
    </cfRule>
  </conditionalFormatting>
  <conditionalFormatting sqref="B32:C32">
    <cfRule type="expression" dxfId="1278" priority="1275">
      <formula>ISEVEN(ROW())</formula>
    </cfRule>
  </conditionalFormatting>
  <conditionalFormatting sqref="B32:C32">
    <cfRule type="expression" dxfId="1277" priority="1274">
      <formula>ISEVEN(ROW())</formula>
    </cfRule>
  </conditionalFormatting>
  <conditionalFormatting sqref="B32">
    <cfRule type="expression" dxfId="1276" priority="1273">
      <formula>ISEVEN(ROW())</formula>
    </cfRule>
  </conditionalFormatting>
  <conditionalFormatting sqref="B31:C31">
    <cfRule type="expression" dxfId="1275" priority="1272">
      <formula>ISEVEN(ROW())</formula>
    </cfRule>
  </conditionalFormatting>
  <conditionalFormatting sqref="B30:C30">
    <cfRule type="expression" dxfId="1274" priority="1271">
      <formula>ISEVEN(ROW())</formula>
    </cfRule>
  </conditionalFormatting>
  <conditionalFormatting sqref="C32">
    <cfRule type="expression" dxfId="1273" priority="1270">
      <formula>ISEVEN(ROW())</formula>
    </cfRule>
  </conditionalFormatting>
  <conditionalFormatting sqref="B30">
    <cfRule type="expression" dxfId="1272" priority="1269">
      <formula>ISEVEN(ROW())</formula>
    </cfRule>
  </conditionalFormatting>
  <conditionalFormatting sqref="C30">
    <cfRule type="expression" dxfId="1271" priority="1268">
      <formula>ISEVEN(ROW())</formula>
    </cfRule>
  </conditionalFormatting>
  <conditionalFormatting sqref="B32:C32">
    <cfRule type="expression" dxfId="1270" priority="1267">
      <formula>ISEVEN(ROW())</formula>
    </cfRule>
  </conditionalFormatting>
  <conditionalFormatting sqref="B31:C31">
    <cfRule type="expression" dxfId="1269" priority="1266">
      <formula>ISEVEN(ROW())</formula>
    </cfRule>
  </conditionalFormatting>
  <conditionalFormatting sqref="B32">
    <cfRule type="expression" dxfId="1268" priority="1265">
      <formula>ISEVEN(ROW())</formula>
    </cfRule>
  </conditionalFormatting>
  <conditionalFormatting sqref="B31:C31">
    <cfRule type="expression" dxfId="1267" priority="1264">
      <formula>ISEVEN(ROW())</formula>
    </cfRule>
  </conditionalFormatting>
  <conditionalFormatting sqref="B30:C30">
    <cfRule type="expression" dxfId="1266" priority="1263">
      <formula>ISEVEN(ROW())</formula>
    </cfRule>
  </conditionalFormatting>
  <conditionalFormatting sqref="C32">
    <cfRule type="expression" dxfId="1265" priority="1262">
      <formula>ISEVEN(ROW())</formula>
    </cfRule>
  </conditionalFormatting>
  <conditionalFormatting sqref="B31">
    <cfRule type="expression" dxfId="1264" priority="1261">
      <formula>ISEVEN(ROW())</formula>
    </cfRule>
  </conditionalFormatting>
  <conditionalFormatting sqref="B30:C30">
    <cfRule type="expression" dxfId="1263" priority="1260">
      <formula>ISEVEN(ROW())</formula>
    </cfRule>
  </conditionalFormatting>
  <conditionalFormatting sqref="C31">
    <cfRule type="expression" dxfId="1262" priority="1259">
      <formula>ISEVEN(ROW())</formula>
    </cfRule>
  </conditionalFormatting>
  <conditionalFormatting sqref="B32:C32">
    <cfRule type="expression" dxfId="1261" priority="1258">
      <formula>ISEVEN(ROW())</formula>
    </cfRule>
  </conditionalFormatting>
  <conditionalFormatting sqref="B30">
    <cfRule type="expression" dxfId="1260" priority="1257">
      <formula>ISEVEN(ROW())</formula>
    </cfRule>
  </conditionalFormatting>
  <conditionalFormatting sqref="C30">
    <cfRule type="expression" dxfId="1259" priority="1256">
      <formula>ISEVEN(ROW())</formula>
    </cfRule>
  </conditionalFormatting>
  <conditionalFormatting sqref="B32:C32">
    <cfRule type="expression" dxfId="1258" priority="1255">
      <formula>ISEVEN(ROW())</formula>
    </cfRule>
  </conditionalFormatting>
  <conditionalFormatting sqref="B31:C31">
    <cfRule type="expression" dxfId="1257" priority="1254">
      <formula>ISEVEN(ROW())</formula>
    </cfRule>
  </conditionalFormatting>
  <conditionalFormatting sqref="B32">
    <cfRule type="expression" dxfId="1256" priority="1253">
      <formula>ISEVEN(ROW())</formula>
    </cfRule>
  </conditionalFormatting>
  <conditionalFormatting sqref="B31:C31">
    <cfRule type="expression" dxfId="1255" priority="1252">
      <formula>ISEVEN(ROW())</formula>
    </cfRule>
  </conditionalFormatting>
  <conditionalFormatting sqref="B30:C30">
    <cfRule type="expression" dxfId="1254" priority="1251">
      <formula>ISEVEN(ROW())</formula>
    </cfRule>
  </conditionalFormatting>
  <conditionalFormatting sqref="C32">
    <cfRule type="expression" dxfId="1253" priority="1250">
      <formula>ISEVEN(ROW())</formula>
    </cfRule>
  </conditionalFormatting>
  <conditionalFormatting sqref="B31">
    <cfRule type="expression" dxfId="1252" priority="1249">
      <formula>ISEVEN(ROW())</formula>
    </cfRule>
  </conditionalFormatting>
  <conditionalFormatting sqref="B30:C30">
    <cfRule type="expression" dxfId="1251" priority="1248">
      <formula>ISEVEN(ROW())</formula>
    </cfRule>
  </conditionalFormatting>
  <conditionalFormatting sqref="C31">
    <cfRule type="expression" dxfId="1250" priority="1247">
      <formula>ISEVEN(ROW())</formula>
    </cfRule>
  </conditionalFormatting>
  <conditionalFormatting sqref="B32:C32">
    <cfRule type="expression" dxfId="1249" priority="1246">
      <formula>ISEVEN(ROW())</formula>
    </cfRule>
  </conditionalFormatting>
  <conditionalFormatting sqref="B30">
    <cfRule type="expression" dxfId="1248" priority="1245">
      <formula>ISEVEN(ROW())</formula>
    </cfRule>
  </conditionalFormatting>
  <conditionalFormatting sqref="C30">
    <cfRule type="expression" dxfId="1247" priority="1244">
      <formula>ISEVEN(ROW())</formula>
    </cfRule>
  </conditionalFormatting>
  <conditionalFormatting sqref="B32:C32">
    <cfRule type="expression" dxfId="1246" priority="1243">
      <formula>ISEVEN(ROW())</formula>
    </cfRule>
  </conditionalFormatting>
  <conditionalFormatting sqref="B31:C31">
    <cfRule type="expression" dxfId="1245" priority="1242">
      <formula>ISEVEN(ROW())</formula>
    </cfRule>
  </conditionalFormatting>
  <conditionalFormatting sqref="B32">
    <cfRule type="expression" dxfId="1244" priority="1241">
      <formula>ISEVEN(ROW())</formula>
    </cfRule>
  </conditionalFormatting>
  <conditionalFormatting sqref="B31:C31">
    <cfRule type="expression" dxfId="1243" priority="1240">
      <formula>ISEVEN(ROW())</formula>
    </cfRule>
  </conditionalFormatting>
  <conditionalFormatting sqref="B30:C30">
    <cfRule type="expression" dxfId="1242" priority="1239">
      <formula>ISEVEN(ROW())</formula>
    </cfRule>
  </conditionalFormatting>
  <conditionalFormatting sqref="C32">
    <cfRule type="expression" dxfId="1241" priority="1238">
      <formula>ISEVEN(ROW())</formula>
    </cfRule>
  </conditionalFormatting>
  <conditionalFormatting sqref="G31">
    <cfRule type="expression" dxfId="1240" priority="1237">
      <formula>ISEVEN(ROW())</formula>
    </cfRule>
  </conditionalFormatting>
  <conditionalFormatting sqref="G31">
    <cfRule type="expression" dxfId="1239" priority="1236">
      <formula>ISEVEN(ROW())</formula>
    </cfRule>
  </conditionalFormatting>
  <conditionalFormatting sqref="G32">
    <cfRule type="expression" dxfId="1238" priority="1235">
      <formula>ISEVEN(ROW())</formula>
    </cfRule>
  </conditionalFormatting>
  <conditionalFormatting sqref="G32">
    <cfRule type="expression" dxfId="1237" priority="1234">
      <formula>ISEVEN(ROW())</formula>
    </cfRule>
  </conditionalFormatting>
  <conditionalFormatting sqref="G32">
    <cfRule type="expression" dxfId="1236" priority="1233">
      <formula>ISEVEN(ROW())</formula>
    </cfRule>
  </conditionalFormatting>
  <conditionalFormatting sqref="G31">
    <cfRule type="expression" dxfId="1235" priority="1232">
      <formula>ISEVEN(ROW())</formula>
    </cfRule>
  </conditionalFormatting>
  <conditionalFormatting sqref="G31">
    <cfRule type="expression" dxfId="1234" priority="1231">
      <formula>ISEVEN(ROW())</formula>
    </cfRule>
  </conditionalFormatting>
  <conditionalFormatting sqref="G32">
    <cfRule type="expression" dxfId="1233" priority="1230">
      <formula>ISEVEN(ROW())</formula>
    </cfRule>
  </conditionalFormatting>
  <conditionalFormatting sqref="G32">
    <cfRule type="expression" dxfId="1232" priority="1229">
      <formula>ISEVEN(ROW())</formula>
    </cfRule>
  </conditionalFormatting>
  <conditionalFormatting sqref="G32">
    <cfRule type="expression" dxfId="1231" priority="1228">
      <formula>ISEVEN(ROW())</formula>
    </cfRule>
  </conditionalFormatting>
  <conditionalFormatting sqref="G32">
    <cfRule type="expression" dxfId="1230" priority="1227">
      <formula>ISEVEN(ROW())</formula>
    </cfRule>
  </conditionalFormatting>
  <conditionalFormatting sqref="G32">
    <cfRule type="expression" dxfId="1229" priority="1226">
      <formula>ISEVEN(ROW())</formula>
    </cfRule>
  </conditionalFormatting>
  <conditionalFormatting sqref="G31">
    <cfRule type="expression" dxfId="1228" priority="1225">
      <formula>ISEVEN(ROW())</formula>
    </cfRule>
  </conditionalFormatting>
  <conditionalFormatting sqref="G31">
    <cfRule type="expression" dxfId="1227" priority="1224">
      <formula>ISEVEN(ROW())</formula>
    </cfRule>
  </conditionalFormatting>
  <conditionalFormatting sqref="G31">
    <cfRule type="expression" dxfId="1226" priority="1223">
      <formula>ISEVEN(ROW())</formula>
    </cfRule>
  </conditionalFormatting>
  <conditionalFormatting sqref="G32">
    <cfRule type="expression" dxfId="1225" priority="1222">
      <formula>ISEVEN(ROW())</formula>
    </cfRule>
  </conditionalFormatting>
  <conditionalFormatting sqref="G31">
    <cfRule type="expression" dxfId="1224" priority="1221">
      <formula>ISEVEN(ROW())</formula>
    </cfRule>
  </conditionalFormatting>
  <conditionalFormatting sqref="G31">
    <cfRule type="expression" dxfId="1223" priority="1220">
      <formula>ISEVEN(ROW())</formula>
    </cfRule>
  </conditionalFormatting>
  <conditionalFormatting sqref="G32">
    <cfRule type="expression" dxfId="1222" priority="1219">
      <formula>ISEVEN(ROW())</formula>
    </cfRule>
  </conditionalFormatting>
  <conditionalFormatting sqref="G32">
    <cfRule type="expression" dxfId="1221" priority="1218">
      <formula>ISEVEN(ROW())</formula>
    </cfRule>
  </conditionalFormatting>
  <conditionalFormatting sqref="G32">
    <cfRule type="expression" dxfId="1220" priority="1217">
      <formula>ISEVEN(ROW())</formula>
    </cfRule>
  </conditionalFormatting>
  <conditionalFormatting sqref="G31">
    <cfRule type="expression" dxfId="1219" priority="1216">
      <formula>ISEVEN(ROW())</formula>
    </cfRule>
  </conditionalFormatting>
  <conditionalFormatting sqref="G31">
    <cfRule type="expression" dxfId="1218" priority="1215">
      <formula>ISEVEN(ROW())</formula>
    </cfRule>
  </conditionalFormatting>
  <conditionalFormatting sqref="G32">
    <cfRule type="expression" dxfId="1217" priority="1214">
      <formula>ISEVEN(ROW())</formula>
    </cfRule>
  </conditionalFormatting>
  <conditionalFormatting sqref="G32">
    <cfRule type="expression" dxfId="1216" priority="1213">
      <formula>ISEVEN(ROW())</formula>
    </cfRule>
  </conditionalFormatting>
  <conditionalFormatting sqref="G32">
    <cfRule type="expression" dxfId="1215" priority="1212">
      <formula>ISEVEN(ROW())</formula>
    </cfRule>
  </conditionalFormatting>
  <conditionalFormatting sqref="G31">
    <cfRule type="expression" dxfId="1214" priority="1211">
      <formula>ISEVEN(ROW())</formula>
    </cfRule>
  </conditionalFormatting>
  <conditionalFormatting sqref="G31">
    <cfRule type="expression" dxfId="1213" priority="1210">
      <formula>ISEVEN(ROW())</formula>
    </cfRule>
  </conditionalFormatting>
  <conditionalFormatting sqref="G31">
    <cfRule type="expression" dxfId="1212" priority="1209">
      <formula>ISEVEN(ROW())</formula>
    </cfRule>
  </conditionalFormatting>
  <conditionalFormatting sqref="G32">
    <cfRule type="expression" dxfId="1211" priority="1208">
      <formula>ISEVEN(ROW())</formula>
    </cfRule>
  </conditionalFormatting>
  <conditionalFormatting sqref="G31">
    <cfRule type="expression" dxfId="1210" priority="1207">
      <formula>ISEVEN(ROW())</formula>
    </cfRule>
  </conditionalFormatting>
  <conditionalFormatting sqref="G32">
    <cfRule type="expression" dxfId="1209" priority="1206">
      <formula>ISEVEN(ROW())</formula>
    </cfRule>
  </conditionalFormatting>
  <conditionalFormatting sqref="G32">
    <cfRule type="expression" dxfId="1208" priority="1205">
      <formula>ISEVEN(ROW())</formula>
    </cfRule>
  </conditionalFormatting>
  <conditionalFormatting sqref="G32">
    <cfRule type="expression" dxfId="1207" priority="1204">
      <formula>ISEVEN(ROW())</formula>
    </cfRule>
  </conditionalFormatting>
  <conditionalFormatting sqref="G31">
    <cfRule type="expression" dxfId="1206" priority="1203">
      <formula>ISEVEN(ROW())</formula>
    </cfRule>
  </conditionalFormatting>
  <conditionalFormatting sqref="G31">
    <cfRule type="expression" dxfId="1205" priority="1202">
      <formula>ISEVEN(ROW())</formula>
    </cfRule>
  </conditionalFormatting>
  <conditionalFormatting sqref="G31">
    <cfRule type="expression" dxfId="1204" priority="1201">
      <formula>ISEVEN(ROW())</formula>
    </cfRule>
  </conditionalFormatting>
  <conditionalFormatting sqref="G32">
    <cfRule type="expression" dxfId="1203" priority="1200">
      <formula>ISEVEN(ROW())</formula>
    </cfRule>
  </conditionalFormatting>
  <conditionalFormatting sqref="G31">
    <cfRule type="expression" dxfId="1202" priority="1199">
      <formula>ISEVEN(ROW())</formula>
    </cfRule>
  </conditionalFormatting>
  <conditionalFormatting sqref="G32">
    <cfRule type="expression" dxfId="1201" priority="1198">
      <formula>ISEVEN(ROW())</formula>
    </cfRule>
  </conditionalFormatting>
  <conditionalFormatting sqref="G32">
    <cfRule type="expression" dxfId="1200" priority="1197">
      <formula>ISEVEN(ROW())</formula>
    </cfRule>
  </conditionalFormatting>
  <conditionalFormatting sqref="G32">
    <cfRule type="expression" dxfId="1199" priority="1196">
      <formula>ISEVEN(ROW())</formula>
    </cfRule>
  </conditionalFormatting>
  <conditionalFormatting sqref="G31">
    <cfRule type="expression" dxfId="1198" priority="1195">
      <formula>ISEVEN(ROW())</formula>
    </cfRule>
  </conditionalFormatting>
  <conditionalFormatting sqref="G32">
    <cfRule type="expression" dxfId="1197" priority="1194">
      <formula>ISEVEN(ROW())</formula>
    </cfRule>
  </conditionalFormatting>
  <conditionalFormatting sqref="G32">
    <cfRule type="expression" dxfId="1196" priority="1193">
      <formula>ISEVEN(ROW())</formula>
    </cfRule>
  </conditionalFormatting>
  <conditionalFormatting sqref="G31">
    <cfRule type="expression" dxfId="1195" priority="1192">
      <formula>ISEVEN(ROW())</formula>
    </cfRule>
  </conditionalFormatting>
  <conditionalFormatting sqref="G31">
    <cfRule type="expression" dxfId="1194" priority="1191">
      <formula>ISEVEN(ROW())</formula>
    </cfRule>
  </conditionalFormatting>
  <conditionalFormatting sqref="G31">
    <cfRule type="expression" dxfId="1193" priority="1190">
      <formula>ISEVEN(ROW())</formula>
    </cfRule>
  </conditionalFormatting>
  <conditionalFormatting sqref="G32">
    <cfRule type="expression" dxfId="1192" priority="1189">
      <formula>ISEVEN(ROW())</formula>
    </cfRule>
  </conditionalFormatting>
  <conditionalFormatting sqref="G31">
    <cfRule type="expression" dxfId="1191" priority="1188">
      <formula>ISEVEN(ROW())</formula>
    </cfRule>
  </conditionalFormatting>
  <conditionalFormatting sqref="G31">
    <cfRule type="expression" dxfId="1190" priority="1187">
      <formula>ISEVEN(ROW())</formula>
    </cfRule>
  </conditionalFormatting>
  <conditionalFormatting sqref="G32">
    <cfRule type="expression" dxfId="1189" priority="1186">
      <formula>ISEVEN(ROW())</formula>
    </cfRule>
  </conditionalFormatting>
  <conditionalFormatting sqref="G32">
    <cfRule type="expression" dxfId="1188" priority="1185">
      <formula>ISEVEN(ROW())</formula>
    </cfRule>
  </conditionalFormatting>
  <conditionalFormatting sqref="G32">
    <cfRule type="expression" dxfId="1187" priority="1184">
      <formula>ISEVEN(ROW())</formula>
    </cfRule>
  </conditionalFormatting>
  <conditionalFormatting sqref="G31">
    <cfRule type="expression" dxfId="1186" priority="1183">
      <formula>ISEVEN(ROW())</formula>
    </cfRule>
  </conditionalFormatting>
  <conditionalFormatting sqref="G31">
    <cfRule type="expression" dxfId="1185" priority="1182">
      <formula>ISEVEN(ROW())</formula>
    </cfRule>
  </conditionalFormatting>
  <conditionalFormatting sqref="G32">
    <cfRule type="expression" dxfId="1184" priority="1181">
      <formula>ISEVEN(ROW())</formula>
    </cfRule>
  </conditionalFormatting>
  <conditionalFormatting sqref="G32">
    <cfRule type="expression" dxfId="1183" priority="1180">
      <formula>ISEVEN(ROW())</formula>
    </cfRule>
  </conditionalFormatting>
  <conditionalFormatting sqref="G32">
    <cfRule type="expression" dxfId="1182" priority="1179">
      <formula>ISEVEN(ROW())</formula>
    </cfRule>
  </conditionalFormatting>
  <conditionalFormatting sqref="G31">
    <cfRule type="expression" dxfId="1181" priority="1178">
      <formula>ISEVEN(ROW())</formula>
    </cfRule>
  </conditionalFormatting>
  <conditionalFormatting sqref="G31">
    <cfRule type="expression" dxfId="1180" priority="1177">
      <formula>ISEVEN(ROW())</formula>
    </cfRule>
  </conditionalFormatting>
  <conditionalFormatting sqref="G31">
    <cfRule type="expression" dxfId="1179" priority="1176">
      <formula>ISEVEN(ROW())</formula>
    </cfRule>
  </conditionalFormatting>
  <conditionalFormatting sqref="G32">
    <cfRule type="expression" dxfId="1178" priority="1175">
      <formula>ISEVEN(ROW())</formula>
    </cfRule>
  </conditionalFormatting>
  <conditionalFormatting sqref="G31">
    <cfRule type="expression" dxfId="1177" priority="1174">
      <formula>ISEVEN(ROW())</formula>
    </cfRule>
  </conditionalFormatting>
  <conditionalFormatting sqref="G32">
    <cfRule type="expression" dxfId="1176" priority="1173">
      <formula>ISEVEN(ROW())</formula>
    </cfRule>
  </conditionalFormatting>
  <conditionalFormatting sqref="G32">
    <cfRule type="expression" dxfId="1175" priority="1172">
      <formula>ISEVEN(ROW())</formula>
    </cfRule>
  </conditionalFormatting>
  <conditionalFormatting sqref="G32">
    <cfRule type="expression" dxfId="1174" priority="1171">
      <formula>ISEVEN(ROW())</formula>
    </cfRule>
  </conditionalFormatting>
  <conditionalFormatting sqref="G31">
    <cfRule type="expression" dxfId="1173" priority="1170">
      <formula>ISEVEN(ROW())</formula>
    </cfRule>
  </conditionalFormatting>
  <conditionalFormatting sqref="G31">
    <cfRule type="expression" dxfId="1172" priority="1169">
      <formula>ISEVEN(ROW())</formula>
    </cfRule>
  </conditionalFormatting>
  <conditionalFormatting sqref="G31">
    <cfRule type="expression" dxfId="1171" priority="1168">
      <formula>ISEVEN(ROW())</formula>
    </cfRule>
  </conditionalFormatting>
  <conditionalFormatting sqref="G32">
    <cfRule type="expression" dxfId="1170" priority="1167">
      <formula>ISEVEN(ROW())</formula>
    </cfRule>
  </conditionalFormatting>
  <conditionalFormatting sqref="G31">
    <cfRule type="expression" dxfId="1169" priority="1166">
      <formula>ISEVEN(ROW())</formula>
    </cfRule>
  </conditionalFormatting>
  <conditionalFormatting sqref="G32">
    <cfRule type="expression" dxfId="1168" priority="1165">
      <formula>ISEVEN(ROW())</formula>
    </cfRule>
  </conditionalFormatting>
  <conditionalFormatting sqref="G32">
    <cfRule type="expression" dxfId="1167" priority="1164">
      <formula>ISEVEN(ROW())</formula>
    </cfRule>
  </conditionalFormatting>
  <conditionalFormatting sqref="G32">
    <cfRule type="expression" dxfId="1166" priority="1163">
      <formula>ISEVEN(ROW())</formula>
    </cfRule>
  </conditionalFormatting>
  <conditionalFormatting sqref="G31">
    <cfRule type="expression" dxfId="1165" priority="1162">
      <formula>ISEVEN(ROW())</formula>
    </cfRule>
  </conditionalFormatting>
  <conditionalFormatting sqref="G30">
    <cfRule type="expression" dxfId="1164" priority="1161">
      <formula>ISEVEN(ROW())</formula>
    </cfRule>
  </conditionalFormatting>
  <conditionalFormatting sqref="G30:G32">
    <cfRule type="expression" dxfId="1163" priority="1160">
      <formula>ISEVEN(ROW())</formula>
    </cfRule>
  </conditionalFormatting>
  <conditionalFormatting sqref="G30:G32">
    <cfRule type="expression" dxfId="1162" priority="1159">
      <formula>ISEVEN(ROW())</formula>
    </cfRule>
  </conditionalFormatting>
  <conditionalFormatting sqref="G30:G32">
    <cfRule type="expression" dxfId="1161" priority="1158">
      <formula>ISEVEN(ROW())</formula>
    </cfRule>
  </conditionalFormatting>
  <conditionalFormatting sqref="G30:G32">
    <cfRule type="expression" dxfId="1160" priority="1157">
      <formula>ISEVEN(ROW())</formula>
    </cfRule>
  </conditionalFormatting>
  <conditionalFormatting sqref="G30:G32">
    <cfRule type="expression" dxfId="1159" priority="1156">
      <formula>ISEVEN(ROW())</formula>
    </cfRule>
  </conditionalFormatting>
  <conditionalFormatting sqref="G30:G32">
    <cfRule type="expression" dxfId="1158" priority="1155">
      <formula>ISEVEN(ROW())</formula>
    </cfRule>
  </conditionalFormatting>
  <conditionalFormatting sqref="G30:G32">
    <cfRule type="expression" dxfId="1157" priority="1154">
      <formula>ISEVEN(ROW())</formula>
    </cfRule>
  </conditionalFormatting>
  <conditionalFormatting sqref="G30:G32">
    <cfRule type="expression" dxfId="1156" priority="1153">
      <formula>ISEVEN(ROW())</formula>
    </cfRule>
  </conditionalFormatting>
  <conditionalFormatting sqref="G30:G32">
    <cfRule type="expression" dxfId="1155" priority="1152">
      <formula>ISEVEN(ROW())</formula>
    </cfRule>
  </conditionalFormatting>
  <conditionalFormatting sqref="G30:G32">
    <cfRule type="expression" dxfId="1154" priority="1151">
      <formula>ISEVEN(ROW())</formula>
    </cfRule>
  </conditionalFormatting>
  <conditionalFormatting sqref="G30:G32">
    <cfRule type="expression" dxfId="1153" priority="1150">
      <formula>ISEVEN(ROW())</formula>
    </cfRule>
  </conditionalFormatting>
  <conditionalFormatting sqref="G30:G32">
    <cfRule type="expression" dxfId="1152" priority="1149">
      <formula>ISEVEN(ROW())</formula>
    </cfRule>
  </conditionalFormatting>
  <conditionalFormatting sqref="G30:G32">
    <cfRule type="expression" dxfId="1151" priority="1148">
      <formula>ISEVEN(ROW())</formula>
    </cfRule>
  </conditionalFormatting>
  <conditionalFormatting sqref="G30:G32">
    <cfRule type="expression" dxfId="1150" priority="1147">
      <formula>ISEVEN(ROW())</formula>
    </cfRule>
  </conditionalFormatting>
  <conditionalFormatting sqref="G30:G32">
    <cfRule type="expression" dxfId="1149" priority="1146">
      <formula>ISEVEN(ROW())</formula>
    </cfRule>
  </conditionalFormatting>
  <conditionalFormatting sqref="G30:G32">
    <cfRule type="expression" dxfId="1148" priority="1145">
      <formula>ISEVEN(ROW())</formula>
    </cfRule>
  </conditionalFormatting>
  <conditionalFormatting sqref="G30:G32">
    <cfRule type="expression" dxfId="1147" priority="1144">
      <formula>ISEVEN(ROW())</formula>
    </cfRule>
  </conditionalFormatting>
  <conditionalFormatting sqref="G30:G32">
    <cfRule type="expression" dxfId="1146" priority="1143">
      <formula>ISEVEN(ROW())</formula>
    </cfRule>
  </conditionalFormatting>
  <conditionalFormatting sqref="G30:G32">
    <cfRule type="expression" dxfId="1145" priority="1142">
      <formula>ISEVEN(ROW())</formula>
    </cfRule>
  </conditionalFormatting>
  <conditionalFormatting sqref="G30:G32">
    <cfRule type="expression" dxfId="1144" priority="1141">
      <formula>ISEVEN(ROW())</formula>
    </cfRule>
  </conditionalFormatting>
  <conditionalFormatting sqref="G30:G32">
    <cfRule type="expression" dxfId="1143" priority="1140">
      <formula>ISEVEN(ROW())</formula>
    </cfRule>
  </conditionalFormatting>
  <conditionalFormatting sqref="G30:G32">
    <cfRule type="expression" dxfId="1142" priority="1139">
      <formula>ISEVEN(ROW())</formula>
    </cfRule>
  </conditionalFormatting>
  <conditionalFormatting sqref="G32">
    <cfRule type="expression" dxfId="1141" priority="1138">
      <formula>ISEVEN(ROW())</formula>
    </cfRule>
  </conditionalFormatting>
  <conditionalFormatting sqref="G32">
    <cfRule type="expression" dxfId="1140" priority="1137">
      <formula>ISEVEN(ROW())</formula>
    </cfRule>
  </conditionalFormatting>
  <conditionalFormatting sqref="G31">
    <cfRule type="expression" dxfId="1139" priority="1136">
      <formula>ISEVEN(ROW())</formula>
    </cfRule>
  </conditionalFormatting>
  <conditionalFormatting sqref="G31">
    <cfRule type="expression" dxfId="1138" priority="1135">
      <formula>ISEVEN(ROW())</formula>
    </cfRule>
  </conditionalFormatting>
  <conditionalFormatting sqref="G31">
    <cfRule type="expression" dxfId="1137" priority="1134">
      <formula>ISEVEN(ROW())</formula>
    </cfRule>
  </conditionalFormatting>
  <conditionalFormatting sqref="G30:G32">
    <cfRule type="expression" dxfId="1136" priority="1133">
      <formula>ISEVEN(ROW())</formula>
    </cfRule>
  </conditionalFormatting>
  <conditionalFormatting sqref="G32">
    <cfRule type="expression" dxfId="1135" priority="1132">
      <formula>ISEVEN(ROW())</formula>
    </cfRule>
  </conditionalFormatting>
  <conditionalFormatting sqref="G30:G32">
    <cfRule type="expression" dxfId="1134" priority="1131">
      <formula>ISEVEN(ROW())</formula>
    </cfRule>
  </conditionalFormatting>
  <conditionalFormatting sqref="G31">
    <cfRule type="expression" dxfId="1133" priority="1130">
      <formula>ISEVEN(ROW())</formula>
    </cfRule>
  </conditionalFormatting>
  <conditionalFormatting sqref="G31">
    <cfRule type="expression" dxfId="1132" priority="1129">
      <formula>ISEVEN(ROW())</formula>
    </cfRule>
  </conditionalFormatting>
  <conditionalFormatting sqref="G32">
    <cfRule type="expression" dxfId="1131" priority="1128">
      <formula>ISEVEN(ROW())</formula>
    </cfRule>
  </conditionalFormatting>
  <conditionalFormatting sqref="G32">
    <cfRule type="expression" dxfId="1130" priority="1127">
      <formula>ISEVEN(ROW())</formula>
    </cfRule>
  </conditionalFormatting>
  <conditionalFormatting sqref="G32">
    <cfRule type="expression" dxfId="1129" priority="1126">
      <formula>ISEVEN(ROW())</formula>
    </cfRule>
  </conditionalFormatting>
  <conditionalFormatting sqref="G31">
    <cfRule type="expression" dxfId="1128" priority="1125">
      <formula>ISEVEN(ROW())</formula>
    </cfRule>
  </conditionalFormatting>
  <conditionalFormatting sqref="G31">
    <cfRule type="expression" dxfId="1127" priority="1124">
      <formula>ISEVEN(ROW())</formula>
    </cfRule>
  </conditionalFormatting>
  <conditionalFormatting sqref="G31">
    <cfRule type="expression" dxfId="1126" priority="1123">
      <formula>ISEVEN(ROW())</formula>
    </cfRule>
  </conditionalFormatting>
  <conditionalFormatting sqref="G30:G32">
    <cfRule type="expression" dxfId="1125" priority="1122">
      <formula>ISEVEN(ROW())</formula>
    </cfRule>
  </conditionalFormatting>
  <conditionalFormatting sqref="G32">
    <cfRule type="expression" dxfId="1124" priority="1121">
      <formula>ISEVEN(ROW())</formula>
    </cfRule>
  </conditionalFormatting>
  <conditionalFormatting sqref="G30:G32">
    <cfRule type="expression" dxfId="1123" priority="1120">
      <formula>ISEVEN(ROW())</formula>
    </cfRule>
  </conditionalFormatting>
  <conditionalFormatting sqref="G30:G32">
    <cfRule type="expression" dxfId="1122" priority="1119">
      <formula>ISEVEN(ROW())</formula>
    </cfRule>
  </conditionalFormatting>
  <conditionalFormatting sqref="G31">
    <cfRule type="expression" dxfId="1121" priority="1118">
      <formula>ISEVEN(ROW())</formula>
    </cfRule>
  </conditionalFormatting>
  <conditionalFormatting sqref="G32">
    <cfRule type="expression" dxfId="1120" priority="1117">
      <formula>ISEVEN(ROW())</formula>
    </cfRule>
  </conditionalFormatting>
  <conditionalFormatting sqref="G30:G32">
    <cfRule type="expression" dxfId="1119" priority="1116">
      <formula>ISEVEN(ROW())</formula>
    </cfRule>
  </conditionalFormatting>
  <conditionalFormatting sqref="G30:G32">
    <cfRule type="expression" dxfId="1118" priority="1115">
      <formula>ISEVEN(ROW())</formula>
    </cfRule>
  </conditionalFormatting>
  <conditionalFormatting sqref="G32">
    <cfRule type="expression" dxfId="1117" priority="1114">
      <formula>ISEVEN(ROW())</formula>
    </cfRule>
  </conditionalFormatting>
  <conditionalFormatting sqref="G32">
    <cfRule type="expression" dxfId="1116" priority="1113">
      <formula>ISEVEN(ROW())</formula>
    </cfRule>
  </conditionalFormatting>
  <conditionalFormatting sqref="G31">
    <cfRule type="expression" dxfId="1115" priority="1112">
      <formula>ISEVEN(ROW())</formula>
    </cfRule>
  </conditionalFormatting>
  <conditionalFormatting sqref="G31">
    <cfRule type="expression" dxfId="1114" priority="1111">
      <formula>ISEVEN(ROW())</formula>
    </cfRule>
  </conditionalFormatting>
  <conditionalFormatting sqref="G31">
    <cfRule type="expression" dxfId="1113" priority="1110">
      <formula>ISEVEN(ROW())</formula>
    </cfRule>
  </conditionalFormatting>
  <conditionalFormatting sqref="G30:G32">
    <cfRule type="expression" dxfId="1112" priority="1109">
      <formula>ISEVEN(ROW())</formula>
    </cfRule>
  </conditionalFormatting>
  <conditionalFormatting sqref="G32">
    <cfRule type="expression" dxfId="1111" priority="1108">
      <formula>ISEVEN(ROW())</formula>
    </cfRule>
  </conditionalFormatting>
  <conditionalFormatting sqref="G30:G32">
    <cfRule type="expression" dxfId="1110" priority="1107">
      <formula>ISEVEN(ROW())</formula>
    </cfRule>
  </conditionalFormatting>
  <conditionalFormatting sqref="G32">
    <cfRule type="expression" dxfId="1109" priority="1106">
      <formula>ISEVEN(ROW())</formula>
    </cfRule>
  </conditionalFormatting>
  <conditionalFormatting sqref="G32">
    <cfRule type="expression" dxfId="1108" priority="1105">
      <formula>ISEVEN(ROW())</formula>
    </cfRule>
  </conditionalFormatting>
  <conditionalFormatting sqref="G31">
    <cfRule type="expression" dxfId="1107" priority="1104">
      <formula>ISEVEN(ROW())</formula>
    </cfRule>
  </conditionalFormatting>
  <conditionalFormatting sqref="G31">
    <cfRule type="expression" dxfId="1106" priority="1103">
      <formula>ISEVEN(ROW())</formula>
    </cfRule>
  </conditionalFormatting>
  <conditionalFormatting sqref="G31">
    <cfRule type="expression" dxfId="1105" priority="1102">
      <formula>ISEVEN(ROW())</formula>
    </cfRule>
  </conditionalFormatting>
  <conditionalFormatting sqref="G30:G32">
    <cfRule type="expression" dxfId="1104" priority="1101">
      <formula>ISEVEN(ROW())</formula>
    </cfRule>
  </conditionalFormatting>
  <conditionalFormatting sqref="G32">
    <cfRule type="expression" dxfId="1103" priority="1100">
      <formula>ISEVEN(ROW())</formula>
    </cfRule>
  </conditionalFormatting>
  <conditionalFormatting sqref="G30:G32">
    <cfRule type="expression" dxfId="1102" priority="1099">
      <formula>ISEVEN(ROW())</formula>
    </cfRule>
  </conditionalFormatting>
  <conditionalFormatting sqref="G30:G32">
    <cfRule type="expression" dxfId="1101" priority="1098">
      <formula>ISEVEN(ROW())</formula>
    </cfRule>
  </conditionalFormatting>
  <conditionalFormatting sqref="G31">
    <cfRule type="expression" dxfId="1100" priority="1097">
      <formula>ISEVEN(ROW())</formula>
    </cfRule>
  </conditionalFormatting>
  <conditionalFormatting sqref="G32">
    <cfRule type="expression" dxfId="1099" priority="1096">
      <formula>ISEVEN(ROW())</formula>
    </cfRule>
  </conditionalFormatting>
  <conditionalFormatting sqref="G30:G32">
    <cfRule type="expression" dxfId="1098" priority="1095">
      <formula>ISEVEN(ROW())</formula>
    </cfRule>
  </conditionalFormatting>
  <conditionalFormatting sqref="G32">
    <cfRule type="expression" dxfId="1097" priority="1094">
      <formula>ISEVEN(ROW())</formula>
    </cfRule>
  </conditionalFormatting>
  <conditionalFormatting sqref="G32">
    <cfRule type="expression" dxfId="1096" priority="1093">
      <formula>ISEVEN(ROW())</formula>
    </cfRule>
  </conditionalFormatting>
  <conditionalFormatting sqref="G31">
    <cfRule type="expression" dxfId="1095" priority="1092">
      <formula>ISEVEN(ROW())</formula>
    </cfRule>
  </conditionalFormatting>
  <conditionalFormatting sqref="G31">
    <cfRule type="expression" dxfId="1094" priority="1091">
      <formula>ISEVEN(ROW())</formula>
    </cfRule>
  </conditionalFormatting>
  <conditionalFormatting sqref="G31">
    <cfRule type="expression" dxfId="1093" priority="1090">
      <formula>ISEVEN(ROW())</formula>
    </cfRule>
  </conditionalFormatting>
  <conditionalFormatting sqref="G30:G32">
    <cfRule type="expression" dxfId="1092" priority="1089">
      <formula>ISEVEN(ROW())</formula>
    </cfRule>
  </conditionalFormatting>
  <conditionalFormatting sqref="G32">
    <cfRule type="expression" dxfId="1091" priority="1088">
      <formula>ISEVEN(ROW())</formula>
    </cfRule>
  </conditionalFormatting>
  <conditionalFormatting sqref="G30:G32">
    <cfRule type="expression" dxfId="1090" priority="1087">
      <formula>ISEVEN(ROW())</formula>
    </cfRule>
  </conditionalFormatting>
  <conditionalFormatting sqref="G30:G32">
    <cfRule type="expression" dxfId="1089" priority="1086">
      <formula>ISEVEN(ROW())</formula>
    </cfRule>
  </conditionalFormatting>
  <conditionalFormatting sqref="G31">
    <cfRule type="expression" dxfId="1088" priority="1085">
      <formula>ISEVEN(ROW())</formula>
    </cfRule>
  </conditionalFormatting>
  <conditionalFormatting sqref="G32">
    <cfRule type="expression" dxfId="1087" priority="1084">
      <formula>ISEVEN(ROW())</formula>
    </cfRule>
  </conditionalFormatting>
  <conditionalFormatting sqref="G30:G32">
    <cfRule type="expression" dxfId="1086" priority="1083">
      <formula>ISEVEN(ROW())</formula>
    </cfRule>
  </conditionalFormatting>
  <conditionalFormatting sqref="G32">
    <cfRule type="expression" dxfId="1085" priority="1082">
      <formula>ISEVEN(ROW())</formula>
    </cfRule>
  </conditionalFormatting>
  <conditionalFormatting sqref="G32">
    <cfRule type="expression" dxfId="1084" priority="1081">
      <formula>ISEVEN(ROW())</formula>
    </cfRule>
  </conditionalFormatting>
  <conditionalFormatting sqref="G31">
    <cfRule type="expression" dxfId="1083" priority="1080">
      <formula>ISEVEN(ROW())</formula>
    </cfRule>
  </conditionalFormatting>
  <conditionalFormatting sqref="G31">
    <cfRule type="expression" dxfId="1082" priority="1079">
      <formula>ISEVEN(ROW())</formula>
    </cfRule>
  </conditionalFormatting>
  <conditionalFormatting sqref="G31">
    <cfRule type="expression" dxfId="1081" priority="1078">
      <formula>ISEVEN(ROW())</formula>
    </cfRule>
  </conditionalFormatting>
  <conditionalFormatting sqref="G30:G32">
    <cfRule type="expression" dxfId="1080" priority="1077">
      <formula>ISEVEN(ROW())</formula>
    </cfRule>
  </conditionalFormatting>
  <conditionalFormatting sqref="G32">
    <cfRule type="expression" dxfId="1079" priority="1076">
      <formula>ISEVEN(ROW())</formula>
    </cfRule>
  </conditionalFormatting>
  <conditionalFormatting sqref="G31">
    <cfRule type="expression" dxfId="1078" priority="1075">
      <formula>ISEVEN(ROW())</formula>
    </cfRule>
  </conditionalFormatting>
  <conditionalFormatting sqref="G31">
    <cfRule type="expression" dxfId="1077" priority="1074">
      <formula>ISEVEN(ROW())</formula>
    </cfRule>
  </conditionalFormatting>
  <conditionalFormatting sqref="G30:G32">
    <cfRule type="expression" dxfId="1076" priority="1073">
      <formula>ISEVEN(ROW())</formula>
    </cfRule>
  </conditionalFormatting>
  <conditionalFormatting sqref="G32">
    <cfRule type="expression" dxfId="1075" priority="1072">
      <formula>ISEVEN(ROW())</formula>
    </cfRule>
  </conditionalFormatting>
  <conditionalFormatting sqref="G30:G32">
    <cfRule type="expression" dxfId="1074" priority="1071">
      <formula>ISEVEN(ROW())</formula>
    </cfRule>
  </conditionalFormatting>
  <conditionalFormatting sqref="G30:G32">
    <cfRule type="expression" dxfId="1073" priority="1070">
      <formula>ISEVEN(ROW())</formula>
    </cfRule>
  </conditionalFormatting>
  <conditionalFormatting sqref="G32">
    <cfRule type="expression" dxfId="1072" priority="1069">
      <formula>ISEVEN(ROW())</formula>
    </cfRule>
  </conditionalFormatting>
  <conditionalFormatting sqref="G32">
    <cfRule type="expression" dxfId="1071" priority="1068">
      <formula>ISEVEN(ROW())</formula>
    </cfRule>
  </conditionalFormatting>
  <conditionalFormatting sqref="G31">
    <cfRule type="expression" dxfId="1070" priority="1067">
      <formula>ISEVEN(ROW())</formula>
    </cfRule>
  </conditionalFormatting>
  <conditionalFormatting sqref="G30:G32">
    <cfRule type="expression" dxfId="1069" priority="1066">
      <formula>ISEVEN(ROW())</formula>
    </cfRule>
  </conditionalFormatting>
  <conditionalFormatting sqref="G30:G32">
    <cfRule type="expression" dxfId="1068" priority="1065">
      <formula>ISEVEN(ROW())</formula>
    </cfRule>
  </conditionalFormatting>
  <conditionalFormatting sqref="G31">
    <cfRule type="expression" dxfId="1067" priority="1064">
      <formula>ISEVEN(ROW())</formula>
    </cfRule>
  </conditionalFormatting>
  <conditionalFormatting sqref="G32">
    <cfRule type="expression" dxfId="1066" priority="1063">
      <formula>ISEVEN(ROW())</formula>
    </cfRule>
  </conditionalFormatting>
  <conditionalFormatting sqref="G32">
    <cfRule type="expression" dxfId="1065" priority="1062">
      <formula>ISEVEN(ROW())</formula>
    </cfRule>
  </conditionalFormatting>
  <conditionalFormatting sqref="G32">
    <cfRule type="expression" dxfId="1064" priority="1061">
      <formula>ISEVEN(ROW())</formula>
    </cfRule>
  </conditionalFormatting>
  <conditionalFormatting sqref="G31">
    <cfRule type="expression" dxfId="1063" priority="1060">
      <formula>ISEVEN(ROW())</formula>
    </cfRule>
  </conditionalFormatting>
  <conditionalFormatting sqref="G31">
    <cfRule type="expression" dxfId="1062" priority="1059">
      <formula>ISEVEN(ROW())</formula>
    </cfRule>
  </conditionalFormatting>
  <conditionalFormatting sqref="G30:G32">
    <cfRule type="expression" dxfId="1061" priority="1058">
      <formula>ISEVEN(ROW())</formula>
    </cfRule>
  </conditionalFormatting>
  <conditionalFormatting sqref="G32">
    <cfRule type="expression" dxfId="1060" priority="1057">
      <formula>ISEVEN(ROW())</formula>
    </cfRule>
  </conditionalFormatting>
  <conditionalFormatting sqref="G30:G32">
    <cfRule type="expression" dxfId="1059" priority="1056">
      <formula>ISEVEN(ROW())</formula>
    </cfRule>
  </conditionalFormatting>
  <conditionalFormatting sqref="G32">
    <cfRule type="expression" dxfId="1058" priority="1055">
      <formula>ISEVEN(ROW())</formula>
    </cfRule>
  </conditionalFormatting>
  <conditionalFormatting sqref="G32">
    <cfRule type="expression" dxfId="1057" priority="1054">
      <formula>ISEVEN(ROW())</formula>
    </cfRule>
  </conditionalFormatting>
  <conditionalFormatting sqref="G31">
    <cfRule type="expression" dxfId="1056" priority="1053">
      <formula>ISEVEN(ROW())</formula>
    </cfRule>
  </conditionalFormatting>
  <conditionalFormatting sqref="G31">
    <cfRule type="expression" dxfId="1055" priority="1052">
      <formula>ISEVEN(ROW())</formula>
    </cfRule>
  </conditionalFormatting>
  <conditionalFormatting sqref="G31">
    <cfRule type="expression" dxfId="1054" priority="1051">
      <formula>ISEVEN(ROW())</formula>
    </cfRule>
  </conditionalFormatting>
  <conditionalFormatting sqref="G30:G32">
    <cfRule type="expression" dxfId="1053" priority="1050">
      <formula>ISEVEN(ROW())</formula>
    </cfRule>
  </conditionalFormatting>
  <conditionalFormatting sqref="G32">
    <cfRule type="expression" dxfId="1052" priority="1049">
      <formula>ISEVEN(ROW())</formula>
    </cfRule>
  </conditionalFormatting>
  <conditionalFormatting sqref="G30:G32">
    <cfRule type="expression" dxfId="1051" priority="1048">
      <formula>ISEVEN(ROW())</formula>
    </cfRule>
  </conditionalFormatting>
  <conditionalFormatting sqref="G30:G32">
    <cfRule type="expression" dxfId="1050" priority="1047">
      <formula>ISEVEN(ROW())</formula>
    </cfRule>
  </conditionalFormatting>
  <conditionalFormatting sqref="G31">
    <cfRule type="expression" dxfId="1049" priority="1046">
      <formula>ISEVEN(ROW())</formula>
    </cfRule>
  </conditionalFormatting>
  <conditionalFormatting sqref="G32">
    <cfRule type="expression" dxfId="1048" priority="1045">
      <formula>ISEVEN(ROW())</formula>
    </cfRule>
  </conditionalFormatting>
  <conditionalFormatting sqref="G30:G32">
    <cfRule type="expression" dxfId="1047" priority="1044">
      <formula>ISEVEN(ROW())</formula>
    </cfRule>
  </conditionalFormatting>
  <conditionalFormatting sqref="G32">
    <cfRule type="expression" dxfId="1046" priority="1043">
      <formula>ISEVEN(ROW())</formula>
    </cfRule>
  </conditionalFormatting>
  <conditionalFormatting sqref="G32">
    <cfRule type="expression" dxfId="1045" priority="1042">
      <formula>ISEVEN(ROW())</formula>
    </cfRule>
  </conditionalFormatting>
  <conditionalFormatting sqref="G31">
    <cfRule type="expression" dxfId="1044" priority="1041">
      <formula>ISEVEN(ROW())</formula>
    </cfRule>
  </conditionalFormatting>
  <conditionalFormatting sqref="G31">
    <cfRule type="expression" dxfId="1043" priority="1040">
      <formula>ISEVEN(ROW())</formula>
    </cfRule>
  </conditionalFormatting>
  <conditionalFormatting sqref="G31">
    <cfRule type="expression" dxfId="1042" priority="1039">
      <formula>ISEVEN(ROW())</formula>
    </cfRule>
  </conditionalFormatting>
  <conditionalFormatting sqref="G30:G32">
    <cfRule type="expression" dxfId="1041" priority="1038">
      <formula>ISEVEN(ROW())</formula>
    </cfRule>
  </conditionalFormatting>
  <conditionalFormatting sqref="G32">
    <cfRule type="expression" dxfId="1040" priority="1037">
      <formula>ISEVEN(ROW())</formula>
    </cfRule>
  </conditionalFormatting>
  <conditionalFormatting sqref="G30:G32">
    <cfRule type="expression" dxfId="1039" priority="1036">
      <formula>ISEVEN(ROW())</formula>
    </cfRule>
  </conditionalFormatting>
  <conditionalFormatting sqref="G30:G32">
    <cfRule type="expression" dxfId="1038" priority="1035">
      <formula>ISEVEN(ROW())</formula>
    </cfRule>
  </conditionalFormatting>
  <conditionalFormatting sqref="G31">
    <cfRule type="expression" dxfId="1037" priority="1034">
      <formula>ISEVEN(ROW())</formula>
    </cfRule>
  </conditionalFormatting>
  <conditionalFormatting sqref="G32">
    <cfRule type="expression" dxfId="1036" priority="1033">
      <formula>ISEVEN(ROW())</formula>
    </cfRule>
  </conditionalFormatting>
  <conditionalFormatting sqref="G30:G32">
    <cfRule type="expression" dxfId="1035" priority="1032">
      <formula>ISEVEN(ROW())</formula>
    </cfRule>
  </conditionalFormatting>
  <conditionalFormatting sqref="G32">
    <cfRule type="expression" dxfId="1034" priority="1031">
      <formula>ISEVEN(ROW())</formula>
    </cfRule>
  </conditionalFormatting>
  <conditionalFormatting sqref="G32">
    <cfRule type="expression" dxfId="1033" priority="1030">
      <formula>ISEVEN(ROW())</formula>
    </cfRule>
  </conditionalFormatting>
  <conditionalFormatting sqref="G31">
    <cfRule type="expression" dxfId="1032" priority="1029">
      <formula>ISEVEN(ROW())</formula>
    </cfRule>
  </conditionalFormatting>
  <conditionalFormatting sqref="G31">
    <cfRule type="expression" dxfId="1031" priority="1028">
      <formula>ISEVEN(ROW())</formula>
    </cfRule>
  </conditionalFormatting>
  <conditionalFormatting sqref="G31">
    <cfRule type="expression" dxfId="1030" priority="1027">
      <formula>ISEVEN(ROW())</formula>
    </cfRule>
  </conditionalFormatting>
  <conditionalFormatting sqref="G30:G32">
    <cfRule type="expression" dxfId="1029" priority="1026">
      <formula>ISEVEN(ROW())</formula>
    </cfRule>
  </conditionalFormatting>
  <conditionalFormatting sqref="G32">
    <cfRule type="expression" dxfId="1028" priority="1025">
      <formula>ISEVEN(ROW())</formula>
    </cfRule>
  </conditionalFormatting>
  <conditionalFormatting sqref="G31">
    <cfRule type="expression" dxfId="1027" priority="1024">
      <formula>ISEVEN(ROW())</formula>
    </cfRule>
  </conditionalFormatting>
  <conditionalFormatting sqref="G32">
    <cfRule type="expression" dxfId="1026" priority="1023">
      <formula>ISEVEN(ROW())</formula>
    </cfRule>
  </conditionalFormatting>
  <conditionalFormatting sqref="G32">
    <cfRule type="expression" dxfId="1025" priority="1022">
      <formula>ISEVEN(ROW())</formula>
    </cfRule>
  </conditionalFormatting>
  <conditionalFormatting sqref="G32">
    <cfRule type="expression" dxfId="1024" priority="1021">
      <formula>ISEVEN(ROW())</formula>
    </cfRule>
  </conditionalFormatting>
  <conditionalFormatting sqref="G32">
    <cfRule type="expression" dxfId="1023" priority="1020">
      <formula>ISEVEN(ROW())</formula>
    </cfRule>
  </conditionalFormatting>
  <conditionalFormatting sqref="G32">
    <cfRule type="expression" dxfId="1022" priority="1019">
      <formula>ISEVEN(ROW())</formula>
    </cfRule>
  </conditionalFormatting>
  <conditionalFormatting sqref="G32">
    <cfRule type="expression" dxfId="1021" priority="1018">
      <formula>ISEVEN(ROW())</formula>
    </cfRule>
  </conditionalFormatting>
  <conditionalFormatting sqref="G32">
    <cfRule type="expression" dxfId="1020" priority="1017">
      <formula>ISEVEN(ROW())</formula>
    </cfRule>
  </conditionalFormatting>
  <conditionalFormatting sqref="G32">
    <cfRule type="expression" dxfId="1019" priority="1016">
      <formula>ISEVEN(ROW())</formula>
    </cfRule>
  </conditionalFormatting>
  <conditionalFormatting sqref="G32">
    <cfRule type="expression" dxfId="1018" priority="1015">
      <formula>ISEVEN(ROW())</formula>
    </cfRule>
  </conditionalFormatting>
  <conditionalFormatting sqref="G32">
    <cfRule type="expression" dxfId="1017" priority="1014">
      <formula>ISEVEN(ROW())</formula>
    </cfRule>
  </conditionalFormatting>
  <conditionalFormatting sqref="G32">
    <cfRule type="expression" dxfId="1016" priority="1013">
      <formula>ISEVEN(ROW())</formula>
    </cfRule>
  </conditionalFormatting>
  <conditionalFormatting sqref="G32">
    <cfRule type="expression" dxfId="1015" priority="1012">
      <formula>ISEVEN(ROW())</formula>
    </cfRule>
  </conditionalFormatting>
  <conditionalFormatting sqref="G32">
    <cfRule type="expression" dxfId="1014" priority="1011">
      <formula>ISEVEN(ROW())</formula>
    </cfRule>
  </conditionalFormatting>
  <conditionalFormatting sqref="G32">
    <cfRule type="expression" dxfId="1013" priority="1010">
      <formula>ISEVEN(ROW())</formula>
    </cfRule>
  </conditionalFormatting>
  <conditionalFormatting sqref="G32">
    <cfRule type="expression" dxfId="1012" priority="1009">
      <formula>ISEVEN(ROW())</formula>
    </cfRule>
  </conditionalFormatting>
  <conditionalFormatting sqref="G32">
    <cfRule type="expression" dxfId="1011" priority="1008">
      <formula>ISEVEN(ROW())</formula>
    </cfRule>
  </conditionalFormatting>
  <conditionalFormatting sqref="G32">
    <cfRule type="expression" dxfId="1010" priority="1007">
      <formula>ISEVEN(ROW())</formula>
    </cfRule>
  </conditionalFormatting>
  <conditionalFormatting sqref="G32">
    <cfRule type="expression" dxfId="1009" priority="1006">
      <formula>ISEVEN(ROW())</formula>
    </cfRule>
  </conditionalFormatting>
  <conditionalFormatting sqref="G32">
    <cfRule type="expression" dxfId="1008" priority="1005">
      <formula>ISEVEN(ROW())</formula>
    </cfRule>
  </conditionalFormatting>
  <conditionalFormatting sqref="G32">
    <cfRule type="expression" dxfId="1007" priority="1004">
      <formula>ISEVEN(ROW())</formula>
    </cfRule>
  </conditionalFormatting>
  <conditionalFormatting sqref="G32">
    <cfRule type="expression" dxfId="1006" priority="1003">
      <formula>ISEVEN(ROW())</formula>
    </cfRule>
  </conditionalFormatting>
  <conditionalFormatting sqref="G32">
    <cfRule type="expression" dxfId="1005" priority="1002">
      <formula>ISEVEN(ROW())</formula>
    </cfRule>
  </conditionalFormatting>
  <conditionalFormatting sqref="G32">
    <cfRule type="expression" dxfId="1004" priority="1001">
      <formula>ISEVEN(ROW())</formula>
    </cfRule>
  </conditionalFormatting>
  <conditionalFormatting sqref="G32">
    <cfRule type="expression" dxfId="1003" priority="1000">
      <formula>ISEVEN(ROW())</formula>
    </cfRule>
  </conditionalFormatting>
  <conditionalFormatting sqref="G32">
    <cfRule type="expression" dxfId="1002" priority="999">
      <formula>ISEVEN(ROW())</formula>
    </cfRule>
  </conditionalFormatting>
  <conditionalFormatting sqref="G32">
    <cfRule type="expression" dxfId="1001" priority="998">
      <formula>ISEVEN(ROW())</formula>
    </cfRule>
  </conditionalFormatting>
  <conditionalFormatting sqref="G32">
    <cfRule type="expression" dxfId="1000" priority="997">
      <formula>ISEVEN(ROW())</formula>
    </cfRule>
  </conditionalFormatting>
  <conditionalFormatting sqref="G32">
    <cfRule type="expression" dxfId="999" priority="996">
      <formula>ISEVEN(ROW())</formula>
    </cfRule>
  </conditionalFormatting>
  <conditionalFormatting sqref="G32">
    <cfRule type="expression" dxfId="998" priority="995">
      <formula>ISEVEN(ROW())</formula>
    </cfRule>
  </conditionalFormatting>
  <conditionalFormatting sqref="G32">
    <cfRule type="expression" dxfId="997" priority="994">
      <formula>ISEVEN(ROW())</formula>
    </cfRule>
  </conditionalFormatting>
  <conditionalFormatting sqref="G32">
    <cfRule type="expression" dxfId="996" priority="993">
      <formula>ISEVEN(ROW())</formula>
    </cfRule>
  </conditionalFormatting>
  <conditionalFormatting sqref="G32">
    <cfRule type="expression" dxfId="995" priority="992">
      <formula>ISEVEN(ROW())</formula>
    </cfRule>
  </conditionalFormatting>
  <conditionalFormatting sqref="G32">
    <cfRule type="expression" dxfId="994" priority="991">
      <formula>ISEVEN(ROW())</formula>
    </cfRule>
  </conditionalFormatting>
  <conditionalFormatting sqref="G32">
    <cfRule type="expression" dxfId="993" priority="990">
      <formula>ISEVEN(ROW())</formula>
    </cfRule>
  </conditionalFormatting>
  <conditionalFormatting sqref="G32">
    <cfRule type="expression" dxfId="992" priority="989">
      <formula>ISEVEN(ROW())</formula>
    </cfRule>
  </conditionalFormatting>
  <conditionalFormatting sqref="G32">
    <cfRule type="expression" dxfId="991" priority="988">
      <formula>ISEVEN(ROW())</formula>
    </cfRule>
  </conditionalFormatting>
  <conditionalFormatting sqref="G32">
    <cfRule type="expression" dxfId="990" priority="987">
      <formula>ISEVEN(ROW())</formula>
    </cfRule>
  </conditionalFormatting>
  <conditionalFormatting sqref="G32">
    <cfRule type="expression" dxfId="989" priority="986">
      <formula>ISEVEN(ROW())</formula>
    </cfRule>
  </conditionalFormatting>
  <conditionalFormatting sqref="G32">
    <cfRule type="expression" dxfId="988" priority="985">
      <formula>ISEVEN(ROW())</formula>
    </cfRule>
  </conditionalFormatting>
  <conditionalFormatting sqref="G32">
    <cfRule type="expression" dxfId="987" priority="984">
      <formula>ISEVEN(ROW())</formula>
    </cfRule>
  </conditionalFormatting>
  <conditionalFormatting sqref="G32">
    <cfRule type="expression" dxfId="986" priority="983">
      <formula>ISEVEN(ROW())</formula>
    </cfRule>
  </conditionalFormatting>
  <conditionalFormatting sqref="G32">
    <cfRule type="expression" dxfId="985" priority="982">
      <formula>ISEVEN(ROW())</formula>
    </cfRule>
  </conditionalFormatting>
  <conditionalFormatting sqref="G32">
    <cfRule type="expression" dxfId="984" priority="981">
      <formula>ISEVEN(ROW())</formula>
    </cfRule>
  </conditionalFormatting>
  <conditionalFormatting sqref="G32">
    <cfRule type="expression" dxfId="983" priority="980">
      <formula>ISEVEN(ROW())</formula>
    </cfRule>
  </conditionalFormatting>
  <conditionalFormatting sqref="G32">
    <cfRule type="expression" dxfId="982" priority="979">
      <formula>ISEVEN(ROW())</formula>
    </cfRule>
  </conditionalFormatting>
  <conditionalFormatting sqref="G32">
    <cfRule type="expression" dxfId="981" priority="978">
      <formula>ISEVEN(ROW())</formula>
    </cfRule>
  </conditionalFormatting>
  <conditionalFormatting sqref="G32">
    <cfRule type="expression" dxfId="980" priority="977">
      <formula>ISEVEN(ROW())</formula>
    </cfRule>
  </conditionalFormatting>
  <conditionalFormatting sqref="G32">
    <cfRule type="expression" dxfId="979" priority="976">
      <formula>ISEVEN(ROW())</formula>
    </cfRule>
  </conditionalFormatting>
  <conditionalFormatting sqref="G32">
    <cfRule type="expression" dxfId="978" priority="975">
      <formula>ISEVEN(ROW())</formula>
    </cfRule>
  </conditionalFormatting>
  <conditionalFormatting sqref="G32">
    <cfRule type="expression" dxfId="977" priority="974">
      <formula>ISEVEN(ROW())</formula>
    </cfRule>
  </conditionalFormatting>
  <conditionalFormatting sqref="G32">
    <cfRule type="expression" dxfId="976" priority="973">
      <formula>ISEVEN(ROW())</formula>
    </cfRule>
  </conditionalFormatting>
  <conditionalFormatting sqref="G32">
    <cfRule type="expression" dxfId="975" priority="972">
      <formula>ISEVEN(ROW())</formula>
    </cfRule>
  </conditionalFormatting>
  <conditionalFormatting sqref="G32">
    <cfRule type="expression" dxfId="974" priority="971">
      <formula>ISEVEN(ROW())</formula>
    </cfRule>
  </conditionalFormatting>
  <conditionalFormatting sqref="G32">
    <cfRule type="expression" dxfId="973" priority="970">
      <formula>ISEVEN(ROW())</formula>
    </cfRule>
  </conditionalFormatting>
  <conditionalFormatting sqref="G32">
    <cfRule type="expression" dxfId="972" priority="969">
      <formula>ISEVEN(ROW())</formula>
    </cfRule>
  </conditionalFormatting>
  <conditionalFormatting sqref="G32">
    <cfRule type="expression" dxfId="971" priority="968">
      <formula>ISEVEN(ROW())</formula>
    </cfRule>
  </conditionalFormatting>
  <conditionalFormatting sqref="G32">
    <cfRule type="expression" dxfId="970" priority="967">
      <formula>ISEVEN(ROW())</formula>
    </cfRule>
  </conditionalFormatting>
  <conditionalFormatting sqref="G32">
    <cfRule type="expression" dxfId="969" priority="966">
      <formula>ISEVEN(ROW())</formula>
    </cfRule>
  </conditionalFormatting>
  <conditionalFormatting sqref="G32">
    <cfRule type="expression" dxfId="968" priority="965">
      <formula>ISEVEN(ROW())</formula>
    </cfRule>
  </conditionalFormatting>
  <conditionalFormatting sqref="G32">
    <cfRule type="expression" dxfId="967" priority="964">
      <formula>ISEVEN(ROW())</formula>
    </cfRule>
  </conditionalFormatting>
  <conditionalFormatting sqref="G32">
    <cfRule type="expression" dxfId="966" priority="963">
      <formula>ISEVEN(ROW())</formula>
    </cfRule>
  </conditionalFormatting>
  <conditionalFormatting sqref="G32">
    <cfRule type="expression" dxfId="965" priority="962">
      <formula>ISEVEN(ROW())</formula>
    </cfRule>
  </conditionalFormatting>
  <conditionalFormatting sqref="G32">
    <cfRule type="expression" dxfId="964" priority="961">
      <formula>ISEVEN(ROW())</formula>
    </cfRule>
  </conditionalFormatting>
  <conditionalFormatting sqref="G32">
    <cfRule type="expression" dxfId="963" priority="960">
      <formula>ISEVEN(ROW())</formula>
    </cfRule>
  </conditionalFormatting>
  <conditionalFormatting sqref="G32">
    <cfRule type="expression" dxfId="962" priority="959">
      <formula>ISEVEN(ROW())</formula>
    </cfRule>
  </conditionalFormatting>
  <conditionalFormatting sqref="G32">
    <cfRule type="expression" dxfId="961" priority="958">
      <formula>ISEVEN(ROW())</formula>
    </cfRule>
  </conditionalFormatting>
  <conditionalFormatting sqref="G32">
    <cfRule type="expression" dxfId="960" priority="957">
      <formula>ISEVEN(ROW())</formula>
    </cfRule>
  </conditionalFormatting>
  <conditionalFormatting sqref="G32">
    <cfRule type="expression" dxfId="959" priority="956">
      <formula>ISEVEN(ROW())</formula>
    </cfRule>
  </conditionalFormatting>
  <conditionalFormatting sqref="G32">
    <cfRule type="expression" dxfId="958" priority="955">
      <formula>ISEVEN(ROW())</formula>
    </cfRule>
  </conditionalFormatting>
  <conditionalFormatting sqref="G32">
    <cfRule type="expression" dxfId="957" priority="954">
      <formula>ISEVEN(ROW())</formula>
    </cfRule>
  </conditionalFormatting>
  <conditionalFormatting sqref="G32">
    <cfRule type="expression" dxfId="956" priority="953">
      <formula>ISEVEN(ROW())</formula>
    </cfRule>
  </conditionalFormatting>
  <conditionalFormatting sqref="G32">
    <cfRule type="expression" dxfId="955" priority="952">
      <formula>ISEVEN(ROW())</formula>
    </cfRule>
  </conditionalFormatting>
  <conditionalFormatting sqref="G32">
    <cfRule type="expression" dxfId="954" priority="951">
      <formula>ISEVEN(ROW())</formula>
    </cfRule>
  </conditionalFormatting>
  <conditionalFormatting sqref="G32">
    <cfRule type="expression" dxfId="953" priority="950">
      <formula>ISEVEN(ROW())</formula>
    </cfRule>
  </conditionalFormatting>
  <conditionalFormatting sqref="G32">
    <cfRule type="expression" dxfId="952" priority="949">
      <formula>ISEVEN(ROW())</formula>
    </cfRule>
  </conditionalFormatting>
  <conditionalFormatting sqref="G32">
    <cfRule type="expression" dxfId="951" priority="948">
      <formula>ISEVEN(ROW())</formula>
    </cfRule>
  </conditionalFormatting>
  <conditionalFormatting sqref="G32">
    <cfRule type="expression" dxfId="950" priority="947">
      <formula>ISEVEN(ROW())</formula>
    </cfRule>
  </conditionalFormatting>
  <conditionalFormatting sqref="B33:G33">
    <cfRule type="expression" dxfId="949" priority="946">
      <formula>ISEVEN(ROW())</formula>
    </cfRule>
  </conditionalFormatting>
  <conditionalFormatting sqref="F33">
    <cfRule type="expression" dxfId="948" priority="945">
      <formula>ISEVEN(ROW())</formula>
    </cfRule>
  </conditionalFormatting>
  <conditionalFormatting sqref="B33:E33">
    <cfRule type="expression" dxfId="947" priority="944">
      <formula>ISEVEN(ROW())</formula>
    </cfRule>
  </conditionalFormatting>
  <conditionalFormatting sqref="G33">
    <cfRule type="expression" dxfId="946" priority="943">
      <formula>ISEVEN(ROW())</formula>
    </cfRule>
  </conditionalFormatting>
  <conditionalFormatting sqref="G33">
    <cfRule type="expression" dxfId="945" priority="942">
      <formula>ISEVEN(ROW())</formula>
    </cfRule>
  </conditionalFormatting>
  <conditionalFormatting sqref="B33 D33:F33">
    <cfRule type="expression" dxfId="944" priority="941">
      <formula>ISEVEN(ROW())</formula>
    </cfRule>
  </conditionalFormatting>
  <conditionalFormatting sqref="G33">
    <cfRule type="expression" dxfId="943" priority="940">
      <formula>ISEVEN(ROW())</formula>
    </cfRule>
  </conditionalFormatting>
  <conditionalFormatting sqref="C33">
    <cfRule type="expression" dxfId="942" priority="939">
      <formula>ISEVEN(ROW())</formula>
    </cfRule>
  </conditionalFormatting>
  <conditionalFormatting sqref="B33:G33">
    <cfRule type="expression" dxfId="941" priority="938">
      <formula>ISEVEN(ROW())</formula>
    </cfRule>
  </conditionalFormatting>
  <conditionalFormatting sqref="F33">
    <cfRule type="expression" dxfId="940" priority="937">
      <formula>ISEVEN(ROW())</formula>
    </cfRule>
  </conditionalFormatting>
  <conditionalFormatting sqref="B33:E33">
    <cfRule type="expression" dxfId="939" priority="936">
      <formula>ISEVEN(ROW())</formula>
    </cfRule>
  </conditionalFormatting>
  <conditionalFormatting sqref="G33">
    <cfRule type="expression" dxfId="938" priority="935">
      <formula>ISEVEN(ROW())</formula>
    </cfRule>
  </conditionalFormatting>
  <conditionalFormatting sqref="G33">
    <cfRule type="expression" dxfId="937" priority="934">
      <formula>ISEVEN(ROW())</formula>
    </cfRule>
  </conditionalFormatting>
  <conditionalFormatting sqref="B33 D33:F33">
    <cfRule type="expression" dxfId="936" priority="933">
      <formula>ISEVEN(ROW())</formula>
    </cfRule>
  </conditionalFormatting>
  <conditionalFormatting sqref="G33">
    <cfRule type="expression" dxfId="935" priority="932">
      <formula>ISEVEN(ROW())</formula>
    </cfRule>
  </conditionalFormatting>
  <conditionalFormatting sqref="C33">
    <cfRule type="expression" dxfId="934" priority="931">
      <formula>ISEVEN(ROW())</formula>
    </cfRule>
  </conditionalFormatting>
  <conditionalFormatting sqref="B33:G33">
    <cfRule type="expression" dxfId="933" priority="930">
      <formula>ISEVEN(ROW())</formula>
    </cfRule>
  </conditionalFormatting>
  <conditionalFormatting sqref="F33">
    <cfRule type="expression" dxfId="932" priority="929">
      <formula>ISEVEN(ROW())</formula>
    </cfRule>
  </conditionalFormatting>
  <conditionalFormatting sqref="B33:E33">
    <cfRule type="expression" dxfId="931" priority="928">
      <formula>ISEVEN(ROW())</formula>
    </cfRule>
  </conditionalFormatting>
  <conditionalFormatting sqref="G33">
    <cfRule type="expression" dxfId="930" priority="927">
      <formula>ISEVEN(ROW())</formula>
    </cfRule>
  </conditionalFormatting>
  <conditionalFormatting sqref="G33">
    <cfRule type="expression" dxfId="929" priority="926">
      <formula>ISEVEN(ROW())</formula>
    </cfRule>
  </conditionalFormatting>
  <conditionalFormatting sqref="B33:G33">
    <cfRule type="expression" dxfId="928" priority="925">
      <formula>ISEVEN(ROW())</formula>
    </cfRule>
  </conditionalFormatting>
  <conditionalFormatting sqref="F33">
    <cfRule type="expression" dxfId="927" priority="924">
      <formula>ISEVEN(ROW())</formula>
    </cfRule>
  </conditionalFormatting>
  <conditionalFormatting sqref="B33:E33">
    <cfRule type="expression" dxfId="926" priority="923">
      <formula>ISEVEN(ROW())</formula>
    </cfRule>
  </conditionalFormatting>
  <conditionalFormatting sqref="G33">
    <cfRule type="expression" dxfId="925" priority="922">
      <formula>ISEVEN(ROW())</formula>
    </cfRule>
  </conditionalFormatting>
  <conditionalFormatting sqref="G33">
    <cfRule type="expression" dxfId="924" priority="921">
      <formula>ISEVEN(ROW())</formula>
    </cfRule>
  </conditionalFormatting>
  <conditionalFormatting sqref="B33 D33:F33">
    <cfRule type="expression" dxfId="923" priority="920">
      <formula>ISEVEN(ROW())</formula>
    </cfRule>
  </conditionalFormatting>
  <conditionalFormatting sqref="G33">
    <cfRule type="expression" dxfId="922" priority="919">
      <formula>ISEVEN(ROW())</formula>
    </cfRule>
  </conditionalFormatting>
  <conditionalFormatting sqref="C33">
    <cfRule type="expression" dxfId="921" priority="918">
      <formula>ISEVEN(ROW())</formula>
    </cfRule>
  </conditionalFormatting>
  <conditionalFormatting sqref="B33:G33">
    <cfRule type="expression" dxfId="920" priority="917">
      <formula>ISEVEN(ROW())</formula>
    </cfRule>
  </conditionalFormatting>
  <conditionalFormatting sqref="F33">
    <cfRule type="expression" dxfId="919" priority="916">
      <formula>ISEVEN(ROW())</formula>
    </cfRule>
  </conditionalFormatting>
  <conditionalFormatting sqref="B33:E33">
    <cfRule type="expression" dxfId="918" priority="915">
      <formula>ISEVEN(ROW())</formula>
    </cfRule>
  </conditionalFormatting>
  <conditionalFormatting sqref="G33">
    <cfRule type="expression" dxfId="917" priority="914">
      <formula>ISEVEN(ROW())</formula>
    </cfRule>
  </conditionalFormatting>
  <conditionalFormatting sqref="G33">
    <cfRule type="expression" dxfId="916" priority="913">
      <formula>ISEVEN(ROW())</formula>
    </cfRule>
  </conditionalFormatting>
  <conditionalFormatting sqref="B33 D33:F33">
    <cfRule type="expression" dxfId="915" priority="912">
      <formula>ISEVEN(ROW())</formula>
    </cfRule>
  </conditionalFormatting>
  <conditionalFormatting sqref="G33">
    <cfRule type="expression" dxfId="914" priority="911">
      <formula>ISEVEN(ROW())</formula>
    </cfRule>
  </conditionalFormatting>
  <conditionalFormatting sqref="C33">
    <cfRule type="expression" dxfId="913" priority="910">
      <formula>ISEVEN(ROW())</formula>
    </cfRule>
  </conditionalFormatting>
  <conditionalFormatting sqref="B33:G33">
    <cfRule type="expression" dxfId="912" priority="909">
      <formula>ISEVEN(ROW())</formula>
    </cfRule>
  </conditionalFormatting>
  <conditionalFormatting sqref="F33">
    <cfRule type="expression" dxfId="911" priority="908">
      <formula>ISEVEN(ROW())</formula>
    </cfRule>
  </conditionalFormatting>
  <conditionalFormatting sqref="B33:E33">
    <cfRule type="expression" dxfId="910" priority="907">
      <formula>ISEVEN(ROW())</formula>
    </cfRule>
  </conditionalFormatting>
  <conditionalFormatting sqref="G33">
    <cfRule type="expression" dxfId="909" priority="906">
      <formula>ISEVEN(ROW())</formula>
    </cfRule>
  </conditionalFormatting>
  <conditionalFormatting sqref="G33">
    <cfRule type="expression" dxfId="908" priority="905">
      <formula>ISEVEN(ROW())</formula>
    </cfRule>
  </conditionalFormatting>
  <conditionalFormatting sqref="B33:G33">
    <cfRule type="expression" dxfId="907" priority="904">
      <formula>ISEVEN(ROW())</formula>
    </cfRule>
  </conditionalFormatting>
  <conditionalFormatting sqref="F33">
    <cfRule type="expression" dxfId="906" priority="903">
      <formula>ISEVEN(ROW())</formula>
    </cfRule>
  </conditionalFormatting>
  <conditionalFormatting sqref="B33:E33">
    <cfRule type="expression" dxfId="905" priority="902">
      <formula>ISEVEN(ROW())</formula>
    </cfRule>
  </conditionalFormatting>
  <conditionalFormatting sqref="G33">
    <cfRule type="expression" dxfId="904" priority="901">
      <formula>ISEVEN(ROW())</formula>
    </cfRule>
  </conditionalFormatting>
  <conditionalFormatting sqref="G33">
    <cfRule type="expression" dxfId="903" priority="900">
      <formula>ISEVEN(ROW())</formula>
    </cfRule>
  </conditionalFormatting>
  <conditionalFormatting sqref="F33">
    <cfRule type="expression" dxfId="902" priority="899">
      <formula>ISEVEN(ROW())</formula>
    </cfRule>
  </conditionalFormatting>
  <conditionalFormatting sqref="B33:E33">
    <cfRule type="expression" dxfId="901" priority="898">
      <formula>ISEVEN(ROW())</formula>
    </cfRule>
  </conditionalFormatting>
  <conditionalFormatting sqref="G33">
    <cfRule type="expression" dxfId="900" priority="897">
      <formula>ISEVEN(ROW())</formula>
    </cfRule>
  </conditionalFormatting>
  <conditionalFormatting sqref="G33 B33:E33">
    <cfRule type="expression" dxfId="899" priority="896">
      <formula>ISEVEN(ROW())</formula>
    </cfRule>
  </conditionalFormatting>
  <conditionalFormatting sqref="B33:G33">
    <cfRule type="expression" dxfId="898" priority="895">
      <formula>ISEVEN(ROW())</formula>
    </cfRule>
  </conditionalFormatting>
  <conditionalFormatting sqref="F33">
    <cfRule type="expression" dxfId="897" priority="894">
      <formula>ISEVEN(ROW())</formula>
    </cfRule>
  </conditionalFormatting>
  <conditionalFormatting sqref="B33:E33">
    <cfRule type="expression" dxfId="896" priority="893">
      <formula>ISEVEN(ROW())</formula>
    </cfRule>
  </conditionalFormatting>
  <conditionalFormatting sqref="G33">
    <cfRule type="expression" dxfId="895" priority="892">
      <formula>ISEVEN(ROW())</formula>
    </cfRule>
  </conditionalFormatting>
  <conditionalFormatting sqref="G33">
    <cfRule type="expression" dxfId="894" priority="891">
      <formula>ISEVEN(ROW())</formula>
    </cfRule>
  </conditionalFormatting>
  <conditionalFormatting sqref="B33 D33:F33">
    <cfRule type="expression" dxfId="893" priority="890">
      <formula>ISEVEN(ROW())</formula>
    </cfRule>
  </conditionalFormatting>
  <conditionalFormatting sqref="G33">
    <cfRule type="expression" dxfId="892" priority="889">
      <formula>ISEVEN(ROW())</formula>
    </cfRule>
  </conditionalFormatting>
  <conditionalFormatting sqref="C33">
    <cfRule type="expression" dxfId="891" priority="888">
      <formula>ISEVEN(ROW())</formula>
    </cfRule>
  </conditionalFormatting>
  <conditionalFormatting sqref="B33:G33">
    <cfRule type="expression" dxfId="890" priority="887">
      <formula>ISEVEN(ROW())</formula>
    </cfRule>
  </conditionalFormatting>
  <conditionalFormatting sqref="F33">
    <cfRule type="expression" dxfId="889" priority="886">
      <formula>ISEVEN(ROW())</formula>
    </cfRule>
  </conditionalFormatting>
  <conditionalFormatting sqref="B33:E33">
    <cfRule type="expression" dxfId="888" priority="885">
      <formula>ISEVEN(ROW())</formula>
    </cfRule>
  </conditionalFormatting>
  <conditionalFormatting sqref="G33">
    <cfRule type="expression" dxfId="887" priority="884">
      <formula>ISEVEN(ROW())</formula>
    </cfRule>
  </conditionalFormatting>
  <conditionalFormatting sqref="G33">
    <cfRule type="expression" dxfId="886" priority="883">
      <formula>ISEVEN(ROW())</formula>
    </cfRule>
  </conditionalFormatting>
  <conditionalFormatting sqref="B33:G33">
    <cfRule type="expression" dxfId="885" priority="882">
      <formula>ISEVEN(ROW())</formula>
    </cfRule>
  </conditionalFormatting>
  <conditionalFormatting sqref="F33">
    <cfRule type="expression" dxfId="884" priority="881">
      <formula>ISEVEN(ROW())</formula>
    </cfRule>
  </conditionalFormatting>
  <conditionalFormatting sqref="B33:E33">
    <cfRule type="expression" dxfId="883" priority="880">
      <formula>ISEVEN(ROW())</formula>
    </cfRule>
  </conditionalFormatting>
  <conditionalFormatting sqref="G33">
    <cfRule type="expression" dxfId="882" priority="879">
      <formula>ISEVEN(ROW())</formula>
    </cfRule>
  </conditionalFormatting>
  <conditionalFormatting sqref="G33">
    <cfRule type="expression" dxfId="881" priority="878">
      <formula>ISEVEN(ROW())</formula>
    </cfRule>
  </conditionalFormatting>
  <conditionalFormatting sqref="B33 D33:F33">
    <cfRule type="expression" dxfId="880" priority="877">
      <formula>ISEVEN(ROW())</formula>
    </cfRule>
  </conditionalFormatting>
  <conditionalFormatting sqref="G33">
    <cfRule type="expression" dxfId="879" priority="876">
      <formula>ISEVEN(ROW())</formula>
    </cfRule>
  </conditionalFormatting>
  <conditionalFormatting sqref="C33">
    <cfRule type="expression" dxfId="878" priority="875">
      <formula>ISEVEN(ROW())</formula>
    </cfRule>
  </conditionalFormatting>
  <conditionalFormatting sqref="B33:G33">
    <cfRule type="expression" dxfId="877" priority="874">
      <formula>ISEVEN(ROW())</formula>
    </cfRule>
  </conditionalFormatting>
  <conditionalFormatting sqref="F33">
    <cfRule type="expression" dxfId="876" priority="873">
      <formula>ISEVEN(ROW())</formula>
    </cfRule>
  </conditionalFormatting>
  <conditionalFormatting sqref="B33:E33">
    <cfRule type="expression" dxfId="875" priority="872">
      <formula>ISEVEN(ROW())</formula>
    </cfRule>
  </conditionalFormatting>
  <conditionalFormatting sqref="G33">
    <cfRule type="expression" dxfId="874" priority="871">
      <formula>ISEVEN(ROW())</formula>
    </cfRule>
  </conditionalFormatting>
  <conditionalFormatting sqref="G33">
    <cfRule type="expression" dxfId="873" priority="870">
      <formula>ISEVEN(ROW())</formula>
    </cfRule>
  </conditionalFormatting>
  <conditionalFormatting sqref="B33 D33:F33">
    <cfRule type="expression" dxfId="872" priority="869">
      <formula>ISEVEN(ROW())</formula>
    </cfRule>
  </conditionalFormatting>
  <conditionalFormatting sqref="G33">
    <cfRule type="expression" dxfId="871" priority="868">
      <formula>ISEVEN(ROW())</formula>
    </cfRule>
  </conditionalFormatting>
  <conditionalFormatting sqref="C33">
    <cfRule type="expression" dxfId="870" priority="867">
      <formula>ISEVEN(ROW())</formula>
    </cfRule>
  </conditionalFormatting>
  <conditionalFormatting sqref="B33:G33">
    <cfRule type="expression" dxfId="869" priority="866">
      <formula>ISEVEN(ROW())</formula>
    </cfRule>
  </conditionalFormatting>
  <conditionalFormatting sqref="F33">
    <cfRule type="expression" dxfId="868" priority="865">
      <formula>ISEVEN(ROW())</formula>
    </cfRule>
  </conditionalFormatting>
  <conditionalFormatting sqref="B33:E33">
    <cfRule type="expression" dxfId="867" priority="864">
      <formula>ISEVEN(ROW())</formula>
    </cfRule>
  </conditionalFormatting>
  <conditionalFormatting sqref="G33">
    <cfRule type="expression" dxfId="866" priority="863">
      <formula>ISEVEN(ROW())</formula>
    </cfRule>
  </conditionalFormatting>
  <conditionalFormatting sqref="G33">
    <cfRule type="expression" dxfId="865" priority="862">
      <formula>ISEVEN(ROW())</formula>
    </cfRule>
  </conditionalFormatting>
  <conditionalFormatting sqref="B33:G33">
    <cfRule type="expression" dxfId="864" priority="861">
      <formula>ISEVEN(ROW())</formula>
    </cfRule>
  </conditionalFormatting>
  <conditionalFormatting sqref="F35">
    <cfRule type="expression" dxfId="863" priority="860">
      <formula>ISEVEN(ROW())</formula>
    </cfRule>
  </conditionalFormatting>
  <conditionalFormatting sqref="B35:E35">
    <cfRule type="expression" dxfId="862" priority="859">
      <formula>ISEVEN(ROW())</formula>
    </cfRule>
  </conditionalFormatting>
  <conditionalFormatting sqref="G35">
    <cfRule type="expression" dxfId="861" priority="858">
      <formula>ISEVEN(ROW())</formula>
    </cfRule>
  </conditionalFormatting>
  <conditionalFormatting sqref="G35">
    <cfRule type="expression" dxfId="860" priority="857">
      <formula>ISEVEN(ROW())</formula>
    </cfRule>
  </conditionalFormatting>
  <conditionalFormatting sqref="B34:G34">
    <cfRule type="expression" dxfId="859" priority="856">
      <formula>ISEVEN(ROW())</formula>
    </cfRule>
  </conditionalFormatting>
  <conditionalFormatting sqref="B35 D35:F35">
    <cfRule type="expression" dxfId="858" priority="855">
      <formula>ISEVEN(ROW())</formula>
    </cfRule>
  </conditionalFormatting>
  <conditionalFormatting sqref="F34">
    <cfRule type="expression" dxfId="857" priority="854">
      <formula>ISEVEN(ROW())</formula>
    </cfRule>
  </conditionalFormatting>
  <conditionalFormatting sqref="B34:E34">
    <cfRule type="expression" dxfId="856" priority="853">
      <formula>ISEVEN(ROW())</formula>
    </cfRule>
  </conditionalFormatting>
  <conditionalFormatting sqref="G34">
    <cfRule type="expression" dxfId="855" priority="852">
      <formula>ISEVEN(ROW())</formula>
    </cfRule>
  </conditionalFormatting>
  <conditionalFormatting sqref="G34">
    <cfRule type="expression" dxfId="854" priority="851">
      <formula>ISEVEN(ROW())</formula>
    </cfRule>
  </conditionalFormatting>
  <conditionalFormatting sqref="G35">
    <cfRule type="expression" dxfId="853" priority="850">
      <formula>ISEVEN(ROW())</formula>
    </cfRule>
  </conditionalFormatting>
  <conditionalFormatting sqref="C35">
    <cfRule type="expression" dxfId="852" priority="849">
      <formula>ISEVEN(ROW())</formula>
    </cfRule>
  </conditionalFormatting>
  <conditionalFormatting sqref="B34 D34:F34">
    <cfRule type="expression" dxfId="851" priority="848">
      <formula>ISEVEN(ROW())</formula>
    </cfRule>
  </conditionalFormatting>
  <conditionalFormatting sqref="G34">
    <cfRule type="expression" dxfId="850" priority="847">
      <formula>ISEVEN(ROW())</formula>
    </cfRule>
  </conditionalFormatting>
  <conditionalFormatting sqref="C34">
    <cfRule type="expression" dxfId="849" priority="846">
      <formula>ISEVEN(ROW())</formula>
    </cfRule>
  </conditionalFormatting>
  <conditionalFormatting sqref="B35:G35">
    <cfRule type="expression" dxfId="848" priority="845">
      <formula>ISEVEN(ROW())</formula>
    </cfRule>
  </conditionalFormatting>
  <conditionalFormatting sqref="F35">
    <cfRule type="expression" dxfId="847" priority="844">
      <formula>ISEVEN(ROW())</formula>
    </cfRule>
  </conditionalFormatting>
  <conditionalFormatting sqref="B35:E35">
    <cfRule type="expression" dxfId="846" priority="843">
      <formula>ISEVEN(ROW())</formula>
    </cfRule>
  </conditionalFormatting>
  <conditionalFormatting sqref="G35">
    <cfRule type="expression" dxfId="845" priority="842">
      <formula>ISEVEN(ROW())</formula>
    </cfRule>
  </conditionalFormatting>
  <conditionalFormatting sqref="G35">
    <cfRule type="expression" dxfId="844" priority="841">
      <formula>ISEVEN(ROW())</formula>
    </cfRule>
  </conditionalFormatting>
  <conditionalFormatting sqref="B34:G34">
    <cfRule type="expression" dxfId="843" priority="840">
      <formula>ISEVEN(ROW())</formula>
    </cfRule>
  </conditionalFormatting>
  <conditionalFormatting sqref="B35 D35:F35">
    <cfRule type="expression" dxfId="842" priority="839">
      <formula>ISEVEN(ROW())</formula>
    </cfRule>
  </conditionalFormatting>
  <conditionalFormatting sqref="F34">
    <cfRule type="expression" dxfId="841" priority="838">
      <formula>ISEVEN(ROW())</formula>
    </cfRule>
  </conditionalFormatting>
  <conditionalFormatting sqref="B34:E34">
    <cfRule type="expression" dxfId="840" priority="837">
      <formula>ISEVEN(ROW())</formula>
    </cfRule>
  </conditionalFormatting>
  <conditionalFormatting sqref="G34">
    <cfRule type="expression" dxfId="839" priority="836">
      <formula>ISEVEN(ROW())</formula>
    </cfRule>
  </conditionalFormatting>
  <conditionalFormatting sqref="G34">
    <cfRule type="expression" dxfId="838" priority="835">
      <formula>ISEVEN(ROW())</formula>
    </cfRule>
  </conditionalFormatting>
  <conditionalFormatting sqref="G35">
    <cfRule type="expression" dxfId="837" priority="834">
      <formula>ISEVEN(ROW())</formula>
    </cfRule>
  </conditionalFormatting>
  <conditionalFormatting sqref="C35">
    <cfRule type="expression" dxfId="836" priority="833">
      <formula>ISEVEN(ROW())</formula>
    </cfRule>
  </conditionalFormatting>
  <conditionalFormatting sqref="B34 D34:F34">
    <cfRule type="expression" dxfId="835" priority="832">
      <formula>ISEVEN(ROW())</formula>
    </cfRule>
  </conditionalFormatting>
  <conditionalFormatting sqref="G34">
    <cfRule type="expression" dxfId="834" priority="831">
      <formula>ISEVEN(ROW())</formula>
    </cfRule>
  </conditionalFormatting>
  <conditionalFormatting sqref="C34">
    <cfRule type="expression" dxfId="833" priority="830">
      <formula>ISEVEN(ROW())</formula>
    </cfRule>
  </conditionalFormatting>
  <conditionalFormatting sqref="B35:G35">
    <cfRule type="expression" dxfId="832" priority="829">
      <formula>ISEVEN(ROW())</formula>
    </cfRule>
  </conditionalFormatting>
  <conditionalFormatting sqref="F35">
    <cfRule type="expression" dxfId="831" priority="828">
      <formula>ISEVEN(ROW())</formula>
    </cfRule>
  </conditionalFormatting>
  <conditionalFormatting sqref="B35:E35">
    <cfRule type="expression" dxfId="830" priority="827">
      <formula>ISEVEN(ROW())</formula>
    </cfRule>
  </conditionalFormatting>
  <conditionalFormatting sqref="G35">
    <cfRule type="expression" dxfId="829" priority="826">
      <formula>ISEVEN(ROW())</formula>
    </cfRule>
  </conditionalFormatting>
  <conditionalFormatting sqref="G35">
    <cfRule type="expression" dxfId="828" priority="825">
      <formula>ISEVEN(ROW())</formula>
    </cfRule>
  </conditionalFormatting>
  <conditionalFormatting sqref="B34:G34">
    <cfRule type="expression" dxfId="827" priority="824">
      <formula>ISEVEN(ROW())</formula>
    </cfRule>
  </conditionalFormatting>
  <conditionalFormatting sqref="B35 D35:F35">
    <cfRule type="expression" dxfId="826" priority="823">
      <formula>ISEVEN(ROW())</formula>
    </cfRule>
  </conditionalFormatting>
  <conditionalFormatting sqref="F34">
    <cfRule type="expression" dxfId="825" priority="822">
      <formula>ISEVEN(ROW())</formula>
    </cfRule>
  </conditionalFormatting>
  <conditionalFormatting sqref="B34:E34">
    <cfRule type="expression" dxfId="824" priority="821">
      <formula>ISEVEN(ROW())</formula>
    </cfRule>
  </conditionalFormatting>
  <conditionalFormatting sqref="G34">
    <cfRule type="expression" dxfId="823" priority="820">
      <formula>ISEVEN(ROW())</formula>
    </cfRule>
  </conditionalFormatting>
  <conditionalFormatting sqref="G34">
    <cfRule type="expression" dxfId="822" priority="819">
      <formula>ISEVEN(ROW())</formula>
    </cfRule>
  </conditionalFormatting>
  <conditionalFormatting sqref="G35">
    <cfRule type="expression" dxfId="821" priority="818">
      <formula>ISEVEN(ROW())</formula>
    </cfRule>
  </conditionalFormatting>
  <conditionalFormatting sqref="C35">
    <cfRule type="expression" dxfId="820" priority="817">
      <formula>ISEVEN(ROW())</formula>
    </cfRule>
  </conditionalFormatting>
  <conditionalFormatting sqref="F35">
    <cfRule type="expression" dxfId="819" priority="816">
      <formula>ISEVEN(ROW())</formula>
    </cfRule>
  </conditionalFormatting>
  <conditionalFormatting sqref="B35:E35">
    <cfRule type="expression" dxfId="818" priority="815">
      <formula>ISEVEN(ROW())</formula>
    </cfRule>
  </conditionalFormatting>
  <conditionalFormatting sqref="G35">
    <cfRule type="expression" dxfId="817" priority="814">
      <formula>ISEVEN(ROW())</formula>
    </cfRule>
  </conditionalFormatting>
  <conditionalFormatting sqref="G35">
    <cfRule type="expression" dxfId="816" priority="813">
      <formula>ISEVEN(ROW())</formula>
    </cfRule>
  </conditionalFormatting>
  <conditionalFormatting sqref="B34:G34">
    <cfRule type="expression" dxfId="815" priority="812">
      <formula>ISEVEN(ROW())</formula>
    </cfRule>
  </conditionalFormatting>
  <conditionalFormatting sqref="B35 D35:F35">
    <cfRule type="expression" dxfId="814" priority="811">
      <formula>ISEVEN(ROW())</formula>
    </cfRule>
  </conditionalFormatting>
  <conditionalFormatting sqref="F34">
    <cfRule type="expression" dxfId="813" priority="810">
      <formula>ISEVEN(ROW())</formula>
    </cfRule>
  </conditionalFormatting>
  <conditionalFormatting sqref="B34:E34">
    <cfRule type="expression" dxfId="812" priority="809">
      <formula>ISEVEN(ROW())</formula>
    </cfRule>
  </conditionalFormatting>
  <conditionalFormatting sqref="G34">
    <cfRule type="expression" dxfId="811" priority="808">
      <formula>ISEVEN(ROW())</formula>
    </cfRule>
  </conditionalFormatting>
  <conditionalFormatting sqref="G34">
    <cfRule type="expression" dxfId="810" priority="807">
      <formula>ISEVEN(ROW())</formula>
    </cfRule>
  </conditionalFormatting>
  <conditionalFormatting sqref="G35">
    <cfRule type="expression" dxfId="809" priority="806">
      <formula>ISEVEN(ROW())</formula>
    </cfRule>
  </conditionalFormatting>
  <conditionalFormatting sqref="C35">
    <cfRule type="expression" dxfId="808" priority="805">
      <formula>ISEVEN(ROW())</formula>
    </cfRule>
  </conditionalFormatting>
  <conditionalFormatting sqref="B34 D34:F34">
    <cfRule type="expression" dxfId="807" priority="804">
      <formula>ISEVEN(ROW())</formula>
    </cfRule>
  </conditionalFormatting>
  <conditionalFormatting sqref="G34">
    <cfRule type="expression" dxfId="806" priority="803">
      <formula>ISEVEN(ROW())</formula>
    </cfRule>
  </conditionalFormatting>
  <conditionalFormatting sqref="C34">
    <cfRule type="expression" dxfId="805" priority="802">
      <formula>ISEVEN(ROW())</formula>
    </cfRule>
  </conditionalFormatting>
  <conditionalFormatting sqref="B35:G35">
    <cfRule type="expression" dxfId="804" priority="801">
      <formula>ISEVEN(ROW())</formula>
    </cfRule>
  </conditionalFormatting>
  <conditionalFormatting sqref="F35">
    <cfRule type="expression" dxfId="803" priority="800">
      <formula>ISEVEN(ROW())</formula>
    </cfRule>
  </conditionalFormatting>
  <conditionalFormatting sqref="B35:E35">
    <cfRule type="expression" dxfId="802" priority="799">
      <formula>ISEVEN(ROW())</formula>
    </cfRule>
  </conditionalFormatting>
  <conditionalFormatting sqref="G35">
    <cfRule type="expression" dxfId="801" priority="798">
      <formula>ISEVEN(ROW())</formula>
    </cfRule>
  </conditionalFormatting>
  <conditionalFormatting sqref="G35">
    <cfRule type="expression" dxfId="800" priority="797">
      <formula>ISEVEN(ROW())</formula>
    </cfRule>
  </conditionalFormatting>
  <conditionalFormatting sqref="B34:G34">
    <cfRule type="expression" dxfId="799" priority="796">
      <formula>ISEVEN(ROW())</formula>
    </cfRule>
  </conditionalFormatting>
  <conditionalFormatting sqref="B35 D35:F35">
    <cfRule type="expression" dxfId="798" priority="795">
      <formula>ISEVEN(ROW())</formula>
    </cfRule>
  </conditionalFormatting>
  <conditionalFormatting sqref="F34">
    <cfRule type="expression" dxfId="797" priority="794">
      <formula>ISEVEN(ROW())</formula>
    </cfRule>
  </conditionalFormatting>
  <conditionalFormatting sqref="B34:E34">
    <cfRule type="expression" dxfId="796" priority="793">
      <formula>ISEVEN(ROW())</formula>
    </cfRule>
  </conditionalFormatting>
  <conditionalFormatting sqref="G34">
    <cfRule type="expression" dxfId="795" priority="792">
      <formula>ISEVEN(ROW())</formula>
    </cfRule>
  </conditionalFormatting>
  <conditionalFormatting sqref="G34">
    <cfRule type="expression" dxfId="794" priority="791">
      <formula>ISEVEN(ROW())</formula>
    </cfRule>
  </conditionalFormatting>
  <conditionalFormatting sqref="G35">
    <cfRule type="expression" dxfId="793" priority="790">
      <formula>ISEVEN(ROW())</formula>
    </cfRule>
  </conditionalFormatting>
  <conditionalFormatting sqref="C35">
    <cfRule type="expression" dxfId="792" priority="789">
      <formula>ISEVEN(ROW())</formula>
    </cfRule>
  </conditionalFormatting>
  <conditionalFormatting sqref="B35:G35">
    <cfRule type="expression" dxfId="791" priority="788">
      <formula>ISEVEN(ROW())</formula>
    </cfRule>
  </conditionalFormatting>
  <conditionalFormatting sqref="B34 D34:F34">
    <cfRule type="expression" dxfId="790" priority="787">
      <formula>ISEVEN(ROW())</formula>
    </cfRule>
  </conditionalFormatting>
  <conditionalFormatting sqref="G34">
    <cfRule type="expression" dxfId="789" priority="786">
      <formula>ISEVEN(ROW())</formula>
    </cfRule>
  </conditionalFormatting>
  <conditionalFormatting sqref="C34">
    <cfRule type="expression" dxfId="788" priority="785">
      <formula>ISEVEN(ROW())</formula>
    </cfRule>
  </conditionalFormatting>
  <conditionalFormatting sqref="F35">
    <cfRule type="expression" dxfId="787" priority="784">
      <formula>ISEVEN(ROW())</formula>
    </cfRule>
  </conditionalFormatting>
  <conditionalFormatting sqref="B35:E35">
    <cfRule type="expression" dxfId="786" priority="783">
      <formula>ISEVEN(ROW())</formula>
    </cfRule>
  </conditionalFormatting>
  <conditionalFormatting sqref="G35">
    <cfRule type="expression" dxfId="785" priority="782">
      <formula>ISEVEN(ROW())</formula>
    </cfRule>
  </conditionalFormatting>
  <conditionalFormatting sqref="G35">
    <cfRule type="expression" dxfId="784" priority="781">
      <formula>ISEVEN(ROW())</formula>
    </cfRule>
  </conditionalFormatting>
  <conditionalFormatting sqref="B34:G34">
    <cfRule type="expression" dxfId="783" priority="780">
      <formula>ISEVEN(ROW())</formula>
    </cfRule>
  </conditionalFormatting>
  <conditionalFormatting sqref="B35 D35:F35">
    <cfRule type="expression" dxfId="782" priority="779">
      <formula>ISEVEN(ROW())</formula>
    </cfRule>
  </conditionalFormatting>
  <conditionalFormatting sqref="F34">
    <cfRule type="expression" dxfId="781" priority="778">
      <formula>ISEVEN(ROW())</formula>
    </cfRule>
  </conditionalFormatting>
  <conditionalFormatting sqref="B34:E34">
    <cfRule type="expression" dxfId="780" priority="777">
      <formula>ISEVEN(ROW())</formula>
    </cfRule>
  </conditionalFormatting>
  <conditionalFormatting sqref="G34">
    <cfRule type="expression" dxfId="779" priority="776">
      <formula>ISEVEN(ROW())</formula>
    </cfRule>
  </conditionalFormatting>
  <conditionalFormatting sqref="G34">
    <cfRule type="expression" dxfId="778" priority="775">
      <formula>ISEVEN(ROW())</formula>
    </cfRule>
  </conditionalFormatting>
  <conditionalFormatting sqref="G35">
    <cfRule type="expression" dxfId="777" priority="774">
      <formula>ISEVEN(ROW())</formula>
    </cfRule>
  </conditionalFormatting>
  <conditionalFormatting sqref="C35">
    <cfRule type="expression" dxfId="776" priority="773">
      <formula>ISEVEN(ROW())</formula>
    </cfRule>
  </conditionalFormatting>
  <conditionalFormatting sqref="F35">
    <cfRule type="expression" dxfId="775" priority="772">
      <formula>ISEVEN(ROW())</formula>
    </cfRule>
  </conditionalFormatting>
  <conditionalFormatting sqref="B35:E35">
    <cfRule type="expression" dxfId="774" priority="771">
      <formula>ISEVEN(ROW())</formula>
    </cfRule>
  </conditionalFormatting>
  <conditionalFormatting sqref="G35">
    <cfRule type="expression" dxfId="773" priority="770">
      <formula>ISEVEN(ROW())</formula>
    </cfRule>
  </conditionalFormatting>
  <conditionalFormatting sqref="G35">
    <cfRule type="expression" dxfId="772" priority="769">
      <formula>ISEVEN(ROW())</formula>
    </cfRule>
  </conditionalFormatting>
  <conditionalFormatting sqref="B34:G34">
    <cfRule type="expression" dxfId="771" priority="768">
      <formula>ISEVEN(ROW())</formula>
    </cfRule>
  </conditionalFormatting>
  <conditionalFormatting sqref="B35 D35:F35">
    <cfRule type="expression" dxfId="770" priority="767">
      <formula>ISEVEN(ROW())</formula>
    </cfRule>
  </conditionalFormatting>
  <conditionalFormatting sqref="F34">
    <cfRule type="expression" dxfId="769" priority="766">
      <formula>ISEVEN(ROW())</formula>
    </cfRule>
  </conditionalFormatting>
  <conditionalFormatting sqref="B34:E34">
    <cfRule type="expression" dxfId="768" priority="765">
      <formula>ISEVEN(ROW())</formula>
    </cfRule>
  </conditionalFormatting>
  <conditionalFormatting sqref="G34">
    <cfRule type="expression" dxfId="767" priority="764">
      <formula>ISEVEN(ROW())</formula>
    </cfRule>
  </conditionalFormatting>
  <conditionalFormatting sqref="G34">
    <cfRule type="expression" dxfId="766" priority="763">
      <formula>ISEVEN(ROW())</formula>
    </cfRule>
  </conditionalFormatting>
  <conditionalFormatting sqref="G35">
    <cfRule type="expression" dxfId="765" priority="762">
      <formula>ISEVEN(ROW())</formula>
    </cfRule>
  </conditionalFormatting>
  <conditionalFormatting sqref="C35">
    <cfRule type="expression" dxfId="764" priority="761">
      <formula>ISEVEN(ROW())</formula>
    </cfRule>
  </conditionalFormatting>
  <conditionalFormatting sqref="F34">
    <cfRule type="expression" dxfId="763" priority="760">
      <formula>ISEVEN(ROW())</formula>
    </cfRule>
  </conditionalFormatting>
  <conditionalFormatting sqref="B34:E34">
    <cfRule type="expression" dxfId="762" priority="759">
      <formula>ISEVEN(ROW())</formula>
    </cfRule>
  </conditionalFormatting>
  <conditionalFormatting sqref="G34">
    <cfRule type="expression" dxfId="761" priority="758">
      <formula>ISEVEN(ROW())</formula>
    </cfRule>
  </conditionalFormatting>
  <conditionalFormatting sqref="G34 B34:E34">
    <cfRule type="expression" dxfId="760" priority="757">
      <formula>ISEVEN(ROW())</formula>
    </cfRule>
  </conditionalFormatting>
  <conditionalFormatting sqref="B35:G35">
    <cfRule type="expression" dxfId="759" priority="756">
      <formula>ISEVEN(ROW())</formula>
    </cfRule>
  </conditionalFormatting>
  <conditionalFormatting sqref="F35">
    <cfRule type="expression" dxfId="758" priority="755">
      <formula>ISEVEN(ROW())</formula>
    </cfRule>
  </conditionalFormatting>
  <conditionalFormatting sqref="B35:E35">
    <cfRule type="expression" dxfId="757" priority="754">
      <formula>ISEVEN(ROW())</formula>
    </cfRule>
  </conditionalFormatting>
  <conditionalFormatting sqref="G35">
    <cfRule type="expression" dxfId="756" priority="753">
      <formula>ISEVEN(ROW())</formula>
    </cfRule>
  </conditionalFormatting>
  <conditionalFormatting sqref="G35">
    <cfRule type="expression" dxfId="755" priority="752">
      <formula>ISEVEN(ROW())</formula>
    </cfRule>
  </conditionalFormatting>
  <conditionalFormatting sqref="B34:G34">
    <cfRule type="expression" dxfId="754" priority="751">
      <formula>ISEVEN(ROW())</formula>
    </cfRule>
  </conditionalFormatting>
  <conditionalFormatting sqref="B35 D35:F35">
    <cfRule type="expression" dxfId="753" priority="750">
      <formula>ISEVEN(ROW())</formula>
    </cfRule>
  </conditionalFormatting>
  <conditionalFormatting sqref="F34">
    <cfRule type="expression" dxfId="752" priority="749">
      <formula>ISEVEN(ROW())</formula>
    </cfRule>
  </conditionalFormatting>
  <conditionalFormatting sqref="B34:E34">
    <cfRule type="expression" dxfId="751" priority="748">
      <formula>ISEVEN(ROW())</formula>
    </cfRule>
  </conditionalFormatting>
  <conditionalFormatting sqref="G34">
    <cfRule type="expression" dxfId="750" priority="747">
      <formula>ISEVEN(ROW())</formula>
    </cfRule>
  </conditionalFormatting>
  <conditionalFormatting sqref="G34">
    <cfRule type="expression" dxfId="749" priority="746">
      <formula>ISEVEN(ROW())</formula>
    </cfRule>
  </conditionalFormatting>
  <conditionalFormatting sqref="G35">
    <cfRule type="expression" dxfId="748" priority="745">
      <formula>ISEVEN(ROW())</formula>
    </cfRule>
  </conditionalFormatting>
  <conditionalFormatting sqref="C35">
    <cfRule type="expression" dxfId="747" priority="744">
      <formula>ISEVEN(ROW())</formula>
    </cfRule>
  </conditionalFormatting>
  <conditionalFormatting sqref="B34 D34:F34">
    <cfRule type="expression" dxfId="746" priority="743">
      <formula>ISEVEN(ROW())</formula>
    </cfRule>
  </conditionalFormatting>
  <conditionalFormatting sqref="G34">
    <cfRule type="expression" dxfId="745" priority="742">
      <formula>ISEVEN(ROW())</formula>
    </cfRule>
  </conditionalFormatting>
  <conditionalFormatting sqref="C34">
    <cfRule type="expression" dxfId="744" priority="741">
      <formula>ISEVEN(ROW())</formula>
    </cfRule>
  </conditionalFormatting>
  <conditionalFormatting sqref="B35:G35">
    <cfRule type="expression" dxfId="743" priority="740">
      <formula>ISEVEN(ROW())</formula>
    </cfRule>
  </conditionalFormatting>
  <conditionalFormatting sqref="F35">
    <cfRule type="expression" dxfId="742" priority="739">
      <formula>ISEVEN(ROW())</formula>
    </cfRule>
  </conditionalFormatting>
  <conditionalFormatting sqref="B35:E35">
    <cfRule type="expression" dxfId="741" priority="738">
      <formula>ISEVEN(ROW())</formula>
    </cfRule>
  </conditionalFormatting>
  <conditionalFormatting sqref="G35">
    <cfRule type="expression" dxfId="740" priority="737">
      <formula>ISEVEN(ROW())</formula>
    </cfRule>
  </conditionalFormatting>
  <conditionalFormatting sqref="G35">
    <cfRule type="expression" dxfId="739" priority="736">
      <formula>ISEVEN(ROW())</formula>
    </cfRule>
  </conditionalFormatting>
  <conditionalFormatting sqref="B34:G34">
    <cfRule type="expression" dxfId="738" priority="735">
      <formula>ISEVEN(ROW())</formula>
    </cfRule>
  </conditionalFormatting>
  <conditionalFormatting sqref="B35 D35:F35">
    <cfRule type="expression" dxfId="737" priority="734">
      <formula>ISEVEN(ROW())</formula>
    </cfRule>
  </conditionalFormatting>
  <conditionalFormatting sqref="F34">
    <cfRule type="expression" dxfId="736" priority="733">
      <formula>ISEVEN(ROW())</formula>
    </cfRule>
  </conditionalFormatting>
  <conditionalFormatting sqref="B34:E34">
    <cfRule type="expression" dxfId="735" priority="732">
      <formula>ISEVEN(ROW())</formula>
    </cfRule>
  </conditionalFormatting>
  <conditionalFormatting sqref="G34">
    <cfRule type="expression" dxfId="734" priority="731">
      <formula>ISEVEN(ROW())</formula>
    </cfRule>
  </conditionalFormatting>
  <conditionalFormatting sqref="G34">
    <cfRule type="expression" dxfId="733" priority="730">
      <formula>ISEVEN(ROW())</formula>
    </cfRule>
  </conditionalFormatting>
  <conditionalFormatting sqref="G35">
    <cfRule type="expression" dxfId="732" priority="729">
      <formula>ISEVEN(ROW())</formula>
    </cfRule>
  </conditionalFormatting>
  <conditionalFormatting sqref="C35">
    <cfRule type="expression" dxfId="731" priority="728">
      <formula>ISEVEN(ROW())</formula>
    </cfRule>
  </conditionalFormatting>
  <conditionalFormatting sqref="F35">
    <cfRule type="expression" dxfId="730" priority="727">
      <formula>ISEVEN(ROW())</formula>
    </cfRule>
  </conditionalFormatting>
  <conditionalFormatting sqref="B35:E35">
    <cfRule type="expression" dxfId="729" priority="726">
      <formula>ISEVEN(ROW())</formula>
    </cfRule>
  </conditionalFormatting>
  <conditionalFormatting sqref="G35">
    <cfRule type="expression" dxfId="728" priority="725">
      <formula>ISEVEN(ROW())</formula>
    </cfRule>
  </conditionalFormatting>
  <conditionalFormatting sqref="G35">
    <cfRule type="expression" dxfId="727" priority="724">
      <formula>ISEVEN(ROW())</formula>
    </cfRule>
  </conditionalFormatting>
  <conditionalFormatting sqref="B34:G34">
    <cfRule type="expression" dxfId="726" priority="723">
      <formula>ISEVEN(ROW())</formula>
    </cfRule>
  </conditionalFormatting>
  <conditionalFormatting sqref="B35 D35:F35">
    <cfRule type="expression" dxfId="725" priority="722">
      <formula>ISEVEN(ROW())</formula>
    </cfRule>
  </conditionalFormatting>
  <conditionalFormatting sqref="F34">
    <cfRule type="expression" dxfId="724" priority="721">
      <formula>ISEVEN(ROW())</formula>
    </cfRule>
  </conditionalFormatting>
  <conditionalFormatting sqref="B34:E34">
    <cfRule type="expression" dxfId="723" priority="720">
      <formula>ISEVEN(ROW())</formula>
    </cfRule>
  </conditionalFormatting>
  <conditionalFormatting sqref="G34">
    <cfRule type="expression" dxfId="722" priority="719">
      <formula>ISEVEN(ROW())</formula>
    </cfRule>
  </conditionalFormatting>
  <conditionalFormatting sqref="G34">
    <cfRule type="expression" dxfId="721" priority="718">
      <formula>ISEVEN(ROW())</formula>
    </cfRule>
  </conditionalFormatting>
  <conditionalFormatting sqref="G35">
    <cfRule type="expression" dxfId="720" priority="717">
      <formula>ISEVEN(ROW())</formula>
    </cfRule>
  </conditionalFormatting>
  <conditionalFormatting sqref="C35">
    <cfRule type="expression" dxfId="719" priority="716">
      <formula>ISEVEN(ROW())</formula>
    </cfRule>
  </conditionalFormatting>
  <conditionalFormatting sqref="B34 D34:F34">
    <cfRule type="expression" dxfId="718" priority="715">
      <formula>ISEVEN(ROW())</formula>
    </cfRule>
  </conditionalFormatting>
  <conditionalFormatting sqref="G34">
    <cfRule type="expression" dxfId="717" priority="714">
      <formula>ISEVEN(ROW())</formula>
    </cfRule>
  </conditionalFormatting>
  <conditionalFormatting sqref="C34">
    <cfRule type="expression" dxfId="716" priority="713">
      <formula>ISEVEN(ROW())</formula>
    </cfRule>
  </conditionalFormatting>
  <conditionalFormatting sqref="B35:G35">
    <cfRule type="expression" dxfId="715" priority="712">
      <formula>ISEVEN(ROW())</formula>
    </cfRule>
  </conditionalFormatting>
  <conditionalFormatting sqref="F35">
    <cfRule type="expression" dxfId="714" priority="711">
      <formula>ISEVEN(ROW())</formula>
    </cfRule>
  </conditionalFormatting>
  <conditionalFormatting sqref="B35:E35">
    <cfRule type="expression" dxfId="713" priority="710">
      <formula>ISEVEN(ROW())</formula>
    </cfRule>
  </conditionalFormatting>
  <conditionalFormatting sqref="G35">
    <cfRule type="expression" dxfId="712" priority="709">
      <formula>ISEVEN(ROW())</formula>
    </cfRule>
  </conditionalFormatting>
  <conditionalFormatting sqref="G35">
    <cfRule type="expression" dxfId="711" priority="708">
      <formula>ISEVEN(ROW())</formula>
    </cfRule>
  </conditionalFormatting>
  <conditionalFormatting sqref="B34:G34">
    <cfRule type="expression" dxfId="710" priority="707">
      <formula>ISEVEN(ROW())</formula>
    </cfRule>
  </conditionalFormatting>
  <conditionalFormatting sqref="B35 D35:F35">
    <cfRule type="expression" dxfId="709" priority="706">
      <formula>ISEVEN(ROW())</formula>
    </cfRule>
  </conditionalFormatting>
  <conditionalFormatting sqref="F34">
    <cfRule type="expression" dxfId="708" priority="705">
      <formula>ISEVEN(ROW())</formula>
    </cfRule>
  </conditionalFormatting>
  <conditionalFormatting sqref="B34:E34">
    <cfRule type="expression" dxfId="707" priority="704">
      <formula>ISEVEN(ROW())</formula>
    </cfRule>
  </conditionalFormatting>
  <conditionalFormatting sqref="G34">
    <cfRule type="expression" dxfId="706" priority="703">
      <formula>ISEVEN(ROW())</formula>
    </cfRule>
  </conditionalFormatting>
  <conditionalFormatting sqref="G34">
    <cfRule type="expression" dxfId="705" priority="702">
      <formula>ISEVEN(ROW())</formula>
    </cfRule>
  </conditionalFormatting>
  <conditionalFormatting sqref="G35">
    <cfRule type="expression" dxfId="704" priority="701">
      <formula>ISEVEN(ROW())</formula>
    </cfRule>
  </conditionalFormatting>
  <conditionalFormatting sqref="C35">
    <cfRule type="expression" dxfId="703" priority="700">
      <formula>ISEVEN(ROW())</formula>
    </cfRule>
  </conditionalFormatting>
  <conditionalFormatting sqref="B34 D34:F34">
    <cfRule type="expression" dxfId="702" priority="699">
      <formula>ISEVEN(ROW())</formula>
    </cfRule>
  </conditionalFormatting>
  <conditionalFormatting sqref="G34">
    <cfRule type="expression" dxfId="701" priority="698">
      <formula>ISEVEN(ROW())</formula>
    </cfRule>
  </conditionalFormatting>
  <conditionalFormatting sqref="C34">
    <cfRule type="expression" dxfId="700" priority="697">
      <formula>ISEVEN(ROW())</formula>
    </cfRule>
  </conditionalFormatting>
  <conditionalFormatting sqref="B35:G35">
    <cfRule type="expression" dxfId="699" priority="696">
      <formula>ISEVEN(ROW())</formula>
    </cfRule>
  </conditionalFormatting>
  <conditionalFormatting sqref="F35">
    <cfRule type="expression" dxfId="698" priority="695">
      <formula>ISEVEN(ROW())</formula>
    </cfRule>
  </conditionalFormatting>
  <conditionalFormatting sqref="B35:E35">
    <cfRule type="expression" dxfId="697" priority="694">
      <formula>ISEVEN(ROW())</formula>
    </cfRule>
  </conditionalFormatting>
  <conditionalFormatting sqref="G35">
    <cfRule type="expression" dxfId="696" priority="693">
      <formula>ISEVEN(ROW())</formula>
    </cfRule>
  </conditionalFormatting>
  <conditionalFormatting sqref="G35">
    <cfRule type="expression" dxfId="695" priority="692">
      <formula>ISEVEN(ROW())</formula>
    </cfRule>
  </conditionalFormatting>
  <conditionalFormatting sqref="B34:G34">
    <cfRule type="expression" dxfId="694" priority="691">
      <formula>ISEVEN(ROW())</formula>
    </cfRule>
  </conditionalFormatting>
  <conditionalFormatting sqref="B35 D35:F35">
    <cfRule type="expression" dxfId="693" priority="690">
      <formula>ISEVEN(ROW())</formula>
    </cfRule>
  </conditionalFormatting>
  <conditionalFormatting sqref="F34">
    <cfRule type="expression" dxfId="692" priority="689">
      <formula>ISEVEN(ROW())</formula>
    </cfRule>
  </conditionalFormatting>
  <conditionalFormatting sqref="B34:E34">
    <cfRule type="expression" dxfId="691" priority="688">
      <formula>ISEVEN(ROW())</formula>
    </cfRule>
  </conditionalFormatting>
  <conditionalFormatting sqref="G34">
    <cfRule type="expression" dxfId="690" priority="687">
      <formula>ISEVEN(ROW())</formula>
    </cfRule>
  </conditionalFormatting>
  <conditionalFormatting sqref="G34">
    <cfRule type="expression" dxfId="689" priority="686">
      <formula>ISEVEN(ROW())</formula>
    </cfRule>
  </conditionalFormatting>
  <conditionalFormatting sqref="G35">
    <cfRule type="expression" dxfId="688" priority="685">
      <formula>ISEVEN(ROW())</formula>
    </cfRule>
  </conditionalFormatting>
  <conditionalFormatting sqref="C35">
    <cfRule type="expression" dxfId="687" priority="684">
      <formula>ISEVEN(ROW())</formula>
    </cfRule>
  </conditionalFormatting>
  <conditionalFormatting sqref="B34:G34">
    <cfRule type="expression" dxfId="686" priority="683">
      <formula>ISEVEN(ROW())</formula>
    </cfRule>
  </conditionalFormatting>
  <conditionalFormatting sqref="B38 D38:F38">
    <cfRule type="expression" dxfId="685" priority="682">
      <formula>ISEVEN(ROW())</formula>
    </cfRule>
  </conditionalFormatting>
  <conditionalFormatting sqref="F37">
    <cfRule type="expression" dxfId="684" priority="681">
      <formula>ISEVEN(ROW())</formula>
    </cfRule>
  </conditionalFormatting>
  <conditionalFormatting sqref="B37:E37">
    <cfRule type="expression" dxfId="683" priority="680">
      <formula>ISEVEN(ROW())</formula>
    </cfRule>
  </conditionalFormatting>
  <conditionalFormatting sqref="G37">
    <cfRule type="expression" dxfId="682" priority="679">
      <formula>ISEVEN(ROW())</formula>
    </cfRule>
  </conditionalFormatting>
  <conditionalFormatting sqref="G37">
    <cfRule type="expression" dxfId="681" priority="678">
      <formula>ISEVEN(ROW())</formula>
    </cfRule>
  </conditionalFormatting>
  <conditionalFormatting sqref="B36:G36">
    <cfRule type="expression" dxfId="680" priority="677">
      <formula>ISEVEN(ROW())</formula>
    </cfRule>
  </conditionalFormatting>
  <conditionalFormatting sqref="B37 D37:F37">
    <cfRule type="expression" dxfId="679" priority="676">
      <formula>ISEVEN(ROW())</formula>
    </cfRule>
  </conditionalFormatting>
  <conditionalFormatting sqref="F36">
    <cfRule type="expression" dxfId="678" priority="675">
      <formula>ISEVEN(ROW())</formula>
    </cfRule>
  </conditionalFormatting>
  <conditionalFormatting sqref="B36:E36">
    <cfRule type="expression" dxfId="677" priority="674">
      <formula>ISEVEN(ROW())</formula>
    </cfRule>
  </conditionalFormatting>
  <conditionalFormatting sqref="G36">
    <cfRule type="expression" dxfId="676" priority="673">
      <formula>ISEVEN(ROW())</formula>
    </cfRule>
  </conditionalFormatting>
  <conditionalFormatting sqref="G36">
    <cfRule type="expression" dxfId="675" priority="672">
      <formula>ISEVEN(ROW())</formula>
    </cfRule>
  </conditionalFormatting>
  <conditionalFormatting sqref="G37">
    <cfRule type="expression" dxfId="674" priority="671">
      <formula>ISEVEN(ROW())</formula>
    </cfRule>
  </conditionalFormatting>
  <conditionalFormatting sqref="C37">
    <cfRule type="expression" dxfId="673" priority="670">
      <formula>ISEVEN(ROW())</formula>
    </cfRule>
  </conditionalFormatting>
  <conditionalFormatting sqref="B38 D38:F38">
    <cfRule type="expression" dxfId="672" priority="669">
      <formula>ISEVEN(ROW())</formula>
    </cfRule>
  </conditionalFormatting>
  <conditionalFormatting sqref="B36 D36:F36">
    <cfRule type="expression" dxfId="671" priority="668">
      <formula>ISEVEN(ROW())</formula>
    </cfRule>
  </conditionalFormatting>
  <conditionalFormatting sqref="G36">
    <cfRule type="expression" dxfId="670" priority="667">
      <formula>ISEVEN(ROW())</formula>
    </cfRule>
  </conditionalFormatting>
  <conditionalFormatting sqref="C36">
    <cfRule type="expression" dxfId="669" priority="666">
      <formula>ISEVEN(ROW())</formula>
    </cfRule>
  </conditionalFormatting>
  <conditionalFormatting sqref="F38">
    <cfRule type="expression" dxfId="668" priority="665">
      <formula>ISEVEN(ROW())</formula>
    </cfRule>
  </conditionalFormatting>
  <conditionalFormatting sqref="B38 D38:E38">
    <cfRule type="expression" dxfId="667" priority="664">
      <formula>ISEVEN(ROW())</formula>
    </cfRule>
  </conditionalFormatting>
  <conditionalFormatting sqref="B37:G37">
    <cfRule type="expression" dxfId="666" priority="663">
      <formula>ISEVEN(ROW())</formula>
    </cfRule>
  </conditionalFormatting>
  <conditionalFormatting sqref="B38 D38:F38">
    <cfRule type="expression" dxfId="665" priority="662">
      <formula>ISEVEN(ROW())</formula>
    </cfRule>
  </conditionalFormatting>
  <conditionalFormatting sqref="F37">
    <cfRule type="expression" dxfId="664" priority="661">
      <formula>ISEVEN(ROW())</formula>
    </cfRule>
  </conditionalFormatting>
  <conditionalFormatting sqref="B37:E37">
    <cfRule type="expression" dxfId="663" priority="660">
      <formula>ISEVEN(ROW())</formula>
    </cfRule>
  </conditionalFormatting>
  <conditionalFormatting sqref="G37">
    <cfRule type="expression" dxfId="662" priority="659">
      <formula>ISEVEN(ROW())</formula>
    </cfRule>
  </conditionalFormatting>
  <conditionalFormatting sqref="G37">
    <cfRule type="expression" dxfId="661" priority="658">
      <formula>ISEVEN(ROW())</formula>
    </cfRule>
  </conditionalFormatting>
  <conditionalFormatting sqref="B36:G36">
    <cfRule type="expression" dxfId="660" priority="657">
      <formula>ISEVEN(ROW())</formula>
    </cfRule>
  </conditionalFormatting>
  <conditionalFormatting sqref="B37 D37:F37">
    <cfRule type="expression" dxfId="659" priority="656">
      <formula>ISEVEN(ROW())</formula>
    </cfRule>
  </conditionalFormatting>
  <conditionalFormatting sqref="F36">
    <cfRule type="expression" dxfId="658" priority="655">
      <formula>ISEVEN(ROW())</formula>
    </cfRule>
  </conditionalFormatting>
  <conditionalFormatting sqref="B36:E36">
    <cfRule type="expression" dxfId="657" priority="654">
      <formula>ISEVEN(ROW())</formula>
    </cfRule>
  </conditionalFormatting>
  <conditionalFormatting sqref="G36">
    <cfRule type="expression" dxfId="656" priority="653">
      <formula>ISEVEN(ROW())</formula>
    </cfRule>
  </conditionalFormatting>
  <conditionalFormatting sqref="G36">
    <cfRule type="expression" dxfId="655" priority="652">
      <formula>ISEVEN(ROW())</formula>
    </cfRule>
  </conditionalFormatting>
  <conditionalFormatting sqref="G37">
    <cfRule type="expression" dxfId="654" priority="651">
      <formula>ISEVEN(ROW())</formula>
    </cfRule>
  </conditionalFormatting>
  <conditionalFormatting sqref="C37">
    <cfRule type="expression" dxfId="653" priority="650">
      <formula>ISEVEN(ROW())</formula>
    </cfRule>
  </conditionalFormatting>
  <conditionalFormatting sqref="B38 D38:F38">
    <cfRule type="expression" dxfId="652" priority="649">
      <formula>ISEVEN(ROW())</formula>
    </cfRule>
  </conditionalFormatting>
  <conditionalFormatting sqref="B36 D36:F36">
    <cfRule type="expression" dxfId="651" priority="648">
      <formula>ISEVEN(ROW())</formula>
    </cfRule>
  </conditionalFormatting>
  <conditionalFormatting sqref="G36">
    <cfRule type="expression" dxfId="650" priority="647">
      <formula>ISEVEN(ROW())</formula>
    </cfRule>
  </conditionalFormatting>
  <conditionalFormatting sqref="C36">
    <cfRule type="expression" dxfId="649" priority="646">
      <formula>ISEVEN(ROW())</formula>
    </cfRule>
  </conditionalFormatting>
  <conditionalFormatting sqref="F38">
    <cfRule type="expression" dxfId="648" priority="645">
      <formula>ISEVEN(ROW())</formula>
    </cfRule>
  </conditionalFormatting>
  <conditionalFormatting sqref="B38 D38:E38">
    <cfRule type="expression" dxfId="647" priority="644">
      <formula>ISEVEN(ROW())</formula>
    </cfRule>
  </conditionalFormatting>
  <conditionalFormatting sqref="B37:G37">
    <cfRule type="expression" dxfId="646" priority="643">
      <formula>ISEVEN(ROW())</formula>
    </cfRule>
  </conditionalFormatting>
  <conditionalFormatting sqref="B38 D38:F38">
    <cfRule type="expression" dxfId="645" priority="642">
      <formula>ISEVEN(ROW())</formula>
    </cfRule>
  </conditionalFormatting>
  <conditionalFormatting sqref="F37">
    <cfRule type="expression" dxfId="644" priority="641">
      <formula>ISEVEN(ROW())</formula>
    </cfRule>
  </conditionalFormatting>
  <conditionalFormatting sqref="B37:E37">
    <cfRule type="expression" dxfId="643" priority="640">
      <formula>ISEVEN(ROW())</formula>
    </cfRule>
  </conditionalFormatting>
  <conditionalFormatting sqref="G37">
    <cfRule type="expression" dxfId="642" priority="639">
      <formula>ISEVEN(ROW())</formula>
    </cfRule>
  </conditionalFormatting>
  <conditionalFormatting sqref="G37">
    <cfRule type="expression" dxfId="641" priority="638">
      <formula>ISEVEN(ROW())</formula>
    </cfRule>
  </conditionalFormatting>
  <conditionalFormatting sqref="B36:G36">
    <cfRule type="expression" dxfId="640" priority="637">
      <formula>ISEVEN(ROW())</formula>
    </cfRule>
  </conditionalFormatting>
  <conditionalFormatting sqref="B37 D37:F37">
    <cfRule type="expression" dxfId="639" priority="636">
      <formula>ISEVEN(ROW())</formula>
    </cfRule>
  </conditionalFormatting>
  <conditionalFormatting sqref="F36">
    <cfRule type="expression" dxfId="638" priority="635">
      <formula>ISEVEN(ROW())</formula>
    </cfRule>
  </conditionalFormatting>
  <conditionalFormatting sqref="B36:E36">
    <cfRule type="expression" dxfId="637" priority="634">
      <formula>ISEVEN(ROW())</formula>
    </cfRule>
  </conditionalFormatting>
  <conditionalFormatting sqref="G36">
    <cfRule type="expression" dxfId="636" priority="633">
      <formula>ISEVEN(ROW())</formula>
    </cfRule>
  </conditionalFormatting>
  <conditionalFormatting sqref="G36">
    <cfRule type="expression" dxfId="635" priority="632">
      <formula>ISEVEN(ROW())</formula>
    </cfRule>
  </conditionalFormatting>
  <conditionalFormatting sqref="G37">
    <cfRule type="expression" dxfId="634" priority="631">
      <formula>ISEVEN(ROW())</formula>
    </cfRule>
  </conditionalFormatting>
  <conditionalFormatting sqref="C37">
    <cfRule type="expression" dxfId="633" priority="630">
      <formula>ISEVEN(ROW())</formula>
    </cfRule>
  </conditionalFormatting>
  <conditionalFormatting sqref="B38 D38:F38">
    <cfRule type="expression" dxfId="632" priority="629">
      <formula>ISEVEN(ROW())</formula>
    </cfRule>
  </conditionalFormatting>
  <conditionalFormatting sqref="B38 D38:F38">
    <cfRule type="expression" dxfId="631" priority="628">
      <formula>ISEVEN(ROW())</formula>
    </cfRule>
  </conditionalFormatting>
  <conditionalFormatting sqref="F37">
    <cfRule type="expression" dxfId="630" priority="627">
      <formula>ISEVEN(ROW())</formula>
    </cfRule>
  </conditionalFormatting>
  <conditionalFormatting sqref="B37:E37">
    <cfRule type="expression" dxfId="629" priority="626">
      <formula>ISEVEN(ROW())</formula>
    </cfRule>
  </conditionalFormatting>
  <conditionalFormatting sqref="G37">
    <cfRule type="expression" dxfId="628" priority="625">
      <formula>ISEVEN(ROW())</formula>
    </cfRule>
  </conditionalFormatting>
  <conditionalFormatting sqref="G37">
    <cfRule type="expression" dxfId="627" priority="624">
      <formula>ISEVEN(ROW())</formula>
    </cfRule>
  </conditionalFormatting>
  <conditionalFormatting sqref="B36:G36">
    <cfRule type="expression" dxfId="626" priority="623">
      <formula>ISEVEN(ROW())</formula>
    </cfRule>
  </conditionalFormatting>
  <conditionalFormatting sqref="B37 D37:F37">
    <cfRule type="expression" dxfId="625" priority="622">
      <formula>ISEVEN(ROW())</formula>
    </cfRule>
  </conditionalFormatting>
  <conditionalFormatting sqref="F36">
    <cfRule type="expression" dxfId="624" priority="621">
      <formula>ISEVEN(ROW())</formula>
    </cfRule>
  </conditionalFormatting>
  <conditionalFormatting sqref="B36:E36">
    <cfRule type="expression" dxfId="623" priority="620">
      <formula>ISEVEN(ROW())</formula>
    </cfRule>
  </conditionalFormatting>
  <conditionalFormatting sqref="G36">
    <cfRule type="expression" dxfId="622" priority="619">
      <formula>ISEVEN(ROW())</formula>
    </cfRule>
  </conditionalFormatting>
  <conditionalFormatting sqref="G36">
    <cfRule type="expression" dxfId="621" priority="618">
      <formula>ISEVEN(ROW())</formula>
    </cfRule>
  </conditionalFormatting>
  <conditionalFormatting sqref="G37">
    <cfRule type="expression" dxfId="620" priority="617">
      <formula>ISEVEN(ROW())</formula>
    </cfRule>
  </conditionalFormatting>
  <conditionalFormatting sqref="C37">
    <cfRule type="expression" dxfId="619" priority="616">
      <formula>ISEVEN(ROW())</formula>
    </cfRule>
  </conditionalFormatting>
  <conditionalFormatting sqref="B38 D38:F38">
    <cfRule type="expression" dxfId="618" priority="615">
      <formula>ISEVEN(ROW())</formula>
    </cfRule>
  </conditionalFormatting>
  <conditionalFormatting sqref="B36 D36:F36">
    <cfRule type="expression" dxfId="617" priority="614">
      <formula>ISEVEN(ROW())</formula>
    </cfRule>
  </conditionalFormatting>
  <conditionalFormatting sqref="G36">
    <cfRule type="expression" dxfId="616" priority="613">
      <formula>ISEVEN(ROW())</formula>
    </cfRule>
  </conditionalFormatting>
  <conditionalFormatting sqref="C36">
    <cfRule type="expression" dxfId="615" priority="612">
      <formula>ISEVEN(ROW())</formula>
    </cfRule>
  </conditionalFormatting>
  <conditionalFormatting sqref="F38">
    <cfRule type="expression" dxfId="614" priority="611">
      <formula>ISEVEN(ROW())</formula>
    </cfRule>
  </conditionalFormatting>
  <conditionalFormatting sqref="B38 D38:E38">
    <cfRule type="expression" dxfId="613" priority="610">
      <formula>ISEVEN(ROW())</formula>
    </cfRule>
  </conditionalFormatting>
  <conditionalFormatting sqref="B37:G37">
    <cfRule type="expression" dxfId="612" priority="609">
      <formula>ISEVEN(ROW())</formula>
    </cfRule>
  </conditionalFormatting>
  <conditionalFormatting sqref="B38 D38:F38">
    <cfRule type="expression" dxfId="611" priority="608">
      <formula>ISEVEN(ROW())</formula>
    </cfRule>
  </conditionalFormatting>
  <conditionalFormatting sqref="F37">
    <cfRule type="expression" dxfId="610" priority="607">
      <formula>ISEVEN(ROW())</formula>
    </cfRule>
  </conditionalFormatting>
  <conditionalFormatting sqref="B37:E37">
    <cfRule type="expression" dxfId="609" priority="606">
      <formula>ISEVEN(ROW())</formula>
    </cfRule>
  </conditionalFormatting>
  <conditionalFormatting sqref="G37">
    <cfRule type="expression" dxfId="608" priority="605">
      <formula>ISEVEN(ROW())</formula>
    </cfRule>
  </conditionalFormatting>
  <conditionalFormatting sqref="G37">
    <cfRule type="expression" dxfId="607" priority="604">
      <formula>ISEVEN(ROW())</formula>
    </cfRule>
  </conditionalFormatting>
  <conditionalFormatting sqref="B36:G36">
    <cfRule type="expression" dxfId="606" priority="603">
      <formula>ISEVEN(ROW())</formula>
    </cfRule>
  </conditionalFormatting>
  <conditionalFormatting sqref="B37 D37:F37">
    <cfRule type="expression" dxfId="605" priority="602">
      <formula>ISEVEN(ROW())</formula>
    </cfRule>
  </conditionalFormatting>
  <conditionalFormatting sqref="F36">
    <cfRule type="expression" dxfId="604" priority="601">
      <formula>ISEVEN(ROW())</formula>
    </cfRule>
  </conditionalFormatting>
  <conditionalFormatting sqref="B36:E36">
    <cfRule type="expression" dxfId="603" priority="600">
      <formula>ISEVEN(ROW())</formula>
    </cfRule>
  </conditionalFormatting>
  <conditionalFormatting sqref="G36">
    <cfRule type="expression" dxfId="602" priority="599">
      <formula>ISEVEN(ROW())</formula>
    </cfRule>
  </conditionalFormatting>
  <conditionalFormatting sqref="G36">
    <cfRule type="expression" dxfId="601" priority="598">
      <formula>ISEVEN(ROW())</formula>
    </cfRule>
  </conditionalFormatting>
  <conditionalFormatting sqref="G37">
    <cfRule type="expression" dxfId="600" priority="597">
      <formula>ISEVEN(ROW())</formula>
    </cfRule>
  </conditionalFormatting>
  <conditionalFormatting sqref="C37">
    <cfRule type="expression" dxfId="599" priority="596">
      <formula>ISEVEN(ROW())</formula>
    </cfRule>
  </conditionalFormatting>
  <conditionalFormatting sqref="B38 D38:F38">
    <cfRule type="expression" dxfId="598" priority="595">
      <formula>ISEVEN(ROW())</formula>
    </cfRule>
  </conditionalFormatting>
  <conditionalFormatting sqref="B36 D36:F36">
    <cfRule type="expression" dxfId="597" priority="594">
      <formula>ISEVEN(ROW())</formula>
    </cfRule>
  </conditionalFormatting>
  <conditionalFormatting sqref="G36">
    <cfRule type="expression" dxfId="596" priority="593">
      <formula>ISEVEN(ROW())</formula>
    </cfRule>
  </conditionalFormatting>
  <conditionalFormatting sqref="C36">
    <cfRule type="expression" dxfId="595" priority="592">
      <formula>ISEVEN(ROW())</formula>
    </cfRule>
  </conditionalFormatting>
  <conditionalFormatting sqref="F38">
    <cfRule type="expression" dxfId="594" priority="591">
      <formula>ISEVEN(ROW())</formula>
    </cfRule>
  </conditionalFormatting>
  <conditionalFormatting sqref="B38 D38:E38">
    <cfRule type="expression" dxfId="593" priority="590">
      <formula>ISEVEN(ROW())</formula>
    </cfRule>
  </conditionalFormatting>
  <conditionalFormatting sqref="B37:G37">
    <cfRule type="expression" dxfId="592" priority="589">
      <formula>ISEVEN(ROW())</formula>
    </cfRule>
  </conditionalFormatting>
  <conditionalFormatting sqref="B38 D38:F38">
    <cfRule type="expression" dxfId="591" priority="588">
      <formula>ISEVEN(ROW())</formula>
    </cfRule>
  </conditionalFormatting>
  <conditionalFormatting sqref="F37">
    <cfRule type="expression" dxfId="590" priority="587">
      <formula>ISEVEN(ROW())</formula>
    </cfRule>
  </conditionalFormatting>
  <conditionalFormatting sqref="B37:E37">
    <cfRule type="expression" dxfId="589" priority="586">
      <formula>ISEVEN(ROW())</formula>
    </cfRule>
  </conditionalFormatting>
  <conditionalFormatting sqref="G37">
    <cfRule type="expression" dxfId="588" priority="585">
      <formula>ISEVEN(ROW())</formula>
    </cfRule>
  </conditionalFormatting>
  <conditionalFormatting sqref="G37">
    <cfRule type="expression" dxfId="587" priority="584">
      <formula>ISEVEN(ROW())</formula>
    </cfRule>
  </conditionalFormatting>
  <conditionalFormatting sqref="B36:G36">
    <cfRule type="expression" dxfId="586" priority="583">
      <formula>ISEVEN(ROW())</formula>
    </cfRule>
  </conditionalFormatting>
  <conditionalFormatting sqref="B37 D37:F37">
    <cfRule type="expression" dxfId="585" priority="582">
      <formula>ISEVEN(ROW())</formula>
    </cfRule>
  </conditionalFormatting>
  <conditionalFormatting sqref="F36">
    <cfRule type="expression" dxfId="584" priority="581">
      <formula>ISEVEN(ROW())</formula>
    </cfRule>
  </conditionalFormatting>
  <conditionalFormatting sqref="B36:E36">
    <cfRule type="expression" dxfId="583" priority="580">
      <formula>ISEVEN(ROW())</formula>
    </cfRule>
  </conditionalFormatting>
  <conditionalFormatting sqref="G36">
    <cfRule type="expression" dxfId="582" priority="579">
      <formula>ISEVEN(ROW())</formula>
    </cfRule>
  </conditionalFormatting>
  <conditionalFormatting sqref="G36">
    <cfRule type="expression" dxfId="581" priority="578">
      <formula>ISEVEN(ROW())</formula>
    </cfRule>
  </conditionalFormatting>
  <conditionalFormatting sqref="G37">
    <cfRule type="expression" dxfId="580" priority="577">
      <formula>ISEVEN(ROW())</formula>
    </cfRule>
  </conditionalFormatting>
  <conditionalFormatting sqref="C37">
    <cfRule type="expression" dxfId="579" priority="576">
      <formula>ISEVEN(ROW())</formula>
    </cfRule>
  </conditionalFormatting>
  <conditionalFormatting sqref="B38 D38:F38">
    <cfRule type="expression" dxfId="578" priority="575">
      <formula>ISEVEN(ROW())</formula>
    </cfRule>
  </conditionalFormatting>
  <conditionalFormatting sqref="B38 D38:F38">
    <cfRule type="expression" dxfId="577" priority="574">
      <formula>ISEVEN(ROW())</formula>
    </cfRule>
  </conditionalFormatting>
  <conditionalFormatting sqref="F37">
    <cfRule type="expression" dxfId="576" priority="573">
      <formula>ISEVEN(ROW())</formula>
    </cfRule>
  </conditionalFormatting>
  <conditionalFormatting sqref="B37:E37">
    <cfRule type="expression" dxfId="575" priority="572">
      <formula>ISEVEN(ROW())</formula>
    </cfRule>
  </conditionalFormatting>
  <conditionalFormatting sqref="G37">
    <cfRule type="expression" dxfId="574" priority="571">
      <formula>ISEVEN(ROW())</formula>
    </cfRule>
  </conditionalFormatting>
  <conditionalFormatting sqref="G37">
    <cfRule type="expression" dxfId="573" priority="570">
      <formula>ISEVEN(ROW())</formula>
    </cfRule>
  </conditionalFormatting>
  <conditionalFormatting sqref="B36:G36">
    <cfRule type="expression" dxfId="572" priority="569">
      <formula>ISEVEN(ROW())</formula>
    </cfRule>
  </conditionalFormatting>
  <conditionalFormatting sqref="F36">
    <cfRule type="expression" dxfId="571" priority="568">
      <formula>ISEVEN(ROW())</formula>
    </cfRule>
  </conditionalFormatting>
  <conditionalFormatting sqref="B36:E36">
    <cfRule type="expression" dxfId="570" priority="567">
      <formula>ISEVEN(ROW())</formula>
    </cfRule>
  </conditionalFormatting>
  <conditionalFormatting sqref="G36">
    <cfRule type="expression" dxfId="569" priority="566">
      <formula>ISEVEN(ROW())</formula>
    </cfRule>
  </conditionalFormatting>
  <conditionalFormatting sqref="G36">
    <cfRule type="expression" dxfId="568" priority="565">
      <formula>ISEVEN(ROW())</formula>
    </cfRule>
  </conditionalFormatting>
  <conditionalFormatting sqref="B36 D36:F36">
    <cfRule type="expression" dxfId="567" priority="564">
      <formula>ISEVEN(ROW())</formula>
    </cfRule>
  </conditionalFormatting>
  <conditionalFormatting sqref="G36">
    <cfRule type="expression" dxfId="566" priority="563">
      <formula>ISEVEN(ROW())</formula>
    </cfRule>
  </conditionalFormatting>
  <conditionalFormatting sqref="C36">
    <cfRule type="expression" dxfId="565" priority="562">
      <formula>ISEVEN(ROW())</formula>
    </cfRule>
  </conditionalFormatting>
  <conditionalFormatting sqref="F38">
    <cfRule type="expression" dxfId="564" priority="561">
      <formula>ISEVEN(ROW())</formula>
    </cfRule>
  </conditionalFormatting>
  <conditionalFormatting sqref="B38 D38:E38">
    <cfRule type="expression" dxfId="563" priority="560">
      <formula>ISEVEN(ROW())</formula>
    </cfRule>
  </conditionalFormatting>
  <conditionalFormatting sqref="B37:G37">
    <cfRule type="expression" dxfId="562" priority="559">
      <formula>ISEVEN(ROW())</formula>
    </cfRule>
  </conditionalFormatting>
  <conditionalFormatting sqref="B37 D37:F37">
    <cfRule type="expression" dxfId="561" priority="558">
      <formula>ISEVEN(ROW())</formula>
    </cfRule>
  </conditionalFormatting>
  <conditionalFormatting sqref="F36">
    <cfRule type="expression" dxfId="560" priority="557">
      <formula>ISEVEN(ROW())</formula>
    </cfRule>
  </conditionalFormatting>
  <conditionalFormatting sqref="B36:E36">
    <cfRule type="expression" dxfId="559" priority="556">
      <formula>ISEVEN(ROW())</formula>
    </cfRule>
  </conditionalFormatting>
  <conditionalFormatting sqref="G36">
    <cfRule type="expression" dxfId="558" priority="555">
      <formula>ISEVEN(ROW())</formula>
    </cfRule>
  </conditionalFormatting>
  <conditionalFormatting sqref="G36">
    <cfRule type="expression" dxfId="557" priority="554">
      <formula>ISEVEN(ROW())</formula>
    </cfRule>
  </conditionalFormatting>
  <conditionalFormatting sqref="G37">
    <cfRule type="expression" dxfId="556" priority="553">
      <formula>ISEVEN(ROW())</formula>
    </cfRule>
  </conditionalFormatting>
  <conditionalFormatting sqref="C37">
    <cfRule type="expression" dxfId="555" priority="552">
      <formula>ISEVEN(ROW())</formula>
    </cfRule>
  </conditionalFormatting>
  <conditionalFormatting sqref="F38">
    <cfRule type="expression" dxfId="554" priority="551">
      <formula>ISEVEN(ROW())</formula>
    </cfRule>
  </conditionalFormatting>
  <conditionalFormatting sqref="B38 D38:E38">
    <cfRule type="expression" dxfId="553" priority="550">
      <formula>ISEVEN(ROW())</formula>
    </cfRule>
  </conditionalFormatting>
  <conditionalFormatting sqref="B38 D38:E38">
    <cfRule type="expression" dxfId="552" priority="549">
      <formula>ISEVEN(ROW())</formula>
    </cfRule>
  </conditionalFormatting>
  <conditionalFormatting sqref="B38 D38:F38">
    <cfRule type="expression" dxfId="551" priority="548">
      <formula>ISEVEN(ROW())</formula>
    </cfRule>
  </conditionalFormatting>
  <conditionalFormatting sqref="B38 D38:F38">
    <cfRule type="expression" dxfId="550" priority="547">
      <formula>ISEVEN(ROW())</formula>
    </cfRule>
  </conditionalFormatting>
  <conditionalFormatting sqref="F37">
    <cfRule type="expression" dxfId="549" priority="546">
      <formula>ISEVEN(ROW())</formula>
    </cfRule>
  </conditionalFormatting>
  <conditionalFormatting sqref="B37:E37">
    <cfRule type="expression" dxfId="548" priority="545">
      <formula>ISEVEN(ROW())</formula>
    </cfRule>
  </conditionalFormatting>
  <conditionalFormatting sqref="G37">
    <cfRule type="expression" dxfId="547" priority="544">
      <formula>ISEVEN(ROW())</formula>
    </cfRule>
  </conditionalFormatting>
  <conditionalFormatting sqref="G37">
    <cfRule type="expression" dxfId="546" priority="543">
      <formula>ISEVEN(ROW())</formula>
    </cfRule>
  </conditionalFormatting>
  <conditionalFormatting sqref="B36:G36">
    <cfRule type="expression" dxfId="545" priority="542">
      <formula>ISEVEN(ROW())</formula>
    </cfRule>
  </conditionalFormatting>
  <conditionalFormatting sqref="B37 D37:F37">
    <cfRule type="expression" dxfId="544" priority="541">
      <formula>ISEVEN(ROW())</formula>
    </cfRule>
  </conditionalFormatting>
  <conditionalFormatting sqref="F36">
    <cfRule type="expression" dxfId="543" priority="540">
      <formula>ISEVEN(ROW())</formula>
    </cfRule>
  </conditionalFormatting>
  <conditionalFormatting sqref="B36:E36">
    <cfRule type="expression" dxfId="542" priority="539">
      <formula>ISEVEN(ROW())</formula>
    </cfRule>
  </conditionalFormatting>
  <conditionalFormatting sqref="G36">
    <cfRule type="expression" dxfId="541" priority="538">
      <formula>ISEVEN(ROW())</formula>
    </cfRule>
  </conditionalFormatting>
  <conditionalFormatting sqref="G36">
    <cfRule type="expression" dxfId="540" priority="537">
      <formula>ISEVEN(ROW())</formula>
    </cfRule>
  </conditionalFormatting>
  <conditionalFormatting sqref="G37">
    <cfRule type="expression" dxfId="539" priority="536">
      <formula>ISEVEN(ROW())</formula>
    </cfRule>
  </conditionalFormatting>
  <conditionalFormatting sqref="C37">
    <cfRule type="expression" dxfId="538" priority="535">
      <formula>ISEVEN(ROW())</formula>
    </cfRule>
  </conditionalFormatting>
  <conditionalFormatting sqref="B38 D38:F38">
    <cfRule type="expression" dxfId="537" priority="534">
      <formula>ISEVEN(ROW())</formula>
    </cfRule>
  </conditionalFormatting>
  <conditionalFormatting sqref="B36 D36:F36">
    <cfRule type="expression" dxfId="536" priority="533">
      <formula>ISEVEN(ROW())</formula>
    </cfRule>
  </conditionalFormatting>
  <conditionalFormatting sqref="G36">
    <cfRule type="expression" dxfId="535" priority="532">
      <formula>ISEVEN(ROW())</formula>
    </cfRule>
  </conditionalFormatting>
  <conditionalFormatting sqref="C36">
    <cfRule type="expression" dxfId="534" priority="531">
      <formula>ISEVEN(ROW())</formula>
    </cfRule>
  </conditionalFormatting>
  <conditionalFormatting sqref="F38">
    <cfRule type="expression" dxfId="533" priority="530">
      <formula>ISEVEN(ROW())</formula>
    </cfRule>
  </conditionalFormatting>
  <conditionalFormatting sqref="B38 D38:E38">
    <cfRule type="expression" dxfId="532" priority="529">
      <formula>ISEVEN(ROW())</formula>
    </cfRule>
  </conditionalFormatting>
  <conditionalFormatting sqref="B37:G37">
    <cfRule type="expression" dxfId="531" priority="528">
      <formula>ISEVEN(ROW())</formula>
    </cfRule>
  </conditionalFormatting>
  <conditionalFormatting sqref="B38 D38:F38">
    <cfRule type="expression" dxfId="530" priority="527">
      <formula>ISEVEN(ROW())</formula>
    </cfRule>
  </conditionalFormatting>
  <conditionalFormatting sqref="F37">
    <cfRule type="expression" dxfId="529" priority="526">
      <formula>ISEVEN(ROW())</formula>
    </cfRule>
  </conditionalFormatting>
  <conditionalFormatting sqref="B37:E37">
    <cfRule type="expression" dxfId="528" priority="525">
      <formula>ISEVEN(ROW())</formula>
    </cfRule>
  </conditionalFormatting>
  <conditionalFormatting sqref="G37">
    <cfRule type="expression" dxfId="527" priority="524">
      <formula>ISEVEN(ROW())</formula>
    </cfRule>
  </conditionalFormatting>
  <conditionalFormatting sqref="G37">
    <cfRule type="expression" dxfId="526" priority="523">
      <formula>ISEVEN(ROW())</formula>
    </cfRule>
  </conditionalFormatting>
  <conditionalFormatting sqref="B36:G36">
    <cfRule type="expression" dxfId="525" priority="522">
      <formula>ISEVEN(ROW())</formula>
    </cfRule>
  </conditionalFormatting>
  <conditionalFormatting sqref="B37 D37:F37">
    <cfRule type="expression" dxfId="524" priority="521">
      <formula>ISEVEN(ROW())</formula>
    </cfRule>
  </conditionalFormatting>
  <conditionalFormatting sqref="F36">
    <cfRule type="expression" dxfId="523" priority="520">
      <formula>ISEVEN(ROW())</formula>
    </cfRule>
  </conditionalFormatting>
  <conditionalFormatting sqref="B36:E36">
    <cfRule type="expression" dxfId="522" priority="519">
      <formula>ISEVEN(ROW())</formula>
    </cfRule>
  </conditionalFormatting>
  <conditionalFormatting sqref="G36">
    <cfRule type="expression" dxfId="521" priority="518">
      <formula>ISEVEN(ROW())</formula>
    </cfRule>
  </conditionalFormatting>
  <conditionalFormatting sqref="G36">
    <cfRule type="expression" dxfId="520" priority="517">
      <formula>ISEVEN(ROW())</formula>
    </cfRule>
  </conditionalFormatting>
  <conditionalFormatting sqref="G37">
    <cfRule type="expression" dxfId="519" priority="516">
      <formula>ISEVEN(ROW())</formula>
    </cfRule>
  </conditionalFormatting>
  <conditionalFormatting sqref="C37">
    <cfRule type="expression" dxfId="518" priority="515">
      <formula>ISEVEN(ROW())</formula>
    </cfRule>
  </conditionalFormatting>
  <conditionalFormatting sqref="B38 D38:F38">
    <cfRule type="expression" dxfId="517" priority="514">
      <formula>ISEVEN(ROW())</formula>
    </cfRule>
  </conditionalFormatting>
  <conditionalFormatting sqref="B36 D36:F36">
    <cfRule type="expression" dxfId="516" priority="513">
      <formula>ISEVEN(ROW())</formula>
    </cfRule>
  </conditionalFormatting>
  <conditionalFormatting sqref="G36">
    <cfRule type="expression" dxfId="515" priority="512">
      <formula>ISEVEN(ROW())</formula>
    </cfRule>
  </conditionalFormatting>
  <conditionalFormatting sqref="C36">
    <cfRule type="expression" dxfId="514" priority="511">
      <formula>ISEVEN(ROW())</formula>
    </cfRule>
  </conditionalFormatting>
  <conditionalFormatting sqref="F38">
    <cfRule type="expression" dxfId="513" priority="510">
      <formula>ISEVEN(ROW())</formula>
    </cfRule>
  </conditionalFormatting>
  <conditionalFormatting sqref="B38 D38:E38">
    <cfRule type="expression" dxfId="512" priority="509">
      <formula>ISEVEN(ROW())</formula>
    </cfRule>
  </conditionalFormatting>
  <conditionalFormatting sqref="B37:G37">
    <cfRule type="expression" dxfId="511" priority="508">
      <formula>ISEVEN(ROW())</formula>
    </cfRule>
  </conditionalFormatting>
  <conditionalFormatting sqref="B38 D38:F38">
    <cfRule type="expression" dxfId="510" priority="507">
      <formula>ISEVEN(ROW())</formula>
    </cfRule>
  </conditionalFormatting>
  <conditionalFormatting sqref="F37">
    <cfRule type="expression" dxfId="509" priority="506">
      <formula>ISEVEN(ROW())</formula>
    </cfRule>
  </conditionalFormatting>
  <conditionalFormatting sqref="B37:E37">
    <cfRule type="expression" dxfId="508" priority="505">
      <formula>ISEVEN(ROW())</formula>
    </cfRule>
  </conditionalFormatting>
  <conditionalFormatting sqref="G37">
    <cfRule type="expression" dxfId="507" priority="504">
      <formula>ISEVEN(ROW())</formula>
    </cfRule>
  </conditionalFormatting>
  <conditionalFormatting sqref="G37">
    <cfRule type="expression" dxfId="506" priority="503">
      <formula>ISEVEN(ROW())</formula>
    </cfRule>
  </conditionalFormatting>
  <conditionalFormatting sqref="B36:G36">
    <cfRule type="expression" dxfId="505" priority="502">
      <formula>ISEVEN(ROW())</formula>
    </cfRule>
  </conditionalFormatting>
  <conditionalFormatting sqref="B37 D37:F37">
    <cfRule type="expression" dxfId="504" priority="501">
      <formula>ISEVEN(ROW())</formula>
    </cfRule>
  </conditionalFormatting>
  <conditionalFormatting sqref="F36">
    <cfRule type="expression" dxfId="503" priority="500">
      <formula>ISEVEN(ROW())</formula>
    </cfRule>
  </conditionalFormatting>
  <conditionalFormatting sqref="B36:E36">
    <cfRule type="expression" dxfId="502" priority="499">
      <formula>ISEVEN(ROW())</formula>
    </cfRule>
  </conditionalFormatting>
  <conditionalFormatting sqref="G36">
    <cfRule type="expression" dxfId="501" priority="498">
      <formula>ISEVEN(ROW())</formula>
    </cfRule>
  </conditionalFormatting>
  <conditionalFormatting sqref="G36">
    <cfRule type="expression" dxfId="500" priority="497">
      <formula>ISEVEN(ROW())</formula>
    </cfRule>
  </conditionalFormatting>
  <conditionalFormatting sqref="G37">
    <cfRule type="expression" dxfId="499" priority="496">
      <formula>ISEVEN(ROW())</formula>
    </cfRule>
  </conditionalFormatting>
  <conditionalFormatting sqref="C37">
    <cfRule type="expression" dxfId="498" priority="495">
      <formula>ISEVEN(ROW())</formula>
    </cfRule>
  </conditionalFormatting>
  <conditionalFormatting sqref="B38 D38:F38">
    <cfRule type="expression" dxfId="497" priority="494">
      <formula>ISEVEN(ROW())</formula>
    </cfRule>
  </conditionalFormatting>
  <conditionalFormatting sqref="B36 D36:F36">
    <cfRule type="expression" dxfId="496" priority="493">
      <formula>ISEVEN(ROW())</formula>
    </cfRule>
  </conditionalFormatting>
  <conditionalFormatting sqref="G36">
    <cfRule type="expression" dxfId="495" priority="492">
      <formula>ISEVEN(ROW())</formula>
    </cfRule>
  </conditionalFormatting>
  <conditionalFormatting sqref="C36">
    <cfRule type="expression" dxfId="494" priority="491">
      <formula>ISEVEN(ROW())</formula>
    </cfRule>
  </conditionalFormatting>
  <conditionalFormatting sqref="F38">
    <cfRule type="expression" dxfId="493" priority="490">
      <formula>ISEVEN(ROW())</formula>
    </cfRule>
  </conditionalFormatting>
  <conditionalFormatting sqref="B38 D38:E38">
    <cfRule type="expression" dxfId="492" priority="489">
      <formula>ISEVEN(ROW())</formula>
    </cfRule>
  </conditionalFormatting>
  <conditionalFormatting sqref="B37:G37">
    <cfRule type="expression" dxfId="491" priority="488">
      <formula>ISEVEN(ROW())</formula>
    </cfRule>
  </conditionalFormatting>
  <conditionalFormatting sqref="B37 D37:F37">
    <cfRule type="expression" dxfId="490" priority="487">
      <formula>ISEVEN(ROW())</formula>
    </cfRule>
  </conditionalFormatting>
  <conditionalFormatting sqref="F36">
    <cfRule type="expression" dxfId="489" priority="486">
      <formula>ISEVEN(ROW())</formula>
    </cfRule>
  </conditionalFormatting>
  <conditionalFormatting sqref="B36:E36">
    <cfRule type="expression" dxfId="488" priority="485">
      <formula>ISEVEN(ROW())</formula>
    </cfRule>
  </conditionalFormatting>
  <conditionalFormatting sqref="G36">
    <cfRule type="expression" dxfId="487" priority="484">
      <formula>ISEVEN(ROW())</formula>
    </cfRule>
  </conditionalFormatting>
  <conditionalFormatting sqref="G36">
    <cfRule type="expression" dxfId="486" priority="483">
      <formula>ISEVEN(ROW())</formula>
    </cfRule>
  </conditionalFormatting>
  <conditionalFormatting sqref="G37">
    <cfRule type="expression" dxfId="485" priority="482">
      <formula>ISEVEN(ROW())</formula>
    </cfRule>
  </conditionalFormatting>
  <conditionalFormatting sqref="C37">
    <cfRule type="expression" dxfId="484" priority="481">
      <formula>ISEVEN(ROW())</formula>
    </cfRule>
  </conditionalFormatting>
  <conditionalFormatting sqref="B38 D38:F38">
    <cfRule type="expression" dxfId="483" priority="480">
      <formula>ISEVEN(ROW())</formula>
    </cfRule>
  </conditionalFormatting>
  <conditionalFormatting sqref="B36 D36:F36">
    <cfRule type="expression" dxfId="482" priority="479">
      <formula>ISEVEN(ROW())</formula>
    </cfRule>
  </conditionalFormatting>
  <conditionalFormatting sqref="G36">
    <cfRule type="expression" dxfId="481" priority="478">
      <formula>ISEVEN(ROW())</formula>
    </cfRule>
  </conditionalFormatting>
  <conditionalFormatting sqref="C36">
    <cfRule type="expression" dxfId="480" priority="477">
      <formula>ISEVEN(ROW())</formula>
    </cfRule>
  </conditionalFormatting>
  <conditionalFormatting sqref="F38">
    <cfRule type="expression" dxfId="479" priority="476">
      <formula>ISEVEN(ROW())</formula>
    </cfRule>
  </conditionalFormatting>
  <conditionalFormatting sqref="B38 D38:E38">
    <cfRule type="expression" dxfId="478" priority="475">
      <formula>ISEVEN(ROW())</formula>
    </cfRule>
  </conditionalFormatting>
  <conditionalFormatting sqref="B37:G37">
    <cfRule type="expression" dxfId="477" priority="474">
      <formula>ISEVEN(ROW())</formula>
    </cfRule>
  </conditionalFormatting>
  <conditionalFormatting sqref="B38 D38:F38">
    <cfRule type="expression" dxfId="476" priority="473">
      <formula>ISEVEN(ROW())</formula>
    </cfRule>
  </conditionalFormatting>
  <conditionalFormatting sqref="F37">
    <cfRule type="expression" dxfId="475" priority="472">
      <formula>ISEVEN(ROW())</formula>
    </cfRule>
  </conditionalFormatting>
  <conditionalFormatting sqref="B37:E37">
    <cfRule type="expression" dxfId="474" priority="471">
      <formula>ISEVEN(ROW())</formula>
    </cfRule>
  </conditionalFormatting>
  <conditionalFormatting sqref="G37">
    <cfRule type="expression" dxfId="473" priority="470">
      <formula>ISEVEN(ROW())</formula>
    </cfRule>
  </conditionalFormatting>
  <conditionalFormatting sqref="G37">
    <cfRule type="expression" dxfId="472" priority="469">
      <formula>ISEVEN(ROW())</formula>
    </cfRule>
  </conditionalFormatting>
  <conditionalFormatting sqref="B36:G36">
    <cfRule type="expression" dxfId="471" priority="468">
      <formula>ISEVEN(ROW())</formula>
    </cfRule>
  </conditionalFormatting>
  <conditionalFormatting sqref="B37 D37:F37">
    <cfRule type="expression" dxfId="470" priority="467">
      <formula>ISEVEN(ROW())</formula>
    </cfRule>
  </conditionalFormatting>
  <conditionalFormatting sqref="F36">
    <cfRule type="expression" dxfId="469" priority="466">
      <formula>ISEVEN(ROW())</formula>
    </cfRule>
  </conditionalFormatting>
  <conditionalFormatting sqref="B36:E36">
    <cfRule type="expression" dxfId="468" priority="465">
      <formula>ISEVEN(ROW())</formula>
    </cfRule>
  </conditionalFormatting>
  <conditionalFormatting sqref="G36">
    <cfRule type="expression" dxfId="467" priority="464">
      <formula>ISEVEN(ROW())</formula>
    </cfRule>
  </conditionalFormatting>
  <conditionalFormatting sqref="G36">
    <cfRule type="expression" dxfId="466" priority="463">
      <formula>ISEVEN(ROW())</formula>
    </cfRule>
  </conditionalFormatting>
  <conditionalFormatting sqref="G37">
    <cfRule type="expression" dxfId="465" priority="462">
      <formula>ISEVEN(ROW())</formula>
    </cfRule>
  </conditionalFormatting>
  <conditionalFormatting sqref="C37">
    <cfRule type="expression" dxfId="464" priority="461">
      <formula>ISEVEN(ROW())</formula>
    </cfRule>
  </conditionalFormatting>
  <conditionalFormatting sqref="B38 D38:F38">
    <cfRule type="expression" dxfId="463" priority="460">
      <formula>ISEVEN(ROW())</formula>
    </cfRule>
  </conditionalFormatting>
  <conditionalFormatting sqref="B36 D36:F36">
    <cfRule type="expression" dxfId="462" priority="459">
      <formula>ISEVEN(ROW())</formula>
    </cfRule>
  </conditionalFormatting>
  <conditionalFormatting sqref="G36">
    <cfRule type="expression" dxfId="461" priority="458">
      <formula>ISEVEN(ROW())</formula>
    </cfRule>
  </conditionalFormatting>
  <conditionalFormatting sqref="C36">
    <cfRule type="expression" dxfId="460" priority="457">
      <formula>ISEVEN(ROW())</formula>
    </cfRule>
  </conditionalFormatting>
  <conditionalFormatting sqref="F38">
    <cfRule type="expression" dxfId="459" priority="456">
      <formula>ISEVEN(ROW())</formula>
    </cfRule>
  </conditionalFormatting>
  <conditionalFormatting sqref="B38 D38:E38">
    <cfRule type="expression" dxfId="458" priority="455">
      <formula>ISEVEN(ROW())</formula>
    </cfRule>
  </conditionalFormatting>
  <conditionalFormatting sqref="B37:G37">
    <cfRule type="expression" dxfId="457" priority="454">
      <formula>ISEVEN(ROW())</formula>
    </cfRule>
  </conditionalFormatting>
  <conditionalFormatting sqref="B38 D38:F38">
    <cfRule type="expression" dxfId="456" priority="453">
      <formula>ISEVEN(ROW())</formula>
    </cfRule>
  </conditionalFormatting>
  <conditionalFormatting sqref="F37">
    <cfRule type="expression" dxfId="455" priority="452">
      <formula>ISEVEN(ROW())</formula>
    </cfRule>
  </conditionalFormatting>
  <conditionalFormatting sqref="B37:E37">
    <cfRule type="expression" dxfId="454" priority="451">
      <formula>ISEVEN(ROW())</formula>
    </cfRule>
  </conditionalFormatting>
  <conditionalFormatting sqref="G37">
    <cfRule type="expression" dxfId="453" priority="450">
      <formula>ISEVEN(ROW())</formula>
    </cfRule>
  </conditionalFormatting>
  <conditionalFormatting sqref="G37">
    <cfRule type="expression" dxfId="452" priority="449">
      <formula>ISEVEN(ROW())</formula>
    </cfRule>
  </conditionalFormatting>
  <conditionalFormatting sqref="B36:G36">
    <cfRule type="expression" dxfId="451" priority="448">
      <formula>ISEVEN(ROW())</formula>
    </cfRule>
  </conditionalFormatting>
  <conditionalFormatting sqref="B37 D37:F37">
    <cfRule type="expression" dxfId="450" priority="447">
      <formula>ISEVEN(ROW())</formula>
    </cfRule>
  </conditionalFormatting>
  <conditionalFormatting sqref="F36">
    <cfRule type="expression" dxfId="449" priority="446">
      <formula>ISEVEN(ROW())</formula>
    </cfRule>
  </conditionalFormatting>
  <conditionalFormatting sqref="B36:E36">
    <cfRule type="expression" dxfId="448" priority="445">
      <formula>ISEVEN(ROW())</formula>
    </cfRule>
  </conditionalFormatting>
  <conditionalFormatting sqref="G36">
    <cfRule type="expression" dxfId="447" priority="444">
      <formula>ISEVEN(ROW())</formula>
    </cfRule>
  </conditionalFormatting>
  <conditionalFormatting sqref="G36">
    <cfRule type="expression" dxfId="446" priority="443">
      <formula>ISEVEN(ROW())</formula>
    </cfRule>
  </conditionalFormatting>
  <conditionalFormatting sqref="G37">
    <cfRule type="expression" dxfId="445" priority="442">
      <formula>ISEVEN(ROW())</formula>
    </cfRule>
  </conditionalFormatting>
  <conditionalFormatting sqref="C37">
    <cfRule type="expression" dxfId="444" priority="441">
      <formula>ISEVEN(ROW())</formula>
    </cfRule>
  </conditionalFormatting>
  <conditionalFormatting sqref="B38 D38:F38">
    <cfRule type="expression" dxfId="443" priority="440">
      <formula>ISEVEN(ROW())</formula>
    </cfRule>
  </conditionalFormatting>
  <conditionalFormatting sqref="B36 D36:F36">
    <cfRule type="expression" dxfId="442" priority="439">
      <formula>ISEVEN(ROW())</formula>
    </cfRule>
  </conditionalFormatting>
  <conditionalFormatting sqref="G36">
    <cfRule type="expression" dxfId="441" priority="438">
      <formula>ISEVEN(ROW())</formula>
    </cfRule>
  </conditionalFormatting>
  <conditionalFormatting sqref="C36">
    <cfRule type="expression" dxfId="440" priority="437">
      <formula>ISEVEN(ROW())</formula>
    </cfRule>
  </conditionalFormatting>
  <conditionalFormatting sqref="F38">
    <cfRule type="expression" dxfId="439" priority="436">
      <formula>ISEVEN(ROW())</formula>
    </cfRule>
  </conditionalFormatting>
  <conditionalFormatting sqref="B38 D38:E38">
    <cfRule type="expression" dxfId="438" priority="435">
      <formula>ISEVEN(ROW())</formula>
    </cfRule>
  </conditionalFormatting>
  <conditionalFormatting sqref="B37:G37">
    <cfRule type="expression" dxfId="437" priority="434">
      <formula>ISEVEN(ROW())</formula>
    </cfRule>
  </conditionalFormatting>
  <conditionalFormatting sqref="B37 D37:F37">
    <cfRule type="expression" dxfId="436" priority="433">
      <formula>ISEVEN(ROW())</formula>
    </cfRule>
  </conditionalFormatting>
  <conditionalFormatting sqref="F36">
    <cfRule type="expression" dxfId="435" priority="432">
      <formula>ISEVEN(ROW())</formula>
    </cfRule>
  </conditionalFormatting>
  <conditionalFormatting sqref="B36:E36">
    <cfRule type="expression" dxfId="434" priority="431">
      <formula>ISEVEN(ROW())</formula>
    </cfRule>
  </conditionalFormatting>
  <conditionalFormatting sqref="G36">
    <cfRule type="expression" dxfId="433" priority="430">
      <formula>ISEVEN(ROW())</formula>
    </cfRule>
  </conditionalFormatting>
  <conditionalFormatting sqref="G36">
    <cfRule type="expression" dxfId="432" priority="429">
      <formula>ISEVEN(ROW())</formula>
    </cfRule>
  </conditionalFormatting>
  <conditionalFormatting sqref="G37">
    <cfRule type="expression" dxfId="431" priority="428">
      <formula>ISEVEN(ROW())</formula>
    </cfRule>
  </conditionalFormatting>
  <conditionalFormatting sqref="C37">
    <cfRule type="expression" dxfId="430" priority="427">
      <formula>ISEVEN(ROW())</formula>
    </cfRule>
  </conditionalFormatting>
  <conditionalFormatting sqref="F38">
    <cfRule type="expression" dxfId="429" priority="426">
      <formula>ISEVEN(ROW())</formula>
    </cfRule>
  </conditionalFormatting>
  <conditionalFormatting sqref="B38 D38:E38">
    <cfRule type="expression" dxfId="428" priority="425">
      <formula>ISEVEN(ROW())</formula>
    </cfRule>
  </conditionalFormatting>
  <conditionalFormatting sqref="B38 D38:E38">
    <cfRule type="expression" dxfId="427" priority="424">
      <formula>ISEVEN(ROW())</formula>
    </cfRule>
  </conditionalFormatting>
  <conditionalFormatting sqref="B38 D38:F38">
    <cfRule type="expression" dxfId="426" priority="423">
      <formula>ISEVEN(ROW())</formula>
    </cfRule>
  </conditionalFormatting>
  <conditionalFormatting sqref="B38 D38:F38">
    <cfRule type="expression" dxfId="425" priority="422">
      <formula>ISEVEN(ROW())</formula>
    </cfRule>
  </conditionalFormatting>
  <conditionalFormatting sqref="F37">
    <cfRule type="expression" dxfId="424" priority="421">
      <formula>ISEVEN(ROW())</formula>
    </cfRule>
  </conditionalFormatting>
  <conditionalFormatting sqref="B37:E37">
    <cfRule type="expression" dxfId="423" priority="420">
      <formula>ISEVEN(ROW())</formula>
    </cfRule>
  </conditionalFormatting>
  <conditionalFormatting sqref="G37">
    <cfRule type="expression" dxfId="422" priority="419">
      <formula>ISEVEN(ROW())</formula>
    </cfRule>
  </conditionalFormatting>
  <conditionalFormatting sqref="G37">
    <cfRule type="expression" dxfId="421" priority="418">
      <formula>ISEVEN(ROW())</formula>
    </cfRule>
  </conditionalFormatting>
  <conditionalFormatting sqref="B36:G36">
    <cfRule type="expression" dxfId="420" priority="417">
      <formula>ISEVEN(ROW())</formula>
    </cfRule>
  </conditionalFormatting>
  <conditionalFormatting sqref="B36 D36:F36">
    <cfRule type="expression" dxfId="419" priority="416">
      <formula>ISEVEN(ROW())</formula>
    </cfRule>
  </conditionalFormatting>
  <conditionalFormatting sqref="G36">
    <cfRule type="expression" dxfId="418" priority="415">
      <formula>ISEVEN(ROW())</formula>
    </cfRule>
  </conditionalFormatting>
  <conditionalFormatting sqref="C36">
    <cfRule type="expression" dxfId="417" priority="414">
      <formula>ISEVEN(ROW())</formula>
    </cfRule>
  </conditionalFormatting>
  <conditionalFormatting sqref="F37">
    <cfRule type="expression" dxfId="416" priority="413">
      <formula>ISEVEN(ROW())</formula>
    </cfRule>
  </conditionalFormatting>
  <conditionalFormatting sqref="B37:E37">
    <cfRule type="expression" dxfId="415" priority="412">
      <formula>ISEVEN(ROW())</formula>
    </cfRule>
  </conditionalFormatting>
  <conditionalFormatting sqref="G37">
    <cfRule type="expression" dxfId="414" priority="411">
      <formula>ISEVEN(ROW())</formula>
    </cfRule>
  </conditionalFormatting>
  <conditionalFormatting sqref="G37 B37:E37">
    <cfRule type="expression" dxfId="413" priority="410">
      <formula>ISEVEN(ROW())</formula>
    </cfRule>
  </conditionalFormatting>
  <conditionalFormatting sqref="B38 D38:F38">
    <cfRule type="expression" dxfId="412" priority="409">
      <formula>ISEVEN(ROW())</formula>
    </cfRule>
  </conditionalFormatting>
  <conditionalFormatting sqref="F38">
    <cfRule type="expression" dxfId="411" priority="408">
      <formula>ISEVEN(ROW())</formula>
    </cfRule>
  </conditionalFormatting>
  <conditionalFormatting sqref="B38 D38:E38">
    <cfRule type="expression" dxfId="410" priority="407">
      <formula>ISEVEN(ROW())</formula>
    </cfRule>
  </conditionalFormatting>
  <conditionalFormatting sqref="B37:G37">
    <cfRule type="expression" dxfId="409" priority="406">
      <formula>ISEVEN(ROW())</formula>
    </cfRule>
  </conditionalFormatting>
  <conditionalFormatting sqref="B37 D37:F37">
    <cfRule type="expression" dxfId="408" priority="405">
      <formula>ISEVEN(ROW())</formula>
    </cfRule>
  </conditionalFormatting>
  <conditionalFormatting sqref="F36">
    <cfRule type="expression" dxfId="407" priority="404">
      <formula>ISEVEN(ROW())</formula>
    </cfRule>
  </conditionalFormatting>
  <conditionalFormatting sqref="B36:E36">
    <cfRule type="expression" dxfId="406" priority="403">
      <formula>ISEVEN(ROW())</formula>
    </cfRule>
  </conditionalFormatting>
  <conditionalFormatting sqref="G36">
    <cfRule type="expression" dxfId="405" priority="402">
      <formula>ISEVEN(ROW())</formula>
    </cfRule>
  </conditionalFormatting>
  <conditionalFormatting sqref="G36">
    <cfRule type="expression" dxfId="404" priority="401">
      <formula>ISEVEN(ROW())</formula>
    </cfRule>
  </conditionalFormatting>
  <conditionalFormatting sqref="G37">
    <cfRule type="expression" dxfId="403" priority="400">
      <formula>ISEVEN(ROW())</formula>
    </cfRule>
  </conditionalFormatting>
  <conditionalFormatting sqref="C37">
    <cfRule type="expression" dxfId="402" priority="399">
      <formula>ISEVEN(ROW())</formula>
    </cfRule>
  </conditionalFormatting>
  <conditionalFormatting sqref="F38">
    <cfRule type="expression" dxfId="401" priority="398">
      <formula>ISEVEN(ROW())</formula>
    </cfRule>
  </conditionalFormatting>
  <conditionalFormatting sqref="B38 D38:E38">
    <cfRule type="expression" dxfId="400" priority="397">
      <formula>ISEVEN(ROW())</formula>
    </cfRule>
  </conditionalFormatting>
  <conditionalFormatting sqref="B38 D38:E38">
    <cfRule type="expression" dxfId="399" priority="396">
      <formula>ISEVEN(ROW())</formula>
    </cfRule>
  </conditionalFormatting>
  <conditionalFormatting sqref="B38 D38:F38">
    <cfRule type="expression" dxfId="398" priority="395">
      <formula>ISEVEN(ROW())</formula>
    </cfRule>
  </conditionalFormatting>
  <conditionalFormatting sqref="G38">
    <cfRule type="expression" dxfId="397" priority="394">
      <formula>ISEVEN(ROW())</formula>
    </cfRule>
  </conditionalFormatting>
  <conditionalFormatting sqref="G38">
    <cfRule type="expression" dxfId="396" priority="393">
      <formula>ISEVEN(ROW())</formula>
    </cfRule>
  </conditionalFormatting>
  <conditionalFormatting sqref="G38">
    <cfRule type="expression" dxfId="395" priority="392">
      <formula>ISEVEN(ROW())</formula>
    </cfRule>
  </conditionalFormatting>
  <conditionalFormatting sqref="G38">
    <cfRule type="expression" dxfId="394" priority="391">
      <formula>ISEVEN(ROW())</formula>
    </cfRule>
  </conditionalFormatting>
  <conditionalFormatting sqref="G38">
    <cfRule type="expression" dxfId="393" priority="390">
      <formula>ISEVEN(ROW())</formula>
    </cfRule>
  </conditionalFormatting>
  <conditionalFormatting sqref="G38">
    <cfRule type="expression" dxfId="392" priority="389">
      <formula>ISEVEN(ROW())</formula>
    </cfRule>
  </conditionalFormatting>
  <conditionalFormatting sqref="G38">
    <cfRule type="expression" dxfId="391" priority="388">
      <formula>ISEVEN(ROW())</formula>
    </cfRule>
  </conditionalFormatting>
  <conditionalFormatting sqref="G38">
    <cfRule type="expression" dxfId="390" priority="387">
      <formula>ISEVEN(ROW())</formula>
    </cfRule>
  </conditionalFormatting>
  <conditionalFormatting sqref="G38">
    <cfRule type="expression" dxfId="389" priority="386">
      <formula>ISEVEN(ROW())</formula>
    </cfRule>
  </conditionalFormatting>
  <conditionalFormatting sqref="G38">
    <cfRule type="expression" dxfId="388" priority="385">
      <formula>ISEVEN(ROW())</formula>
    </cfRule>
  </conditionalFormatting>
  <conditionalFormatting sqref="G38">
    <cfRule type="expression" dxfId="387" priority="384">
      <formula>ISEVEN(ROW())</formula>
    </cfRule>
  </conditionalFormatting>
  <conditionalFormatting sqref="G38">
    <cfRule type="expression" dxfId="386" priority="383">
      <formula>ISEVEN(ROW())</formula>
    </cfRule>
  </conditionalFormatting>
  <conditionalFormatting sqref="G38">
    <cfRule type="expression" dxfId="385" priority="382">
      <formula>ISEVEN(ROW())</formula>
    </cfRule>
  </conditionalFormatting>
  <conditionalFormatting sqref="G38">
    <cfRule type="expression" dxfId="384" priority="381">
      <formula>ISEVEN(ROW())</formula>
    </cfRule>
  </conditionalFormatting>
  <conditionalFormatting sqref="G38">
    <cfRule type="expression" dxfId="383" priority="380">
      <formula>ISEVEN(ROW())</formula>
    </cfRule>
  </conditionalFormatting>
  <conditionalFormatting sqref="G38">
    <cfRule type="expression" dxfId="382" priority="379">
      <formula>ISEVEN(ROW())</formula>
    </cfRule>
  </conditionalFormatting>
  <conditionalFormatting sqref="G38">
    <cfRule type="expression" dxfId="381" priority="378">
      <formula>ISEVEN(ROW())</formula>
    </cfRule>
  </conditionalFormatting>
  <conditionalFormatting sqref="G38">
    <cfRule type="expression" dxfId="380" priority="377">
      <formula>ISEVEN(ROW())</formula>
    </cfRule>
  </conditionalFormatting>
  <conditionalFormatting sqref="G38">
    <cfRule type="expression" dxfId="379" priority="376">
      <formula>ISEVEN(ROW())</formula>
    </cfRule>
  </conditionalFormatting>
  <conditionalFormatting sqref="G38">
    <cfRule type="expression" dxfId="378" priority="375">
      <formula>ISEVEN(ROW())</formula>
    </cfRule>
  </conditionalFormatting>
  <conditionalFormatting sqref="G38">
    <cfRule type="expression" dxfId="377" priority="374">
      <formula>ISEVEN(ROW())</formula>
    </cfRule>
  </conditionalFormatting>
  <conditionalFormatting sqref="G38">
    <cfRule type="expression" dxfId="376" priority="373">
      <formula>ISEVEN(ROW())</formula>
    </cfRule>
  </conditionalFormatting>
  <conditionalFormatting sqref="G38">
    <cfRule type="expression" dxfId="375" priority="372">
      <formula>ISEVEN(ROW())</formula>
    </cfRule>
  </conditionalFormatting>
  <conditionalFormatting sqref="G38">
    <cfRule type="expression" dxfId="374" priority="371">
      <formula>ISEVEN(ROW())</formula>
    </cfRule>
  </conditionalFormatting>
  <conditionalFormatting sqref="G38">
    <cfRule type="expression" dxfId="373" priority="370">
      <formula>ISEVEN(ROW())</formula>
    </cfRule>
  </conditionalFormatting>
  <conditionalFormatting sqref="G38">
    <cfRule type="expression" dxfId="372" priority="369">
      <formula>ISEVEN(ROW())</formula>
    </cfRule>
  </conditionalFormatting>
  <conditionalFormatting sqref="G38">
    <cfRule type="expression" dxfId="371" priority="368">
      <formula>ISEVEN(ROW())</formula>
    </cfRule>
  </conditionalFormatting>
  <conditionalFormatting sqref="G38">
    <cfRule type="expression" dxfId="370" priority="367">
      <formula>ISEVEN(ROW())</formula>
    </cfRule>
  </conditionalFormatting>
  <conditionalFormatting sqref="G38">
    <cfRule type="expression" dxfId="369" priority="366">
      <formula>ISEVEN(ROW())</formula>
    </cfRule>
  </conditionalFormatting>
  <conditionalFormatting sqref="G38">
    <cfRule type="expression" dxfId="368" priority="365">
      <formula>ISEVEN(ROW())</formula>
    </cfRule>
  </conditionalFormatting>
  <conditionalFormatting sqref="G38">
    <cfRule type="expression" dxfId="367" priority="364">
      <formula>ISEVEN(ROW())</formula>
    </cfRule>
  </conditionalFormatting>
  <conditionalFormatting sqref="G38">
    <cfRule type="expression" dxfId="366" priority="363">
      <formula>ISEVEN(ROW())</formula>
    </cfRule>
  </conditionalFormatting>
  <conditionalFormatting sqref="G38">
    <cfRule type="expression" dxfId="365" priority="362">
      <formula>ISEVEN(ROW())</formula>
    </cfRule>
  </conditionalFormatting>
  <conditionalFormatting sqref="G38">
    <cfRule type="expression" dxfId="364" priority="361">
      <formula>ISEVEN(ROW())</formula>
    </cfRule>
  </conditionalFormatting>
  <conditionalFormatting sqref="G38">
    <cfRule type="expression" dxfId="363" priority="360">
      <formula>ISEVEN(ROW())</formula>
    </cfRule>
  </conditionalFormatting>
  <conditionalFormatting sqref="G38">
    <cfRule type="expression" dxfId="362" priority="359">
      <formula>ISEVEN(ROW())</formula>
    </cfRule>
  </conditionalFormatting>
  <conditionalFormatting sqref="G38">
    <cfRule type="expression" dxfId="361" priority="358">
      <formula>ISEVEN(ROW())</formula>
    </cfRule>
  </conditionalFormatting>
  <conditionalFormatting sqref="G38">
    <cfRule type="expression" dxfId="360" priority="357">
      <formula>ISEVEN(ROW())</formula>
    </cfRule>
  </conditionalFormatting>
  <conditionalFormatting sqref="G38">
    <cfRule type="expression" dxfId="359" priority="356">
      <formula>ISEVEN(ROW())</formula>
    </cfRule>
  </conditionalFormatting>
  <conditionalFormatting sqref="G38">
    <cfRule type="expression" dxfId="358" priority="355">
      <formula>ISEVEN(ROW())</formula>
    </cfRule>
  </conditionalFormatting>
  <conditionalFormatting sqref="G38">
    <cfRule type="expression" dxfId="357" priority="354">
      <formula>ISEVEN(ROW())</formula>
    </cfRule>
  </conditionalFormatting>
  <conditionalFormatting sqref="G38">
    <cfRule type="expression" dxfId="356" priority="353">
      <formula>ISEVEN(ROW())</formula>
    </cfRule>
  </conditionalFormatting>
  <conditionalFormatting sqref="G38">
    <cfRule type="expression" dxfId="355" priority="352">
      <formula>ISEVEN(ROW())</formula>
    </cfRule>
  </conditionalFormatting>
  <conditionalFormatting sqref="G38">
    <cfRule type="expression" dxfId="354" priority="351">
      <formula>ISEVEN(ROW())</formula>
    </cfRule>
  </conditionalFormatting>
  <conditionalFormatting sqref="G38">
    <cfRule type="expression" dxfId="353" priority="350">
      <formula>ISEVEN(ROW())</formula>
    </cfRule>
  </conditionalFormatting>
  <conditionalFormatting sqref="G38">
    <cfRule type="expression" dxfId="352" priority="349">
      <formula>ISEVEN(ROW())</formula>
    </cfRule>
  </conditionalFormatting>
  <conditionalFormatting sqref="G38">
    <cfRule type="expression" dxfId="351" priority="348">
      <formula>ISEVEN(ROW())</formula>
    </cfRule>
  </conditionalFormatting>
  <conditionalFormatting sqref="G38">
    <cfRule type="expression" dxfId="350" priority="347">
      <formula>ISEVEN(ROW())</formula>
    </cfRule>
  </conditionalFormatting>
  <conditionalFormatting sqref="G38">
    <cfRule type="expression" dxfId="349" priority="346">
      <formula>ISEVEN(ROW())</formula>
    </cfRule>
  </conditionalFormatting>
  <conditionalFormatting sqref="G38">
    <cfRule type="expression" dxfId="348" priority="345">
      <formula>ISEVEN(ROW())</formula>
    </cfRule>
  </conditionalFormatting>
  <conditionalFormatting sqref="G38">
    <cfRule type="expression" dxfId="347" priority="344">
      <formula>ISEVEN(ROW())</formula>
    </cfRule>
  </conditionalFormatting>
  <conditionalFormatting sqref="G38">
    <cfRule type="expression" dxfId="346" priority="343">
      <formula>ISEVEN(ROW())</formula>
    </cfRule>
  </conditionalFormatting>
  <conditionalFormatting sqref="G38">
    <cfRule type="expression" dxfId="345" priority="342">
      <formula>ISEVEN(ROW())</formula>
    </cfRule>
  </conditionalFormatting>
  <conditionalFormatting sqref="G38">
    <cfRule type="expression" dxfId="344" priority="341">
      <formula>ISEVEN(ROW())</formula>
    </cfRule>
  </conditionalFormatting>
  <conditionalFormatting sqref="G38">
    <cfRule type="expression" dxfId="343" priority="340">
      <formula>ISEVEN(ROW())</formula>
    </cfRule>
  </conditionalFormatting>
  <conditionalFormatting sqref="G38">
    <cfRule type="expression" dxfId="342" priority="339">
      <formula>ISEVEN(ROW())</formula>
    </cfRule>
  </conditionalFormatting>
  <conditionalFormatting sqref="G38">
    <cfRule type="expression" dxfId="341" priority="338">
      <formula>ISEVEN(ROW())</formula>
    </cfRule>
  </conditionalFormatting>
  <conditionalFormatting sqref="G38">
    <cfRule type="expression" dxfId="340" priority="337">
      <formula>ISEVEN(ROW())</formula>
    </cfRule>
  </conditionalFormatting>
  <conditionalFormatting sqref="G38">
    <cfRule type="expression" dxfId="339" priority="336">
      <formula>ISEVEN(ROW())</formula>
    </cfRule>
  </conditionalFormatting>
  <conditionalFormatting sqref="G38">
    <cfRule type="expression" dxfId="338" priority="335">
      <formula>ISEVEN(ROW())</formula>
    </cfRule>
  </conditionalFormatting>
  <conditionalFormatting sqref="G38">
    <cfRule type="expression" dxfId="337" priority="334">
      <formula>ISEVEN(ROW())</formula>
    </cfRule>
  </conditionalFormatting>
  <conditionalFormatting sqref="G38">
    <cfRule type="expression" dxfId="336" priority="333">
      <formula>ISEVEN(ROW())</formula>
    </cfRule>
  </conditionalFormatting>
  <conditionalFormatting sqref="G38">
    <cfRule type="expression" dxfId="335" priority="332">
      <formula>ISEVEN(ROW())</formula>
    </cfRule>
  </conditionalFormatting>
  <conditionalFormatting sqref="G38">
    <cfRule type="expression" dxfId="334" priority="331">
      <formula>ISEVEN(ROW())</formula>
    </cfRule>
  </conditionalFormatting>
  <conditionalFormatting sqref="G38">
    <cfRule type="expression" dxfId="333" priority="330">
      <formula>ISEVEN(ROW())</formula>
    </cfRule>
  </conditionalFormatting>
  <conditionalFormatting sqref="G38">
    <cfRule type="expression" dxfId="332" priority="329">
      <formula>ISEVEN(ROW())</formula>
    </cfRule>
  </conditionalFormatting>
  <conditionalFormatting sqref="G38">
    <cfRule type="expression" dxfId="331" priority="328">
      <formula>ISEVEN(ROW())</formula>
    </cfRule>
  </conditionalFormatting>
  <conditionalFormatting sqref="G38">
    <cfRule type="expression" dxfId="330" priority="327">
      <formula>ISEVEN(ROW())</formula>
    </cfRule>
  </conditionalFormatting>
  <conditionalFormatting sqref="G38">
    <cfRule type="expression" dxfId="329" priority="326">
      <formula>ISEVEN(ROW())</formula>
    </cfRule>
  </conditionalFormatting>
  <conditionalFormatting sqref="F37">
    <cfRule type="expression" dxfId="328" priority="325">
      <formula>ISEVEN(ROW())</formula>
    </cfRule>
  </conditionalFormatting>
  <conditionalFormatting sqref="B37:E37">
    <cfRule type="expression" dxfId="327" priority="324">
      <formula>ISEVEN(ROW())</formula>
    </cfRule>
  </conditionalFormatting>
  <conditionalFormatting sqref="G37">
    <cfRule type="expression" dxfId="326" priority="323">
      <formula>ISEVEN(ROW())</formula>
    </cfRule>
  </conditionalFormatting>
  <conditionalFormatting sqref="G37">
    <cfRule type="expression" dxfId="325" priority="322">
      <formula>ISEVEN(ROW())</formula>
    </cfRule>
  </conditionalFormatting>
  <conditionalFormatting sqref="B36:G36">
    <cfRule type="expression" dxfId="324" priority="321">
      <formula>ISEVEN(ROW())</formula>
    </cfRule>
  </conditionalFormatting>
  <conditionalFormatting sqref="B37 D37:F37">
    <cfRule type="expression" dxfId="323" priority="320">
      <formula>ISEVEN(ROW())</formula>
    </cfRule>
  </conditionalFormatting>
  <conditionalFormatting sqref="F36">
    <cfRule type="expression" dxfId="322" priority="319">
      <formula>ISEVEN(ROW())</formula>
    </cfRule>
  </conditionalFormatting>
  <conditionalFormatting sqref="B36:E36">
    <cfRule type="expression" dxfId="321" priority="318">
      <formula>ISEVEN(ROW())</formula>
    </cfRule>
  </conditionalFormatting>
  <conditionalFormatting sqref="G36">
    <cfRule type="expression" dxfId="320" priority="317">
      <formula>ISEVEN(ROW())</formula>
    </cfRule>
  </conditionalFormatting>
  <conditionalFormatting sqref="G36">
    <cfRule type="expression" dxfId="319" priority="316">
      <formula>ISEVEN(ROW())</formula>
    </cfRule>
  </conditionalFormatting>
  <conditionalFormatting sqref="G37">
    <cfRule type="expression" dxfId="318" priority="315">
      <formula>ISEVEN(ROW())</formula>
    </cfRule>
  </conditionalFormatting>
  <conditionalFormatting sqref="C37">
    <cfRule type="expression" dxfId="317" priority="314">
      <formula>ISEVEN(ROW())</formula>
    </cfRule>
  </conditionalFormatting>
  <conditionalFormatting sqref="B36 D36:F36">
    <cfRule type="expression" dxfId="316" priority="313">
      <formula>ISEVEN(ROW())</formula>
    </cfRule>
  </conditionalFormatting>
  <conditionalFormatting sqref="G36">
    <cfRule type="expression" dxfId="315" priority="312">
      <formula>ISEVEN(ROW())</formula>
    </cfRule>
  </conditionalFormatting>
  <conditionalFormatting sqref="C36">
    <cfRule type="expression" dxfId="314" priority="311">
      <formula>ISEVEN(ROW())</formula>
    </cfRule>
  </conditionalFormatting>
  <conditionalFormatting sqref="B37:G37">
    <cfRule type="expression" dxfId="313" priority="310">
      <formula>ISEVEN(ROW())</formula>
    </cfRule>
  </conditionalFormatting>
  <conditionalFormatting sqref="F37">
    <cfRule type="expression" dxfId="312" priority="309">
      <formula>ISEVEN(ROW())</formula>
    </cfRule>
  </conditionalFormatting>
  <conditionalFormatting sqref="B37:E37">
    <cfRule type="expression" dxfId="311" priority="308">
      <formula>ISEVEN(ROW())</formula>
    </cfRule>
  </conditionalFormatting>
  <conditionalFormatting sqref="G37">
    <cfRule type="expression" dxfId="310" priority="307">
      <formula>ISEVEN(ROW())</formula>
    </cfRule>
  </conditionalFormatting>
  <conditionalFormatting sqref="G37">
    <cfRule type="expression" dxfId="309" priority="306">
      <formula>ISEVEN(ROW())</formula>
    </cfRule>
  </conditionalFormatting>
  <conditionalFormatting sqref="B36:G36">
    <cfRule type="expression" dxfId="308" priority="305">
      <formula>ISEVEN(ROW())</formula>
    </cfRule>
  </conditionalFormatting>
  <conditionalFormatting sqref="B37 D37:F37">
    <cfRule type="expression" dxfId="307" priority="304">
      <formula>ISEVEN(ROW())</formula>
    </cfRule>
  </conditionalFormatting>
  <conditionalFormatting sqref="F36">
    <cfRule type="expression" dxfId="306" priority="303">
      <formula>ISEVEN(ROW())</formula>
    </cfRule>
  </conditionalFormatting>
  <conditionalFormatting sqref="B36:E36">
    <cfRule type="expression" dxfId="305" priority="302">
      <formula>ISEVEN(ROW())</formula>
    </cfRule>
  </conditionalFormatting>
  <conditionalFormatting sqref="G36">
    <cfRule type="expression" dxfId="304" priority="301">
      <formula>ISEVEN(ROW())</formula>
    </cfRule>
  </conditionalFormatting>
  <conditionalFormatting sqref="G36">
    <cfRule type="expression" dxfId="303" priority="300">
      <formula>ISEVEN(ROW())</formula>
    </cfRule>
  </conditionalFormatting>
  <conditionalFormatting sqref="G37">
    <cfRule type="expression" dxfId="302" priority="299">
      <formula>ISEVEN(ROW())</formula>
    </cfRule>
  </conditionalFormatting>
  <conditionalFormatting sqref="C37">
    <cfRule type="expression" dxfId="301" priority="298">
      <formula>ISEVEN(ROW())</formula>
    </cfRule>
  </conditionalFormatting>
  <conditionalFormatting sqref="B36 D36:F36">
    <cfRule type="expression" dxfId="300" priority="297">
      <formula>ISEVEN(ROW())</formula>
    </cfRule>
  </conditionalFormatting>
  <conditionalFormatting sqref="G36">
    <cfRule type="expression" dxfId="299" priority="296">
      <formula>ISEVEN(ROW())</formula>
    </cfRule>
  </conditionalFormatting>
  <conditionalFormatting sqref="C36">
    <cfRule type="expression" dxfId="298" priority="295">
      <formula>ISEVEN(ROW())</formula>
    </cfRule>
  </conditionalFormatting>
  <conditionalFormatting sqref="B37:G37">
    <cfRule type="expression" dxfId="297" priority="294">
      <formula>ISEVEN(ROW())</formula>
    </cfRule>
  </conditionalFormatting>
  <conditionalFormatting sqref="F37">
    <cfRule type="expression" dxfId="296" priority="293">
      <formula>ISEVEN(ROW())</formula>
    </cfRule>
  </conditionalFormatting>
  <conditionalFormatting sqref="B37:E37">
    <cfRule type="expression" dxfId="295" priority="292">
      <formula>ISEVEN(ROW())</formula>
    </cfRule>
  </conditionalFormatting>
  <conditionalFormatting sqref="G37">
    <cfRule type="expression" dxfId="294" priority="291">
      <formula>ISEVEN(ROW())</formula>
    </cfRule>
  </conditionalFormatting>
  <conditionalFormatting sqref="G37">
    <cfRule type="expression" dxfId="293" priority="290">
      <formula>ISEVEN(ROW())</formula>
    </cfRule>
  </conditionalFormatting>
  <conditionalFormatting sqref="B36:G36">
    <cfRule type="expression" dxfId="292" priority="289">
      <formula>ISEVEN(ROW())</formula>
    </cfRule>
  </conditionalFormatting>
  <conditionalFormatting sqref="B37 D37:F37">
    <cfRule type="expression" dxfId="291" priority="288">
      <formula>ISEVEN(ROW())</formula>
    </cfRule>
  </conditionalFormatting>
  <conditionalFormatting sqref="F36">
    <cfRule type="expression" dxfId="290" priority="287">
      <formula>ISEVEN(ROW())</formula>
    </cfRule>
  </conditionalFormatting>
  <conditionalFormatting sqref="B36:E36">
    <cfRule type="expression" dxfId="289" priority="286">
      <formula>ISEVEN(ROW())</formula>
    </cfRule>
  </conditionalFormatting>
  <conditionalFormatting sqref="G36">
    <cfRule type="expression" dxfId="288" priority="285">
      <formula>ISEVEN(ROW())</formula>
    </cfRule>
  </conditionalFormatting>
  <conditionalFormatting sqref="G36">
    <cfRule type="expression" dxfId="287" priority="284">
      <formula>ISEVEN(ROW())</formula>
    </cfRule>
  </conditionalFormatting>
  <conditionalFormatting sqref="G37">
    <cfRule type="expression" dxfId="286" priority="283">
      <formula>ISEVEN(ROW())</formula>
    </cfRule>
  </conditionalFormatting>
  <conditionalFormatting sqref="C37">
    <cfRule type="expression" dxfId="285" priority="282">
      <formula>ISEVEN(ROW())</formula>
    </cfRule>
  </conditionalFormatting>
  <conditionalFormatting sqref="F37">
    <cfRule type="expression" dxfId="284" priority="281">
      <formula>ISEVEN(ROW())</formula>
    </cfRule>
  </conditionalFormatting>
  <conditionalFormatting sqref="B37:E37">
    <cfRule type="expression" dxfId="283" priority="280">
      <formula>ISEVEN(ROW())</formula>
    </cfRule>
  </conditionalFormatting>
  <conditionalFormatting sqref="G37">
    <cfRule type="expression" dxfId="282" priority="279">
      <formula>ISEVEN(ROW())</formula>
    </cfRule>
  </conditionalFormatting>
  <conditionalFormatting sqref="G37">
    <cfRule type="expression" dxfId="281" priority="278">
      <formula>ISEVEN(ROW())</formula>
    </cfRule>
  </conditionalFormatting>
  <conditionalFormatting sqref="B36:G36">
    <cfRule type="expression" dxfId="280" priority="277">
      <formula>ISEVEN(ROW())</formula>
    </cfRule>
  </conditionalFormatting>
  <conditionalFormatting sqref="B37 D37:F37">
    <cfRule type="expression" dxfId="279" priority="276">
      <formula>ISEVEN(ROW())</formula>
    </cfRule>
  </conditionalFormatting>
  <conditionalFormatting sqref="F36">
    <cfRule type="expression" dxfId="278" priority="275">
      <formula>ISEVEN(ROW())</formula>
    </cfRule>
  </conditionalFormatting>
  <conditionalFormatting sqref="B36:E36">
    <cfRule type="expression" dxfId="277" priority="274">
      <formula>ISEVEN(ROW())</formula>
    </cfRule>
  </conditionalFormatting>
  <conditionalFormatting sqref="G36">
    <cfRule type="expression" dxfId="276" priority="273">
      <formula>ISEVEN(ROW())</formula>
    </cfRule>
  </conditionalFormatting>
  <conditionalFormatting sqref="G36">
    <cfRule type="expression" dxfId="275" priority="272">
      <formula>ISEVEN(ROW())</formula>
    </cfRule>
  </conditionalFormatting>
  <conditionalFormatting sqref="G37">
    <cfRule type="expression" dxfId="274" priority="271">
      <formula>ISEVEN(ROW())</formula>
    </cfRule>
  </conditionalFormatting>
  <conditionalFormatting sqref="C37">
    <cfRule type="expression" dxfId="273" priority="270">
      <formula>ISEVEN(ROW())</formula>
    </cfRule>
  </conditionalFormatting>
  <conditionalFormatting sqref="B36 D36:F36">
    <cfRule type="expression" dxfId="272" priority="269">
      <formula>ISEVEN(ROW())</formula>
    </cfRule>
  </conditionalFormatting>
  <conditionalFormatting sqref="G36">
    <cfRule type="expression" dxfId="271" priority="268">
      <formula>ISEVEN(ROW())</formula>
    </cfRule>
  </conditionalFormatting>
  <conditionalFormatting sqref="C36">
    <cfRule type="expression" dxfId="270" priority="267">
      <formula>ISEVEN(ROW())</formula>
    </cfRule>
  </conditionalFormatting>
  <conditionalFormatting sqref="B37:G37">
    <cfRule type="expression" dxfId="269" priority="266">
      <formula>ISEVEN(ROW())</formula>
    </cfRule>
  </conditionalFormatting>
  <conditionalFormatting sqref="F37">
    <cfRule type="expression" dxfId="268" priority="265">
      <formula>ISEVEN(ROW())</formula>
    </cfRule>
  </conditionalFormatting>
  <conditionalFormatting sqref="B37:E37">
    <cfRule type="expression" dxfId="267" priority="264">
      <formula>ISEVEN(ROW())</formula>
    </cfRule>
  </conditionalFormatting>
  <conditionalFormatting sqref="G37">
    <cfRule type="expression" dxfId="266" priority="263">
      <formula>ISEVEN(ROW())</formula>
    </cfRule>
  </conditionalFormatting>
  <conditionalFormatting sqref="G37">
    <cfRule type="expression" dxfId="265" priority="262">
      <formula>ISEVEN(ROW())</formula>
    </cfRule>
  </conditionalFormatting>
  <conditionalFormatting sqref="B36:G36">
    <cfRule type="expression" dxfId="264" priority="261">
      <formula>ISEVEN(ROW())</formula>
    </cfRule>
  </conditionalFormatting>
  <conditionalFormatting sqref="B37 D37:F37">
    <cfRule type="expression" dxfId="263" priority="260">
      <formula>ISEVEN(ROW())</formula>
    </cfRule>
  </conditionalFormatting>
  <conditionalFormatting sqref="F36">
    <cfRule type="expression" dxfId="262" priority="259">
      <formula>ISEVEN(ROW())</formula>
    </cfRule>
  </conditionalFormatting>
  <conditionalFormatting sqref="B36:E36">
    <cfRule type="expression" dxfId="261" priority="258">
      <formula>ISEVEN(ROW())</formula>
    </cfRule>
  </conditionalFormatting>
  <conditionalFormatting sqref="G36">
    <cfRule type="expression" dxfId="260" priority="257">
      <formula>ISEVEN(ROW())</formula>
    </cfRule>
  </conditionalFormatting>
  <conditionalFormatting sqref="G36">
    <cfRule type="expression" dxfId="259" priority="256">
      <formula>ISEVEN(ROW())</formula>
    </cfRule>
  </conditionalFormatting>
  <conditionalFormatting sqref="G37">
    <cfRule type="expression" dxfId="258" priority="255">
      <formula>ISEVEN(ROW())</formula>
    </cfRule>
  </conditionalFormatting>
  <conditionalFormatting sqref="C37">
    <cfRule type="expression" dxfId="257" priority="254">
      <formula>ISEVEN(ROW())</formula>
    </cfRule>
  </conditionalFormatting>
  <conditionalFormatting sqref="B37:G37">
    <cfRule type="expression" dxfId="256" priority="253">
      <formula>ISEVEN(ROW())</formula>
    </cfRule>
  </conditionalFormatting>
  <conditionalFormatting sqref="B36 D36:F36">
    <cfRule type="expression" dxfId="255" priority="252">
      <formula>ISEVEN(ROW())</formula>
    </cfRule>
  </conditionalFormatting>
  <conditionalFormatting sqref="G36">
    <cfRule type="expression" dxfId="254" priority="251">
      <formula>ISEVEN(ROW())</formula>
    </cfRule>
  </conditionalFormatting>
  <conditionalFormatting sqref="C36">
    <cfRule type="expression" dxfId="253" priority="250">
      <formula>ISEVEN(ROW())</formula>
    </cfRule>
  </conditionalFormatting>
  <conditionalFormatting sqref="F37">
    <cfRule type="expression" dxfId="252" priority="249">
      <formula>ISEVEN(ROW())</formula>
    </cfRule>
  </conditionalFormatting>
  <conditionalFormatting sqref="B37:E37">
    <cfRule type="expression" dxfId="251" priority="248">
      <formula>ISEVEN(ROW())</formula>
    </cfRule>
  </conditionalFormatting>
  <conditionalFormatting sqref="G37">
    <cfRule type="expression" dxfId="250" priority="247">
      <formula>ISEVEN(ROW())</formula>
    </cfRule>
  </conditionalFormatting>
  <conditionalFormatting sqref="G37">
    <cfRule type="expression" dxfId="249" priority="246">
      <formula>ISEVEN(ROW())</formula>
    </cfRule>
  </conditionalFormatting>
  <conditionalFormatting sqref="B36:G36">
    <cfRule type="expression" dxfId="248" priority="245">
      <formula>ISEVEN(ROW())</formula>
    </cfRule>
  </conditionalFormatting>
  <conditionalFormatting sqref="B37 D37:F37">
    <cfRule type="expression" dxfId="247" priority="244">
      <formula>ISEVEN(ROW())</formula>
    </cfRule>
  </conditionalFormatting>
  <conditionalFormatting sqref="F36">
    <cfRule type="expression" dxfId="246" priority="243">
      <formula>ISEVEN(ROW())</formula>
    </cfRule>
  </conditionalFormatting>
  <conditionalFormatting sqref="B36:E36">
    <cfRule type="expression" dxfId="245" priority="242">
      <formula>ISEVEN(ROW())</formula>
    </cfRule>
  </conditionalFormatting>
  <conditionalFormatting sqref="G36">
    <cfRule type="expression" dxfId="244" priority="241">
      <formula>ISEVEN(ROW())</formula>
    </cfRule>
  </conditionalFormatting>
  <conditionalFormatting sqref="G36">
    <cfRule type="expression" dxfId="243" priority="240">
      <formula>ISEVEN(ROW())</formula>
    </cfRule>
  </conditionalFormatting>
  <conditionalFormatting sqref="G37">
    <cfRule type="expression" dxfId="242" priority="239">
      <formula>ISEVEN(ROW())</formula>
    </cfRule>
  </conditionalFormatting>
  <conditionalFormatting sqref="C37">
    <cfRule type="expression" dxfId="241" priority="238">
      <formula>ISEVEN(ROW())</formula>
    </cfRule>
  </conditionalFormatting>
  <conditionalFormatting sqref="B38 D38:F38">
    <cfRule type="expression" dxfId="240" priority="237">
      <formula>ISEVEN(ROW())</formula>
    </cfRule>
  </conditionalFormatting>
  <conditionalFormatting sqref="G38">
    <cfRule type="expression" dxfId="239" priority="236">
      <formula>ISEVEN(ROW())</formula>
    </cfRule>
  </conditionalFormatting>
  <conditionalFormatting sqref="B38 D38:G38">
    <cfRule type="expression" dxfId="238" priority="235">
      <formula>ISEVEN(ROW())</formula>
    </cfRule>
  </conditionalFormatting>
  <conditionalFormatting sqref="F38">
    <cfRule type="expression" dxfId="237" priority="234">
      <formula>ISEVEN(ROW())</formula>
    </cfRule>
  </conditionalFormatting>
  <conditionalFormatting sqref="B38 D38:E38">
    <cfRule type="expression" dxfId="236" priority="233">
      <formula>ISEVEN(ROW())</formula>
    </cfRule>
  </conditionalFormatting>
  <conditionalFormatting sqref="G38">
    <cfRule type="expression" dxfId="235" priority="232">
      <formula>ISEVEN(ROW())</formula>
    </cfRule>
  </conditionalFormatting>
  <conditionalFormatting sqref="G38">
    <cfRule type="expression" dxfId="234" priority="231">
      <formula>ISEVEN(ROW())</formula>
    </cfRule>
  </conditionalFormatting>
  <conditionalFormatting sqref="B38 D38:F38">
    <cfRule type="expression" dxfId="233" priority="230">
      <formula>ISEVEN(ROW())</formula>
    </cfRule>
  </conditionalFormatting>
  <conditionalFormatting sqref="G38">
    <cfRule type="expression" dxfId="232" priority="229">
      <formula>ISEVEN(ROW())</formula>
    </cfRule>
  </conditionalFormatting>
  <conditionalFormatting sqref="B38 D38:G38">
    <cfRule type="expression" dxfId="231" priority="228">
      <formula>ISEVEN(ROW())</formula>
    </cfRule>
  </conditionalFormatting>
  <conditionalFormatting sqref="F38">
    <cfRule type="expression" dxfId="230" priority="227">
      <formula>ISEVEN(ROW())</formula>
    </cfRule>
  </conditionalFormatting>
  <conditionalFormatting sqref="B38 D38:E38">
    <cfRule type="expression" dxfId="229" priority="226">
      <formula>ISEVEN(ROW())</formula>
    </cfRule>
  </conditionalFormatting>
  <conditionalFormatting sqref="G38">
    <cfRule type="expression" dxfId="228" priority="225">
      <formula>ISEVEN(ROW())</formula>
    </cfRule>
  </conditionalFormatting>
  <conditionalFormatting sqref="G38">
    <cfRule type="expression" dxfId="227" priority="224">
      <formula>ISEVEN(ROW())</formula>
    </cfRule>
  </conditionalFormatting>
  <conditionalFormatting sqref="B38 D38:F38">
    <cfRule type="expression" dxfId="226" priority="223">
      <formula>ISEVEN(ROW())</formula>
    </cfRule>
  </conditionalFormatting>
  <conditionalFormatting sqref="G38">
    <cfRule type="expression" dxfId="225" priority="222">
      <formula>ISEVEN(ROW())</formula>
    </cfRule>
  </conditionalFormatting>
  <conditionalFormatting sqref="B38 D38:G38">
    <cfRule type="expression" dxfId="224" priority="221">
      <formula>ISEVEN(ROW())</formula>
    </cfRule>
  </conditionalFormatting>
  <conditionalFormatting sqref="B38 D38:F38">
    <cfRule type="expression" dxfId="223" priority="220">
      <formula>ISEVEN(ROW())</formula>
    </cfRule>
  </conditionalFormatting>
  <conditionalFormatting sqref="G38">
    <cfRule type="expression" dxfId="222" priority="219">
      <formula>ISEVEN(ROW())</formula>
    </cfRule>
  </conditionalFormatting>
  <conditionalFormatting sqref="B38 D38:G38">
    <cfRule type="expression" dxfId="221" priority="218">
      <formula>ISEVEN(ROW())</formula>
    </cfRule>
  </conditionalFormatting>
  <conditionalFormatting sqref="F38">
    <cfRule type="expression" dxfId="220" priority="217">
      <formula>ISEVEN(ROW())</formula>
    </cfRule>
  </conditionalFormatting>
  <conditionalFormatting sqref="B38 D38:E38">
    <cfRule type="expression" dxfId="219" priority="216">
      <formula>ISEVEN(ROW())</formula>
    </cfRule>
  </conditionalFormatting>
  <conditionalFormatting sqref="G38">
    <cfRule type="expression" dxfId="218" priority="215">
      <formula>ISEVEN(ROW())</formula>
    </cfRule>
  </conditionalFormatting>
  <conditionalFormatting sqref="G38">
    <cfRule type="expression" dxfId="217" priority="214">
      <formula>ISEVEN(ROW())</formula>
    </cfRule>
  </conditionalFormatting>
  <conditionalFormatting sqref="B38 D38:F38">
    <cfRule type="expression" dxfId="216" priority="213">
      <formula>ISEVEN(ROW())</formula>
    </cfRule>
  </conditionalFormatting>
  <conditionalFormatting sqref="G38">
    <cfRule type="expression" dxfId="215" priority="212">
      <formula>ISEVEN(ROW())</formula>
    </cfRule>
  </conditionalFormatting>
  <conditionalFormatting sqref="B38 D38:G38">
    <cfRule type="expression" dxfId="214" priority="211">
      <formula>ISEVEN(ROW())</formula>
    </cfRule>
  </conditionalFormatting>
  <conditionalFormatting sqref="F38">
    <cfRule type="expression" dxfId="213" priority="210">
      <formula>ISEVEN(ROW())</formula>
    </cfRule>
  </conditionalFormatting>
  <conditionalFormatting sqref="B38 D38:E38">
    <cfRule type="expression" dxfId="212" priority="209">
      <formula>ISEVEN(ROW())</formula>
    </cfRule>
  </conditionalFormatting>
  <conditionalFormatting sqref="G38">
    <cfRule type="expression" dxfId="211" priority="208">
      <formula>ISEVEN(ROW())</formula>
    </cfRule>
  </conditionalFormatting>
  <conditionalFormatting sqref="G38">
    <cfRule type="expression" dxfId="210" priority="207">
      <formula>ISEVEN(ROW())</formula>
    </cfRule>
  </conditionalFormatting>
  <conditionalFormatting sqref="B38 D38:F38">
    <cfRule type="expression" dxfId="209" priority="206">
      <formula>ISEVEN(ROW())</formula>
    </cfRule>
  </conditionalFormatting>
  <conditionalFormatting sqref="G38">
    <cfRule type="expression" dxfId="208" priority="205">
      <formula>ISEVEN(ROW())</formula>
    </cfRule>
  </conditionalFormatting>
  <conditionalFormatting sqref="B38 D38:G38">
    <cfRule type="expression" dxfId="207" priority="204">
      <formula>ISEVEN(ROW())</formula>
    </cfRule>
  </conditionalFormatting>
  <conditionalFormatting sqref="B38 D38:F38">
    <cfRule type="expression" dxfId="206" priority="203">
      <formula>ISEVEN(ROW())</formula>
    </cfRule>
  </conditionalFormatting>
  <conditionalFormatting sqref="G38">
    <cfRule type="expression" dxfId="205" priority="202">
      <formula>ISEVEN(ROW())</formula>
    </cfRule>
  </conditionalFormatting>
  <conditionalFormatting sqref="B38 D38:G38">
    <cfRule type="expression" dxfId="204" priority="201">
      <formula>ISEVEN(ROW())</formula>
    </cfRule>
  </conditionalFormatting>
  <conditionalFormatting sqref="F38">
    <cfRule type="expression" dxfId="203" priority="200">
      <formula>ISEVEN(ROW())</formula>
    </cfRule>
  </conditionalFormatting>
  <conditionalFormatting sqref="B38 D38:E38">
    <cfRule type="expression" dxfId="202" priority="199">
      <formula>ISEVEN(ROW())</formula>
    </cfRule>
  </conditionalFormatting>
  <conditionalFormatting sqref="G38">
    <cfRule type="expression" dxfId="201" priority="198">
      <formula>ISEVEN(ROW())</formula>
    </cfRule>
  </conditionalFormatting>
  <conditionalFormatting sqref="G38">
    <cfRule type="expression" dxfId="200" priority="197">
      <formula>ISEVEN(ROW())</formula>
    </cfRule>
  </conditionalFormatting>
  <conditionalFormatting sqref="B38 D38:F38">
    <cfRule type="expression" dxfId="199" priority="196">
      <formula>ISEVEN(ROW())</formula>
    </cfRule>
  </conditionalFormatting>
  <conditionalFormatting sqref="G38">
    <cfRule type="expression" dxfId="198" priority="195">
      <formula>ISEVEN(ROW())</formula>
    </cfRule>
  </conditionalFormatting>
  <conditionalFormatting sqref="B38 D38:G38">
    <cfRule type="expression" dxfId="197" priority="194">
      <formula>ISEVEN(ROW())</formula>
    </cfRule>
  </conditionalFormatting>
  <conditionalFormatting sqref="F38">
    <cfRule type="expression" dxfId="196" priority="193">
      <formula>ISEVEN(ROW())</formula>
    </cfRule>
  </conditionalFormatting>
  <conditionalFormatting sqref="B38 D38:E38">
    <cfRule type="expression" dxfId="195" priority="192">
      <formula>ISEVEN(ROW())</formula>
    </cfRule>
  </conditionalFormatting>
  <conditionalFormatting sqref="G38">
    <cfRule type="expression" dxfId="194" priority="191">
      <formula>ISEVEN(ROW())</formula>
    </cfRule>
  </conditionalFormatting>
  <conditionalFormatting sqref="G38">
    <cfRule type="expression" dxfId="193" priority="190">
      <formula>ISEVEN(ROW())</formula>
    </cfRule>
  </conditionalFormatting>
  <conditionalFormatting sqref="B38 D38:F38">
    <cfRule type="expression" dxfId="192" priority="189">
      <formula>ISEVEN(ROW())</formula>
    </cfRule>
  </conditionalFormatting>
  <conditionalFormatting sqref="G38">
    <cfRule type="expression" dxfId="191" priority="188">
      <formula>ISEVEN(ROW())</formula>
    </cfRule>
  </conditionalFormatting>
  <conditionalFormatting sqref="B38 D38:G38">
    <cfRule type="expression" dxfId="190" priority="187">
      <formula>ISEVEN(ROW())</formula>
    </cfRule>
  </conditionalFormatting>
  <conditionalFormatting sqref="B38 D38:F38">
    <cfRule type="expression" dxfId="189" priority="186">
      <formula>ISEVEN(ROW())</formula>
    </cfRule>
  </conditionalFormatting>
  <conditionalFormatting sqref="G38">
    <cfRule type="expression" dxfId="188" priority="185">
      <formula>ISEVEN(ROW())</formula>
    </cfRule>
  </conditionalFormatting>
  <conditionalFormatting sqref="B38 D38:G38">
    <cfRule type="expression" dxfId="187" priority="184">
      <formula>ISEVEN(ROW())</formula>
    </cfRule>
  </conditionalFormatting>
  <conditionalFormatting sqref="F38">
    <cfRule type="expression" dxfId="186" priority="183">
      <formula>ISEVEN(ROW())</formula>
    </cfRule>
  </conditionalFormatting>
  <conditionalFormatting sqref="B38 D38:E38">
    <cfRule type="expression" dxfId="185" priority="182">
      <formula>ISEVEN(ROW())</formula>
    </cfRule>
  </conditionalFormatting>
  <conditionalFormatting sqref="G38">
    <cfRule type="expression" dxfId="184" priority="181">
      <formula>ISEVEN(ROW())</formula>
    </cfRule>
  </conditionalFormatting>
  <conditionalFormatting sqref="G38">
    <cfRule type="expression" dxfId="183" priority="180">
      <formula>ISEVEN(ROW())</formula>
    </cfRule>
  </conditionalFormatting>
  <conditionalFormatting sqref="B38 D38:F38">
    <cfRule type="expression" dxfId="182" priority="179">
      <formula>ISEVEN(ROW())</formula>
    </cfRule>
  </conditionalFormatting>
  <conditionalFormatting sqref="G38">
    <cfRule type="expression" dxfId="181" priority="178">
      <formula>ISEVEN(ROW())</formula>
    </cfRule>
  </conditionalFormatting>
  <conditionalFormatting sqref="B38 D38:G38">
    <cfRule type="expression" dxfId="180" priority="177">
      <formula>ISEVEN(ROW())</formula>
    </cfRule>
  </conditionalFormatting>
  <conditionalFormatting sqref="F38">
    <cfRule type="expression" dxfId="179" priority="176">
      <formula>ISEVEN(ROW())</formula>
    </cfRule>
  </conditionalFormatting>
  <conditionalFormatting sqref="B38 D38:E38">
    <cfRule type="expression" dxfId="178" priority="175">
      <formula>ISEVEN(ROW())</formula>
    </cfRule>
  </conditionalFormatting>
  <conditionalFormatting sqref="G38">
    <cfRule type="expression" dxfId="177" priority="174">
      <formula>ISEVEN(ROW())</formula>
    </cfRule>
  </conditionalFormatting>
  <conditionalFormatting sqref="G38">
    <cfRule type="expression" dxfId="176" priority="173">
      <formula>ISEVEN(ROW())</formula>
    </cfRule>
  </conditionalFormatting>
  <conditionalFormatting sqref="B38 D38:F38">
    <cfRule type="expression" dxfId="175" priority="172">
      <formula>ISEVEN(ROW())</formula>
    </cfRule>
  </conditionalFormatting>
  <conditionalFormatting sqref="G38">
    <cfRule type="expression" dxfId="174" priority="171">
      <formula>ISEVEN(ROW())</formula>
    </cfRule>
  </conditionalFormatting>
  <conditionalFormatting sqref="B38 D38:G38">
    <cfRule type="expression" dxfId="173" priority="170">
      <formula>ISEVEN(ROW())</formula>
    </cfRule>
  </conditionalFormatting>
  <conditionalFormatting sqref="B38 D38:G38">
    <cfRule type="expression" dxfId="172" priority="169">
      <formula>ISEVEN(ROW())</formula>
    </cfRule>
  </conditionalFormatting>
  <conditionalFormatting sqref="F38">
    <cfRule type="expression" dxfId="171" priority="168">
      <formula>ISEVEN(ROW())</formula>
    </cfRule>
  </conditionalFormatting>
  <conditionalFormatting sqref="B38 D38:E38">
    <cfRule type="expression" dxfId="170" priority="167">
      <formula>ISEVEN(ROW())</formula>
    </cfRule>
  </conditionalFormatting>
  <conditionalFormatting sqref="G38">
    <cfRule type="expression" dxfId="169" priority="166">
      <formula>ISEVEN(ROW())</formula>
    </cfRule>
  </conditionalFormatting>
  <conditionalFormatting sqref="G38">
    <cfRule type="expression" dxfId="168" priority="165">
      <formula>ISEVEN(ROW())</formula>
    </cfRule>
  </conditionalFormatting>
  <conditionalFormatting sqref="B38 D38:F38">
    <cfRule type="expression" dxfId="167" priority="164">
      <formula>ISEVEN(ROW())</formula>
    </cfRule>
  </conditionalFormatting>
  <conditionalFormatting sqref="G38">
    <cfRule type="expression" dxfId="166" priority="163">
      <formula>ISEVEN(ROW())</formula>
    </cfRule>
  </conditionalFormatting>
  <conditionalFormatting sqref="B38 D38:G38">
    <cfRule type="expression" dxfId="165" priority="162">
      <formula>ISEVEN(ROW())</formula>
    </cfRule>
  </conditionalFormatting>
  <conditionalFormatting sqref="F38">
    <cfRule type="expression" dxfId="164" priority="161">
      <formula>ISEVEN(ROW())</formula>
    </cfRule>
  </conditionalFormatting>
  <conditionalFormatting sqref="B38 D38:E38">
    <cfRule type="expression" dxfId="163" priority="160">
      <formula>ISEVEN(ROW())</formula>
    </cfRule>
  </conditionalFormatting>
  <conditionalFormatting sqref="G38">
    <cfRule type="expression" dxfId="162" priority="159">
      <formula>ISEVEN(ROW())</formula>
    </cfRule>
  </conditionalFormatting>
  <conditionalFormatting sqref="G38">
    <cfRule type="expression" dxfId="161" priority="158">
      <formula>ISEVEN(ROW())</formula>
    </cfRule>
  </conditionalFormatting>
  <conditionalFormatting sqref="B38 D38:F38">
    <cfRule type="expression" dxfId="160" priority="157">
      <formula>ISEVEN(ROW())</formula>
    </cfRule>
  </conditionalFormatting>
  <conditionalFormatting sqref="G38">
    <cfRule type="expression" dxfId="159" priority="156">
      <formula>ISEVEN(ROW())</formula>
    </cfRule>
  </conditionalFormatting>
  <conditionalFormatting sqref="B38 D38:G38">
    <cfRule type="expression" dxfId="158" priority="155">
      <formula>ISEVEN(ROW())</formula>
    </cfRule>
  </conditionalFormatting>
  <conditionalFormatting sqref="F38">
    <cfRule type="expression" dxfId="157" priority="154">
      <formula>ISEVEN(ROW())</formula>
    </cfRule>
  </conditionalFormatting>
  <conditionalFormatting sqref="B38 D38:E38">
    <cfRule type="expression" dxfId="156" priority="153">
      <formula>ISEVEN(ROW())</formula>
    </cfRule>
  </conditionalFormatting>
  <conditionalFormatting sqref="G38">
    <cfRule type="expression" dxfId="155" priority="152">
      <formula>ISEVEN(ROW())</formula>
    </cfRule>
  </conditionalFormatting>
  <conditionalFormatting sqref="G38">
    <cfRule type="expression" dxfId="154" priority="151">
      <formula>ISEVEN(ROW())</formula>
    </cfRule>
  </conditionalFormatting>
  <conditionalFormatting sqref="B38 D38:G38">
    <cfRule type="expression" dxfId="153" priority="150">
      <formula>ISEVEN(ROW())</formula>
    </cfRule>
  </conditionalFormatting>
  <conditionalFormatting sqref="F38">
    <cfRule type="expression" dxfId="152" priority="149">
      <formula>ISEVEN(ROW())</formula>
    </cfRule>
  </conditionalFormatting>
  <conditionalFormatting sqref="B38 D38:E38">
    <cfRule type="expression" dxfId="151" priority="148">
      <formula>ISEVEN(ROW())</formula>
    </cfRule>
  </conditionalFormatting>
  <conditionalFormatting sqref="G38">
    <cfRule type="expression" dxfId="150" priority="147">
      <formula>ISEVEN(ROW())</formula>
    </cfRule>
  </conditionalFormatting>
  <conditionalFormatting sqref="G38">
    <cfRule type="expression" dxfId="149" priority="146">
      <formula>ISEVEN(ROW())</formula>
    </cfRule>
  </conditionalFormatting>
  <conditionalFormatting sqref="B38 D38:F38">
    <cfRule type="expression" dxfId="148" priority="145">
      <formula>ISEVEN(ROW())</formula>
    </cfRule>
  </conditionalFormatting>
  <conditionalFormatting sqref="G38">
    <cfRule type="expression" dxfId="147" priority="144">
      <formula>ISEVEN(ROW())</formula>
    </cfRule>
  </conditionalFormatting>
  <conditionalFormatting sqref="B38 D38:G38">
    <cfRule type="expression" dxfId="146" priority="143">
      <formula>ISEVEN(ROW())</formula>
    </cfRule>
  </conditionalFormatting>
  <conditionalFormatting sqref="F38">
    <cfRule type="expression" dxfId="145" priority="142">
      <formula>ISEVEN(ROW())</formula>
    </cfRule>
  </conditionalFormatting>
  <conditionalFormatting sqref="B38 D38:E38">
    <cfRule type="expression" dxfId="144" priority="141">
      <formula>ISEVEN(ROW())</formula>
    </cfRule>
  </conditionalFormatting>
  <conditionalFormatting sqref="G38">
    <cfRule type="expression" dxfId="143" priority="140">
      <formula>ISEVEN(ROW())</formula>
    </cfRule>
  </conditionalFormatting>
  <conditionalFormatting sqref="G38">
    <cfRule type="expression" dxfId="142" priority="139">
      <formula>ISEVEN(ROW())</formula>
    </cfRule>
  </conditionalFormatting>
  <conditionalFormatting sqref="B38 D38:F38">
    <cfRule type="expression" dxfId="141" priority="138">
      <formula>ISEVEN(ROW())</formula>
    </cfRule>
  </conditionalFormatting>
  <conditionalFormatting sqref="G38">
    <cfRule type="expression" dxfId="140" priority="137">
      <formula>ISEVEN(ROW())</formula>
    </cfRule>
  </conditionalFormatting>
  <conditionalFormatting sqref="B38 D38:G38">
    <cfRule type="expression" dxfId="139" priority="136">
      <formula>ISEVEN(ROW())</formula>
    </cfRule>
  </conditionalFormatting>
  <conditionalFormatting sqref="F38">
    <cfRule type="expression" dxfId="138" priority="135">
      <formula>ISEVEN(ROW())</formula>
    </cfRule>
  </conditionalFormatting>
  <conditionalFormatting sqref="B38 D38:E38">
    <cfRule type="expression" dxfId="137" priority="134">
      <formula>ISEVEN(ROW())</formula>
    </cfRule>
  </conditionalFormatting>
  <conditionalFormatting sqref="G38">
    <cfRule type="expression" dxfId="136" priority="133">
      <formula>ISEVEN(ROW())</formula>
    </cfRule>
  </conditionalFormatting>
  <conditionalFormatting sqref="G38">
    <cfRule type="expression" dxfId="135" priority="132">
      <formula>ISEVEN(ROW())</formula>
    </cfRule>
  </conditionalFormatting>
  <conditionalFormatting sqref="B38 D38:G38">
    <cfRule type="expression" dxfId="134" priority="131">
      <formula>ISEVEN(ROW())</formula>
    </cfRule>
  </conditionalFormatting>
  <conditionalFormatting sqref="F38">
    <cfRule type="expression" dxfId="133" priority="130">
      <formula>ISEVEN(ROW())</formula>
    </cfRule>
  </conditionalFormatting>
  <conditionalFormatting sqref="B38 D38:E38">
    <cfRule type="expression" dxfId="132" priority="129">
      <formula>ISEVEN(ROW())</formula>
    </cfRule>
  </conditionalFormatting>
  <conditionalFormatting sqref="G38">
    <cfRule type="expression" dxfId="131" priority="128">
      <formula>ISEVEN(ROW())</formula>
    </cfRule>
  </conditionalFormatting>
  <conditionalFormatting sqref="G38">
    <cfRule type="expression" dxfId="130" priority="127">
      <formula>ISEVEN(ROW())</formula>
    </cfRule>
  </conditionalFormatting>
  <conditionalFormatting sqref="B38 D38:F38">
    <cfRule type="expression" dxfId="129" priority="126">
      <formula>ISEVEN(ROW())</formula>
    </cfRule>
  </conditionalFormatting>
  <conditionalFormatting sqref="G38">
    <cfRule type="expression" dxfId="128" priority="125">
      <formula>ISEVEN(ROW())</formula>
    </cfRule>
  </conditionalFormatting>
  <conditionalFormatting sqref="F38">
    <cfRule type="expression" dxfId="127" priority="124">
      <formula>ISEVEN(ROW())</formula>
    </cfRule>
  </conditionalFormatting>
  <conditionalFormatting sqref="B38 D38:E38">
    <cfRule type="expression" dxfId="126" priority="123">
      <formula>ISEVEN(ROW())</formula>
    </cfRule>
  </conditionalFormatting>
  <conditionalFormatting sqref="G38">
    <cfRule type="expression" dxfId="125" priority="122">
      <formula>ISEVEN(ROW())</formula>
    </cfRule>
  </conditionalFormatting>
  <conditionalFormatting sqref="G38">
    <cfRule type="expression" dxfId="124" priority="121">
      <formula>ISEVEN(ROW())</formula>
    </cfRule>
  </conditionalFormatting>
  <conditionalFormatting sqref="B38 D38:G38">
    <cfRule type="expression" dxfId="123" priority="120">
      <formula>ISEVEN(ROW())</formula>
    </cfRule>
  </conditionalFormatting>
  <conditionalFormatting sqref="C38">
    <cfRule type="expression" dxfId="122" priority="119">
      <formula>ISEVEN(ROW())</formula>
    </cfRule>
  </conditionalFormatting>
  <conditionalFormatting sqref="C38">
    <cfRule type="expression" dxfId="121" priority="118">
      <formula>ISEVEN(ROW())</formula>
    </cfRule>
  </conditionalFormatting>
  <conditionalFormatting sqref="C38">
    <cfRule type="expression" dxfId="120" priority="117">
      <formula>ISEVEN(ROW())</formula>
    </cfRule>
  </conditionalFormatting>
  <conditionalFormatting sqref="C38">
    <cfRule type="expression" dxfId="119" priority="116">
      <formula>ISEVEN(ROW())</formula>
    </cfRule>
  </conditionalFormatting>
  <conditionalFormatting sqref="C38">
    <cfRule type="expression" dxfId="118" priority="115">
      <formula>ISEVEN(ROW())</formula>
    </cfRule>
  </conditionalFormatting>
  <conditionalFormatting sqref="C38">
    <cfRule type="expression" dxfId="117" priority="114">
      <formula>ISEVEN(ROW())</formula>
    </cfRule>
  </conditionalFormatting>
  <conditionalFormatting sqref="C38">
    <cfRule type="expression" dxfId="116" priority="113">
      <formula>ISEVEN(ROW())</formula>
    </cfRule>
  </conditionalFormatting>
  <conditionalFormatting sqref="C38">
    <cfRule type="expression" dxfId="115" priority="112">
      <formula>ISEVEN(ROW())</formula>
    </cfRule>
  </conditionalFormatting>
  <conditionalFormatting sqref="C38">
    <cfRule type="expression" dxfId="114" priority="111">
      <formula>ISEVEN(ROW())</formula>
    </cfRule>
  </conditionalFormatting>
  <conditionalFormatting sqref="C38">
    <cfRule type="expression" dxfId="113" priority="110">
      <formula>ISEVEN(ROW())</formula>
    </cfRule>
  </conditionalFormatting>
  <conditionalFormatting sqref="C38">
    <cfRule type="expression" dxfId="112" priority="109">
      <formula>ISEVEN(ROW())</formula>
    </cfRule>
  </conditionalFormatting>
  <conditionalFormatting sqref="C38">
    <cfRule type="expression" dxfId="111" priority="108">
      <formula>ISEVEN(ROW())</formula>
    </cfRule>
  </conditionalFormatting>
  <conditionalFormatting sqref="C38">
    <cfRule type="expression" dxfId="110" priority="107">
      <formula>ISEVEN(ROW())</formula>
    </cfRule>
  </conditionalFormatting>
  <conditionalFormatting sqref="C38">
    <cfRule type="expression" dxfId="109" priority="106">
      <formula>ISEVEN(ROW())</formula>
    </cfRule>
  </conditionalFormatting>
  <conditionalFormatting sqref="C38">
    <cfRule type="expression" dxfId="108" priority="105">
      <formula>ISEVEN(ROW())</formula>
    </cfRule>
  </conditionalFormatting>
  <conditionalFormatting sqref="C38">
    <cfRule type="expression" dxfId="107" priority="104">
      <formula>ISEVEN(ROW())</formula>
    </cfRule>
  </conditionalFormatting>
  <conditionalFormatting sqref="C38">
    <cfRule type="expression" dxfId="106" priority="103">
      <formula>ISEVEN(ROW())</formula>
    </cfRule>
  </conditionalFormatting>
  <conditionalFormatting sqref="C38">
    <cfRule type="expression" dxfId="105" priority="102">
      <formula>ISEVEN(ROW())</formula>
    </cfRule>
  </conditionalFormatting>
  <conditionalFormatting sqref="C38">
    <cfRule type="expression" dxfId="104" priority="101">
      <formula>ISEVEN(ROW())</formula>
    </cfRule>
  </conditionalFormatting>
  <conditionalFormatting sqref="C38">
    <cfRule type="expression" dxfId="103" priority="100">
      <formula>ISEVEN(ROW())</formula>
    </cfRule>
  </conditionalFormatting>
  <conditionalFormatting sqref="C38">
    <cfRule type="expression" dxfId="102" priority="99">
      <formula>ISEVEN(ROW())</formula>
    </cfRule>
  </conditionalFormatting>
  <conditionalFormatting sqref="C38">
    <cfRule type="expression" dxfId="101" priority="98">
      <formula>ISEVEN(ROW())</formula>
    </cfRule>
  </conditionalFormatting>
  <conditionalFormatting sqref="C38">
    <cfRule type="expression" dxfId="100" priority="97">
      <formula>ISEVEN(ROW())</formula>
    </cfRule>
  </conditionalFormatting>
  <conditionalFormatting sqref="C38">
    <cfRule type="expression" dxfId="99" priority="96">
      <formula>ISEVEN(ROW())</formula>
    </cfRule>
  </conditionalFormatting>
  <conditionalFormatting sqref="C38">
    <cfRule type="expression" dxfId="98" priority="95">
      <formula>ISEVEN(ROW())</formula>
    </cfRule>
  </conditionalFormatting>
  <conditionalFormatting sqref="C38">
    <cfRule type="expression" dxfId="97" priority="94">
      <formula>ISEVEN(ROW())</formula>
    </cfRule>
  </conditionalFormatting>
  <conditionalFormatting sqref="C38">
    <cfRule type="expression" dxfId="96" priority="93">
      <formula>ISEVEN(ROW())</formula>
    </cfRule>
  </conditionalFormatting>
  <conditionalFormatting sqref="C38">
    <cfRule type="expression" dxfId="95" priority="92">
      <formula>ISEVEN(ROW())</formula>
    </cfRule>
  </conditionalFormatting>
  <conditionalFormatting sqref="C38">
    <cfRule type="expression" dxfId="94" priority="91">
      <formula>ISEVEN(ROW())</formula>
    </cfRule>
  </conditionalFormatting>
  <conditionalFormatting sqref="C38">
    <cfRule type="expression" dxfId="93" priority="90">
      <formula>ISEVEN(ROW())</formula>
    </cfRule>
  </conditionalFormatting>
  <conditionalFormatting sqref="C38">
    <cfRule type="expression" dxfId="92" priority="89">
      <formula>ISEVEN(ROW())</formula>
    </cfRule>
  </conditionalFormatting>
  <conditionalFormatting sqref="C38">
    <cfRule type="expression" dxfId="91" priority="88">
      <formula>ISEVEN(ROW())</formula>
    </cfRule>
  </conditionalFormatting>
  <conditionalFormatting sqref="C38">
    <cfRule type="expression" dxfId="90" priority="87">
      <formula>ISEVEN(ROW())</formula>
    </cfRule>
  </conditionalFormatting>
  <conditionalFormatting sqref="C38">
    <cfRule type="expression" dxfId="89" priority="86">
      <formula>ISEVEN(ROW())</formula>
    </cfRule>
  </conditionalFormatting>
  <conditionalFormatting sqref="C38">
    <cfRule type="expression" dxfId="88" priority="85">
      <formula>ISEVEN(ROW())</formula>
    </cfRule>
  </conditionalFormatting>
  <conditionalFormatting sqref="C38">
    <cfRule type="expression" dxfId="87" priority="84">
      <formula>ISEVEN(ROW())</formula>
    </cfRule>
  </conditionalFormatting>
  <conditionalFormatting sqref="C38">
    <cfRule type="expression" dxfId="86" priority="83">
      <formula>ISEVEN(ROW())</formula>
    </cfRule>
  </conditionalFormatting>
  <conditionalFormatting sqref="C38">
    <cfRule type="expression" dxfId="85" priority="82">
      <formula>ISEVEN(ROW())</formula>
    </cfRule>
  </conditionalFormatting>
  <conditionalFormatting sqref="C38">
    <cfRule type="expression" dxfId="84" priority="81">
      <formula>ISEVEN(ROW())</formula>
    </cfRule>
  </conditionalFormatting>
  <conditionalFormatting sqref="C38">
    <cfRule type="expression" dxfId="83" priority="80">
      <formula>ISEVEN(ROW())</formula>
    </cfRule>
  </conditionalFormatting>
  <conditionalFormatting sqref="C38">
    <cfRule type="expression" dxfId="82" priority="79">
      <formula>ISEVEN(ROW())</formula>
    </cfRule>
  </conditionalFormatting>
  <conditionalFormatting sqref="C38">
    <cfRule type="expression" dxfId="81" priority="78">
      <formula>ISEVEN(ROW())</formula>
    </cfRule>
  </conditionalFormatting>
  <conditionalFormatting sqref="C38">
    <cfRule type="expression" dxfId="80" priority="77">
      <formula>ISEVEN(ROW())</formula>
    </cfRule>
  </conditionalFormatting>
  <conditionalFormatting sqref="C38">
    <cfRule type="expression" dxfId="79" priority="76">
      <formula>ISEVEN(ROW())</formula>
    </cfRule>
  </conditionalFormatting>
  <conditionalFormatting sqref="C38">
    <cfRule type="expression" dxfId="78" priority="75">
      <formula>ISEVEN(ROW())</formula>
    </cfRule>
  </conditionalFormatting>
  <conditionalFormatting sqref="C38">
    <cfRule type="expression" dxfId="77" priority="74">
      <formula>ISEVEN(ROW())</formula>
    </cfRule>
  </conditionalFormatting>
  <conditionalFormatting sqref="C38">
    <cfRule type="expression" dxfId="76" priority="73">
      <formula>ISEVEN(ROW())</formula>
    </cfRule>
  </conditionalFormatting>
  <conditionalFormatting sqref="C38">
    <cfRule type="expression" dxfId="75" priority="72">
      <formula>ISEVEN(ROW())</formula>
    </cfRule>
  </conditionalFormatting>
  <conditionalFormatting sqref="C38">
    <cfRule type="expression" dxfId="74" priority="71">
      <formula>ISEVEN(ROW())</formula>
    </cfRule>
  </conditionalFormatting>
  <conditionalFormatting sqref="C38">
    <cfRule type="expression" dxfId="73" priority="70">
      <formula>ISEVEN(ROW())</formula>
    </cfRule>
  </conditionalFormatting>
  <conditionalFormatting sqref="C38">
    <cfRule type="expression" dxfId="72" priority="69">
      <formula>ISEVEN(ROW())</formula>
    </cfRule>
  </conditionalFormatting>
  <conditionalFormatting sqref="C38">
    <cfRule type="expression" dxfId="71" priority="68">
      <formula>ISEVEN(ROW())</formula>
    </cfRule>
  </conditionalFormatting>
  <conditionalFormatting sqref="C38">
    <cfRule type="expression" dxfId="70" priority="67">
      <formula>ISEVEN(ROW())</formula>
    </cfRule>
  </conditionalFormatting>
  <conditionalFormatting sqref="C38">
    <cfRule type="expression" dxfId="69" priority="66">
      <formula>ISEVEN(ROW())</formula>
    </cfRule>
  </conditionalFormatting>
  <conditionalFormatting sqref="C38">
    <cfRule type="expression" dxfId="68" priority="65">
      <formula>ISEVEN(ROW())</formula>
    </cfRule>
  </conditionalFormatting>
  <conditionalFormatting sqref="C38">
    <cfRule type="expression" dxfId="67" priority="64">
      <formula>ISEVEN(ROW())</formula>
    </cfRule>
  </conditionalFormatting>
  <conditionalFormatting sqref="C38">
    <cfRule type="expression" dxfId="66" priority="63">
      <formula>ISEVEN(ROW())</formula>
    </cfRule>
  </conditionalFormatting>
  <conditionalFormatting sqref="B39:C39">
    <cfRule type="expression" dxfId="65" priority="62">
      <formula>ISEVEN(ROW())</formula>
    </cfRule>
  </conditionalFormatting>
  <conditionalFormatting sqref="B39:C39">
    <cfRule type="expression" dxfId="64" priority="61">
      <formula>ISEVEN(ROW())</formula>
    </cfRule>
  </conditionalFormatting>
  <conditionalFormatting sqref="B39:C39">
    <cfRule type="expression" dxfId="63" priority="60">
      <formula>ISEVEN(ROW())</formula>
    </cfRule>
  </conditionalFormatting>
  <conditionalFormatting sqref="B39:C39">
    <cfRule type="expression" dxfId="62" priority="59">
      <formula>ISEVEN(ROW())</formula>
    </cfRule>
  </conditionalFormatting>
  <conditionalFormatting sqref="B39:C39">
    <cfRule type="expression" dxfId="61" priority="58">
      <formula>ISEVEN(ROW())</formula>
    </cfRule>
  </conditionalFormatting>
  <conditionalFormatting sqref="B39:C39">
    <cfRule type="expression" dxfId="60" priority="57">
      <formula>ISEVEN(ROW())</formula>
    </cfRule>
  </conditionalFormatting>
  <conditionalFormatting sqref="B39">
    <cfRule type="expression" dxfId="59" priority="56">
      <formula>ISEVEN(ROW())</formula>
    </cfRule>
  </conditionalFormatting>
  <conditionalFormatting sqref="C39">
    <cfRule type="expression" dxfId="58" priority="55">
      <formula>ISEVEN(ROW())</formula>
    </cfRule>
  </conditionalFormatting>
  <conditionalFormatting sqref="B39:C39">
    <cfRule type="expression" dxfId="57" priority="54">
      <formula>ISEVEN(ROW())</formula>
    </cfRule>
  </conditionalFormatting>
  <conditionalFormatting sqref="B39">
    <cfRule type="expression" dxfId="56" priority="53">
      <formula>ISEVEN(ROW())</formula>
    </cfRule>
  </conditionalFormatting>
  <conditionalFormatting sqref="C39">
    <cfRule type="expression" dxfId="55" priority="52">
      <formula>ISEVEN(ROW())</formula>
    </cfRule>
  </conditionalFormatting>
  <conditionalFormatting sqref="B39:C39">
    <cfRule type="expression" dxfId="54" priority="51">
      <formula>ISEVEN(ROW())</formula>
    </cfRule>
  </conditionalFormatting>
  <conditionalFormatting sqref="B39:C39">
    <cfRule type="expression" dxfId="53" priority="50">
      <formula>ISEVEN(ROW())</formula>
    </cfRule>
  </conditionalFormatting>
  <conditionalFormatting sqref="B39:C39">
    <cfRule type="expression" dxfId="52" priority="49">
      <formula>ISEVEN(ROW())</formula>
    </cfRule>
  </conditionalFormatting>
  <conditionalFormatting sqref="B39:C39">
    <cfRule type="expression" dxfId="51" priority="48">
      <formula>ISEVEN(ROW())</formula>
    </cfRule>
  </conditionalFormatting>
  <conditionalFormatting sqref="B39:C39">
    <cfRule type="expression" dxfId="50" priority="47">
      <formula>ISEVEN(ROW())</formula>
    </cfRule>
  </conditionalFormatting>
  <conditionalFormatting sqref="B39:C39">
    <cfRule type="expression" dxfId="49" priority="46">
      <formula>ISEVEN(ROW())</formula>
    </cfRule>
  </conditionalFormatting>
  <conditionalFormatting sqref="B39">
    <cfRule type="expression" dxfId="48" priority="45">
      <formula>ISEVEN(ROW())</formula>
    </cfRule>
  </conditionalFormatting>
  <conditionalFormatting sqref="C39">
    <cfRule type="expression" dxfId="47" priority="44">
      <formula>ISEVEN(ROW())</formula>
    </cfRule>
  </conditionalFormatting>
  <conditionalFormatting sqref="B39:C39">
    <cfRule type="expression" dxfId="46" priority="43">
      <formula>ISEVEN(ROW())</formula>
    </cfRule>
  </conditionalFormatting>
  <conditionalFormatting sqref="B39">
    <cfRule type="expression" dxfId="45" priority="42">
      <formula>ISEVEN(ROW())</formula>
    </cfRule>
  </conditionalFormatting>
  <conditionalFormatting sqref="C39">
    <cfRule type="expression" dxfId="44" priority="41">
      <formula>ISEVEN(ROW())</formula>
    </cfRule>
  </conditionalFormatting>
  <conditionalFormatting sqref="B39">
    <cfRule type="expression" dxfId="43" priority="40">
      <formula>ISEVEN(ROW())</formula>
    </cfRule>
  </conditionalFormatting>
  <conditionalFormatting sqref="C39">
    <cfRule type="expression" dxfId="42" priority="39">
      <formula>ISEVEN(ROW())</formula>
    </cfRule>
  </conditionalFormatting>
  <conditionalFormatting sqref="B39">
    <cfRule type="expression" dxfId="41" priority="38">
      <formula>ISEVEN(ROW())</formula>
    </cfRule>
  </conditionalFormatting>
  <conditionalFormatting sqref="C39">
    <cfRule type="expression" dxfId="40" priority="37">
      <formula>ISEVEN(ROW())</formula>
    </cfRule>
  </conditionalFormatting>
  <conditionalFormatting sqref="B39:C39">
    <cfRule type="expression" dxfId="39" priority="36">
      <formula>ISEVEN(ROW())</formula>
    </cfRule>
  </conditionalFormatting>
  <conditionalFormatting sqref="B39:C39">
    <cfRule type="expression" dxfId="38" priority="35">
      <formula>ISEVEN(ROW())</formula>
    </cfRule>
  </conditionalFormatting>
  <conditionalFormatting sqref="B39:C39">
    <cfRule type="expression" dxfId="37" priority="34">
      <formula>ISEVEN(ROW())</formula>
    </cfRule>
  </conditionalFormatting>
  <conditionalFormatting sqref="B39:C39">
    <cfRule type="expression" dxfId="36" priority="33">
      <formula>ISEVEN(ROW())</formula>
    </cfRule>
  </conditionalFormatting>
  <conditionalFormatting sqref="B39:C39">
    <cfRule type="expression" dxfId="35" priority="32">
      <formula>ISEVEN(ROW())</formula>
    </cfRule>
  </conditionalFormatting>
  <conditionalFormatting sqref="G39">
    <cfRule type="expression" dxfId="34" priority="31">
      <formula>ISEVEN(ROW())</formula>
    </cfRule>
  </conditionalFormatting>
  <conditionalFormatting sqref="G39">
    <cfRule type="expression" dxfId="33" priority="30">
      <formula>ISEVEN(ROW())</formula>
    </cfRule>
  </conditionalFormatting>
  <conditionalFormatting sqref="G39">
    <cfRule type="expression" dxfId="32" priority="29">
      <formula>ISEVEN(ROW())</formula>
    </cfRule>
  </conditionalFormatting>
  <conditionalFormatting sqref="G39">
    <cfRule type="expression" dxfId="31" priority="28">
      <formula>ISEVEN(ROW())</formula>
    </cfRule>
  </conditionalFormatting>
  <conditionalFormatting sqref="G39">
    <cfRule type="expression" dxfId="30" priority="27">
      <formula>ISEVEN(ROW())</formula>
    </cfRule>
  </conditionalFormatting>
  <conditionalFormatting sqref="G39">
    <cfRule type="expression" dxfId="29" priority="26">
      <formula>ISEVEN(ROW())</formula>
    </cfRule>
  </conditionalFormatting>
  <conditionalFormatting sqref="G39">
    <cfRule type="expression" dxfId="28" priority="25">
      <formula>ISEVEN(ROW())</formula>
    </cfRule>
  </conditionalFormatting>
  <conditionalFormatting sqref="G39">
    <cfRule type="expression" dxfId="27" priority="24">
      <formula>ISEVEN(ROW())</formula>
    </cfRule>
  </conditionalFormatting>
  <conditionalFormatting sqref="G39">
    <cfRule type="expression" dxfId="26" priority="23">
      <formula>ISEVEN(ROW())</formula>
    </cfRule>
  </conditionalFormatting>
  <conditionalFormatting sqref="G39">
    <cfRule type="expression" dxfId="25" priority="22">
      <formula>ISEVEN(ROW())</formula>
    </cfRule>
  </conditionalFormatting>
  <conditionalFormatting sqref="G39">
    <cfRule type="expression" dxfId="24" priority="21">
      <formula>ISEVEN(ROW())</formula>
    </cfRule>
  </conditionalFormatting>
  <conditionalFormatting sqref="G39">
    <cfRule type="expression" dxfId="23" priority="20">
      <formula>ISEVEN(ROW())</formula>
    </cfRule>
  </conditionalFormatting>
  <conditionalFormatting sqref="G39">
    <cfRule type="expression" dxfId="22" priority="19">
      <formula>ISEVEN(ROW())</formula>
    </cfRule>
  </conditionalFormatting>
  <conditionalFormatting sqref="G39">
    <cfRule type="expression" dxfId="21" priority="18">
      <formula>ISEVEN(ROW())</formula>
    </cfRule>
  </conditionalFormatting>
  <conditionalFormatting sqref="G39">
    <cfRule type="expression" dxfId="20" priority="17">
      <formula>ISEVEN(ROW())</formula>
    </cfRule>
  </conditionalFormatting>
  <conditionalFormatting sqref="G39">
    <cfRule type="expression" dxfId="19" priority="16">
      <formula>ISEVEN(ROW())</formula>
    </cfRule>
  </conditionalFormatting>
  <conditionalFormatting sqref="G39">
    <cfRule type="expression" dxfId="18" priority="15">
      <formula>ISEVEN(ROW())</formula>
    </cfRule>
  </conditionalFormatting>
  <conditionalFormatting sqref="G39">
    <cfRule type="expression" dxfId="17" priority="14">
      <formula>ISEVEN(ROW())</formula>
    </cfRule>
  </conditionalFormatting>
  <conditionalFormatting sqref="G39">
    <cfRule type="expression" dxfId="16" priority="13">
      <formula>ISEVEN(ROW())</formula>
    </cfRule>
  </conditionalFormatting>
  <conditionalFormatting sqref="G39">
    <cfRule type="expression" dxfId="15" priority="12">
      <formula>ISEVEN(ROW())</formula>
    </cfRule>
  </conditionalFormatting>
  <conditionalFormatting sqref="G39">
    <cfRule type="expression" dxfId="14" priority="11">
      <formula>ISEVEN(ROW())</formula>
    </cfRule>
  </conditionalFormatting>
  <conditionalFormatting sqref="G39">
    <cfRule type="expression" dxfId="13" priority="10">
      <formula>ISEVEN(ROW())</formula>
    </cfRule>
  </conditionalFormatting>
  <conditionalFormatting sqref="G39">
    <cfRule type="expression" dxfId="12" priority="9">
      <formula>ISEVEN(ROW())</formula>
    </cfRule>
  </conditionalFormatting>
  <conditionalFormatting sqref="G39">
    <cfRule type="expression" dxfId="11" priority="8">
      <formula>ISEVEN(ROW())</formula>
    </cfRule>
  </conditionalFormatting>
  <conditionalFormatting sqref="G39">
    <cfRule type="expression" dxfId="10" priority="7">
      <formula>ISEVEN(ROW())</formula>
    </cfRule>
  </conditionalFormatting>
  <conditionalFormatting sqref="G39">
    <cfRule type="expression" dxfId="9" priority="6">
      <formula>ISEVEN(ROW())</formula>
    </cfRule>
  </conditionalFormatting>
  <conditionalFormatting sqref="G39">
    <cfRule type="expression" dxfId="8" priority="5">
      <formula>ISEVEN(ROW())</formula>
    </cfRule>
  </conditionalFormatting>
  <conditionalFormatting sqref="G39">
    <cfRule type="expression" dxfId="7" priority="4">
      <formula>ISEVEN(ROW())</formula>
    </cfRule>
  </conditionalFormatting>
  <conditionalFormatting sqref="G39">
    <cfRule type="expression" dxfId="6" priority="3">
      <formula>ISEVEN(ROW())</formula>
    </cfRule>
  </conditionalFormatting>
  <conditionalFormatting sqref="G39">
    <cfRule type="expression" dxfId="5" priority="2">
      <formula>ISEVEN(ROW())</formula>
    </cfRule>
  </conditionalFormatting>
  <conditionalFormatting sqref="G39">
    <cfRule type="expression" dxfId="4" priority="1">
      <formula>ISEVEN(ROW())</formula>
    </cfRule>
  </conditionalFormatting>
  <dataValidations count="3">
    <dataValidation type="list" allowBlank="1" showInputMessage="1" showErrorMessage="1" sqref="B4:B1003">
      <formula1>Gerais</formula1>
    </dataValidation>
    <dataValidation type="list" allowBlank="1" showInputMessage="1" showErrorMessage="1" sqref="F4:F1003">
      <formula1>VinculoPT</formula1>
    </dataValidation>
    <dataValidation type="whole" allowBlank="1" showInputMessage="1" showErrorMessage="1" error="Preencher com números de 1 a 24." sqref="D4:E1003">
      <formula1>1</formula1>
      <formula2>36</formula2>
    </dataValidation>
  </dataValidations>
  <pageMargins left="0.51181102362204722" right="0.51181102362204722" top="0.78740157480314965" bottom="0.78740157480314965" header="0.31496062992125984" footer="0.31496062992125984"/>
  <pageSetup paperSize="9" scale="93" fitToHeight="0" orientation="landscape" r:id="rId1"/>
  <headerFooter>
    <oddFooter>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pageSetUpPr fitToPage="1"/>
  </sheetPr>
  <dimension ref="A1:M204"/>
  <sheetViews>
    <sheetView zoomScaleNormal="100" zoomScaleSheetLayoutView="100" workbookViewId="0">
      <pane ySplit="3" topLeftCell="A4" activePane="bottomLeft" state="frozen"/>
      <selection activeCell="C112" sqref="C112"/>
      <selection pane="bottomLeft" activeCell="D6" sqref="D6"/>
    </sheetView>
  </sheetViews>
  <sheetFormatPr defaultRowHeight="12.75"/>
  <cols>
    <col min="1" max="1" width="4.7109375" style="187" customWidth="1"/>
    <col min="2" max="2" width="18.28515625" style="187" customWidth="1"/>
    <col min="3" max="3" width="29.28515625" style="189" customWidth="1"/>
    <col min="4" max="4" width="12.85546875" style="187" bestFit="1" customWidth="1"/>
    <col min="5" max="6" width="10.140625" style="187" customWidth="1"/>
    <col min="7" max="7" width="36" style="190" customWidth="1"/>
    <col min="8" max="8" width="11.7109375" style="261" customWidth="1"/>
    <col min="9" max="9" width="23.7109375" style="351" hidden="1" customWidth="1"/>
    <col min="10" max="16384" width="9.140625" style="182"/>
  </cols>
  <sheetData>
    <row r="1" spans="1:9" ht="42.75" customHeight="1">
      <c r="A1" s="376" t="str">
        <f>Capa!A1</f>
        <v>Memória de Cálculo
Contrato de Gestão celebrado entre a Secretaria de Estado de Justiça e Segurança Pública - SEJUSP e o Instituto ELO - IELO</v>
      </c>
      <c r="B1" s="376"/>
      <c r="C1" s="376"/>
      <c r="D1" s="376"/>
      <c r="E1" s="376"/>
      <c r="F1" s="376"/>
      <c r="G1" s="376"/>
      <c r="H1" s="376"/>
    </row>
    <row r="2" spans="1:9" ht="23.25" customHeight="1" thickBot="1">
      <c r="A2" s="379" t="s">
        <v>395</v>
      </c>
      <c r="B2" s="379"/>
      <c r="C2" s="379"/>
      <c r="D2" s="379"/>
      <c r="E2" s="379"/>
      <c r="F2" s="379"/>
      <c r="G2" s="379"/>
      <c r="H2" s="379"/>
    </row>
    <row r="3" spans="1:9" ht="43.5" customHeight="1" thickBot="1">
      <c r="A3" s="184" t="s">
        <v>297</v>
      </c>
      <c r="B3" s="184" t="s">
        <v>313</v>
      </c>
      <c r="C3" s="185" t="s">
        <v>32</v>
      </c>
      <c r="D3" s="185" t="s">
        <v>298</v>
      </c>
      <c r="E3" s="185" t="s">
        <v>305</v>
      </c>
      <c r="F3" s="185" t="s">
        <v>299</v>
      </c>
      <c r="G3" s="186" t="s">
        <v>300</v>
      </c>
      <c r="H3" s="186" t="s">
        <v>336</v>
      </c>
      <c r="I3" s="352" t="s">
        <v>313</v>
      </c>
    </row>
    <row r="4" spans="1:9" ht="22.5">
      <c r="A4" s="191">
        <v>1</v>
      </c>
      <c r="B4" s="360" t="s">
        <v>218</v>
      </c>
      <c r="C4" s="361" t="s">
        <v>3</v>
      </c>
      <c r="D4" s="359">
        <f>'Encargos e Benefícios'!W8</f>
        <v>20182.300824999998</v>
      </c>
      <c r="E4" s="362">
        <v>1</v>
      </c>
      <c r="F4" s="362">
        <v>2</v>
      </c>
      <c r="G4" s="363" t="s">
        <v>429</v>
      </c>
      <c r="H4" s="271">
        <f>(F4-E4+1)*D4</f>
        <v>40364.601649999997</v>
      </c>
      <c r="I4" s="353" t="str">
        <f>SUBSTITUTE(B4," ","_")</f>
        <v>Gastos_com_Pessoal</v>
      </c>
    </row>
    <row r="5" spans="1:9" ht="22.5">
      <c r="A5" s="191">
        <v>2</v>
      </c>
      <c r="B5" s="360" t="s">
        <v>218</v>
      </c>
      <c r="C5" s="361" t="s">
        <v>3</v>
      </c>
      <c r="D5" s="359">
        <f>'Encargos e Benefícios'!W9+'Encargos e Benefícios'!W18</f>
        <v>56558.346449999997</v>
      </c>
      <c r="E5" s="362">
        <v>1</v>
      </c>
      <c r="F5" s="362">
        <v>2</v>
      </c>
      <c r="G5" s="363" t="s">
        <v>430</v>
      </c>
      <c r="H5" s="271">
        <f t="shared" ref="H5:H68" si="0">(F5-E5+1)*D5</f>
        <v>113116.69289999999</v>
      </c>
      <c r="I5" s="353" t="str">
        <f t="shared" ref="I5:I68" si="1">SUBSTITUTE(B5," ","_")</f>
        <v>Gastos_com_Pessoal</v>
      </c>
    </row>
    <row r="6" spans="1:9" ht="22.5">
      <c r="A6" s="191">
        <v>3</v>
      </c>
      <c r="B6" s="360" t="s">
        <v>218</v>
      </c>
      <c r="C6" s="361" t="s">
        <v>3</v>
      </c>
      <c r="D6" s="359">
        <f>'Encargos e Benefícios'!W6/'Encargos e Benefícios'!C6</f>
        <v>4490.2871500000001</v>
      </c>
      <c r="E6" s="362">
        <v>1</v>
      </c>
      <c r="F6" s="362">
        <v>1</v>
      </c>
      <c r="G6" s="363" t="s">
        <v>431</v>
      </c>
      <c r="H6" s="271">
        <f t="shared" si="0"/>
        <v>4490.2871500000001</v>
      </c>
      <c r="I6" s="353" t="str">
        <f t="shared" si="1"/>
        <v>Gastos_com_Pessoal</v>
      </c>
    </row>
    <row r="7" spans="1:9" ht="22.5">
      <c r="A7" s="191">
        <v>4</v>
      </c>
      <c r="B7" s="360" t="s">
        <v>218</v>
      </c>
      <c r="C7" s="361" t="s">
        <v>3</v>
      </c>
      <c r="D7" s="359">
        <f>'Encargos e Benefícios'!W7/'Encargos e Benefícios'!C7</f>
        <v>3304.945534722222</v>
      </c>
      <c r="E7" s="362">
        <v>1</v>
      </c>
      <c r="F7" s="362">
        <v>1</v>
      </c>
      <c r="G7" s="363" t="s">
        <v>432</v>
      </c>
      <c r="H7" s="271">
        <f t="shared" si="0"/>
        <v>3304.945534722222</v>
      </c>
      <c r="I7" s="353" t="str">
        <f t="shared" si="1"/>
        <v>Gastos_com_Pessoal</v>
      </c>
    </row>
    <row r="8" spans="1:9">
      <c r="A8" s="191">
        <v>5</v>
      </c>
      <c r="B8" s="360" t="s">
        <v>287</v>
      </c>
      <c r="C8" s="361" t="s">
        <v>73</v>
      </c>
      <c r="D8" s="359">
        <f>'Gastos Gerais'!C4</f>
        <v>3989.9999999999995</v>
      </c>
      <c r="E8" s="362">
        <v>1</v>
      </c>
      <c r="F8" s="362">
        <v>2</v>
      </c>
      <c r="G8" s="363" t="s">
        <v>423</v>
      </c>
      <c r="H8" s="271">
        <f t="shared" si="0"/>
        <v>7979.9999999999991</v>
      </c>
      <c r="I8" s="353" t="str">
        <f t="shared" si="1"/>
        <v>Gastos_Gerais</v>
      </c>
    </row>
    <row r="9" spans="1:9">
      <c r="A9" s="191">
        <v>6</v>
      </c>
      <c r="B9" s="360" t="s">
        <v>287</v>
      </c>
      <c r="C9" s="361" t="s">
        <v>143</v>
      </c>
      <c r="D9" s="359">
        <f>'Gastos Gerais'!C5</f>
        <v>3710</v>
      </c>
      <c r="E9" s="362">
        <v>1</v>
      </c>
      <c r="F9" s="362">
        <v>2</v>
      </c>
      <c r="G9" s="363" t="s">
        <v>424</v>
      </c>
      <c r="H9" s="271">
        <f t="shared" si="0"/>
        <v>7420</v>
      </c>
      <c r="I9" s="353" t="str">
        <f t="shared" si="1"/>
        <v>Gastos_Gerais</v>
      </c>
    </row>
    <row r="10" spans="1:9">
      <c r="A10" s="191">
        <v>7</v>
      </c>
      <c r="B10" s="360" t="s">
        <v>287</v>
      </c>
      <c r="C10" s="361" t="s">
        <v>76</v>
      </c>
      <c r="D10" s="359">
        <f>'Gastos Gerais'!C6</f>
        <v>1400</v>
      </c>
      <c r="E10" s="362">
        <v>1</v>
      </c>
      <c r="F10" s="362">
        <v>2</v>
      </c>
      <c r="G10" s="363" t="s">
        <v>425</v>
      </c>
      <c r="H10" s="271">
        <f t="shared" si="0"/>
        <v>2800</v>
      </c>
      <c r="I10" s="353" t="str">
        <f t="shared" si="1"/>
        <v>Gastos_Gerais</v>
      </c>
    </row>
    <row r="11" spans="1:9" ht="22.5">
      <c r="A11" s="191">
        <v>8</v>
      </c>
      <c r="B11" s="360" t="s">
        <v>287</v>
      </c>
      <c r="C11" s="361" t="s">
        <v>74</v>
      </c>
      <c r="D11" s="359">
        <f>'Gastos Gerais'!C8</f>
        <v>1400</v>
      </c>
      <c r="E11" s="362">
        <v>1</v>
      </c>
      <c r="F11" s="362">
        <v>2</v>
      </c>
      <c r="G11" s="363" t="s">
        <v>426</v>
      </c>
      <c r="H11" s="271">
        <f t="shared" si="0"/>
        <v>2800</v>
      </c>
      <c r="I11" s="353" t="str">
        <f t="shared" si="1"/>
        <v>Gastos_Gerais</v>
      </c>
    </row>
    <row r="12" spans="1:9">
      <c r="A12" s="191">
        <v>9</v>
      </c>
      <c r="B12" s="360" t="s">
        <v>287</v>
      </c>
      <c r="C12" s="361" t="s">
        <v>174</v>
      </c>
      <c r="D12" s="359">
        <f>'Gastos Gerais'!C9</f>
        <v>500</v>
      </c>
      <c r="E12" s="362">
        <v>1</v>
      </c>
      <c r="F12" s="362">
        <v>2</v>
      </c>
      <c r="G12" s="363" t="s">
        <v>427</v>
      </c>
      <c r="H12" s="271">
        <f t="shared" si="0"/>
        <v>1000</v>
      </c>
      <c r="I12" s="353" t="str">
        <f t="shared" si="1"/>
        <v>Gastos_Gerais</v>
      </c>
    </row>
    <row r="13" spans="1:9" ht="22.5">
      <c r="A13" s="191">
        <v>10</v>
      </c>
      <c r="B13" s="360" t="s">
        <v>287</v>
      </c>
      <c r="C13" s="361" t="s">
        <v>189</v>
      </c>
      <c r="D13" s="359">
        <f>'Gastos Gerais'!C11</f>
        <v>890</v>
      </c>
      <c r="E13" s="362">
        <v>1</v>
      </c>
      <c r="F13" s="362">
        <v>2</v>
      </c>
      <c r="G13" s="363" t="s">
        <v>428</v>
      </c>
      <c r="H13" s="271">
        <f t="shared" si="0"/>
        <v>1780</v>
      </c>
      <c r="I13" s="353" t="str">
        <f t="shared" si="1"/>
        <v>Gastos_Gerais</v>
      </c>
    </row>
    <row r="14" spans="1:9" ht="34.5" thickBot="1">
      <c r="A14" s="191">
        <v>11</v>
      </c>
      <c r="B14" s="191" t="s">
        <v>287</v>
      </c>
      <c r="C14" s="192" t="s">
        <v>38</v>
      </c>
      <c r="D14" s="165">
        <v>17677.55</v>
      </c>
      <c r="E14" s="193">
        <v>1</v>
      </c>
      <c r="F14" s="193">
        <v>2</v>
      </c>
      <c r="G14" s="363" t="s">
        <v>474</v>
      </c>
      <c r="H14" s="271">
        <f t="shared" si="0"/>
        <v>35355.1</v>
      </c>
      <c r="I14" s="353" t="str">
        <f t="shared" si="1"/>
        <v>Gastos_Gerais</v>
      </c>
    </row>
    <row r="15" spans="1:9" hidden="1">
      <c r="A15" s="191">
        <v>12</v>
      </c>
      <c r="B15" s="191"/>
      <c r="C15" s="192"/>
      <c r="D15" s="165"/>
      <c r="E15" s="193"/>
      <c r="F15" s="193"/>
      <c r="G15" s="194"/>
      <c r="H15" s="271">
        <f t="shared" si="0"/>
        <v>0</v>
      </c>
      <c r="I15" s="353" t="str">
        <f t="shared" si="1"/>
        <v/>
      </c>
    </row>
    <row r="16" spans="1:9" hidden="1">
      <c r="A16" s="191">
        <v>13</v>
      </c>
      <c r="B16" s="191"/>
      <c r="C16" s="192"/>
      <c r="D16" s="165"/>
      <c r="E16" s="193"/>
      <c r="F16" s="193"/>
      <c r="G16" s="194"/>
      <c r="H16" s="271">
        <f t="shared" si="0"/>
        <v>0</v>
      </c>
      <c r="I16" s="353" t="str">
        <f t="shared" si="1"/>
        <v/>
      </c>
    </row>
    <row r="17" spans="1:13" hidden="1">
      <c r="A17" s="191">
        <v>14</v>
      </c>
      <c r="B17" s="191"/>
      <c r="C17" s="192"/>
      <c r="D17" s="165"/>
      <c r="E17" s="193"/>
      <c r="F17" s="193"/>
      <c r="G17" s="194"/>
      <c r="H17" s="271">
        <f t="shared" si="0"/>
        <v>0</v>
      </c>
      <c r="I17" s="353" t="str">
        <f t="shared" si="1"/>
        <v/>
      </c>
    </row>
    <row r="18" spans="1:13" hidden="1">
      <c r="A18" s="191">
        <v>15</v>
      </c>
      <c r="B18" s="191"/>
      <c r="C18" s="192"/>
      <c r="D18" s="165"/>
      <c r="E18" s="193"/>
      <c r="F18" s="193"/>
      <c r="G18" s="194"/>
      <c r="H18" s="271">
        <f t="shared" si="0"/>
        <v>0</v>
      </c>
      <c r="I18" s="353" t="str">
        <f t="shared" si="1"/>
        <v/>
      </c>
    </row>
    <row r="19" spans="1:13" hidden="1">
      <c r="A19" s="191">
        <v>16</v>
      </c>
      <c r="B19" s="191"/>
      <c r="C19" s="192"/>
      <c r="D19" s="165"/>
      <c r="E19" s="193"/>
      <c r="F19" s="193"/>
      <c r="G19" s="194"/>
      <c r="H19" s="271">
        <f t="shared" si="0"/>
        <v>0</v>
      </c>
      <c r="I19" s="353" t="str">
        <f t="shared" si="1"/>
        <v/>
      </c>
    </row>
    <row r="20" spans="1:13" hidden="1">
      <c r="A20" s="191">
        <v>17</v>
      </c>
      <c r="B20" s="191"/>
      <c r="C20" s="192"/>
      <c r="D20" s="165"/>
      <c r="E20" s="193"/>
      <c r="F20" s="193"/>
      <c r="G20" s="194"/>
      <c r="H20" s="271">
        <f t="shared" si="0"/>
        <v>0</v>
      </c>
      <c r="I20" s="353" t="str">
        <f t="shared" si="1"/>
        <v/>
      </c>
    </row>
    <row r="21" spans="1:13" hidden="1">
      <c r="A21" s="191">
        <v>18</v>
      </c>
      <c r="B21" s="191"/>
      <c r="C21" s="192"/>
      <c r="D21" s="165"/>
      <c r="E21" s="193"/>
      <c r="F21" s="193"/>
      <c r="G21" s="194"/>
      <c r="H21" s="271">
        <f t="shared" si="0"/>
        <v>0</v>
      </c>
      <c r="I21" s="353" t="str">
        <f t="shared" si="1"/>
        <v/>
      </c>
    </row>
    <row r="22" spans="1:13" hidden="1">
      <c r="A22" s="191">
        <v>19</v>
      </c>
      <c r="B22" s="191"/>
      <c r="C22" s="192"/>
      <c r="D22" s="165"/>
      <c r="E22" s="193"/>
      <c r="F22" s="193"/>
      <c r="G22" s="194"/>
      <c r="H22" s="271">
        <f t="shared" si="0"/>
        <v>0</v>
      </c>
      <c r="I22" s="353" t="str">
        <f t="shared" si="1"/>
        <v/>
      </c>
    </row>
    <row r="23" spans="1:13" hidden="1">
      <c r="A23" s="191">
        <v>20</v>
      </c>
      <c r="B23" s="191"/>
      <c r="C23" s="192"/>
      <c r="D23" s="165"/>
      <c r="E23" s="193"/>
      <c r="F23" s="193"/>
      <c r="G23" s="194"/>
      <c r="H23" s="271">
        <f t="shared" si="0"/>
        <v>0</v>
      </c>
      <c r="I23" s="353" t="str">
        <f t="shared" si="1"/>
        <v/>
      </c>
    </row>
    <row r="24" spans="1:13" hidden="1">
      <c r="A24" s="191">
        <v>21</v>
      </c>
      <c r="B24" s="191"/>
      <c r="C24" s="192"/>
      <c r="D24" s="165"/>
      <c r="E24" s="193"/>
      <c r="F24" s="193"/>
      <c r="G24" s="194"/>
      <c r="H24" s="271">
        <f t="shared" si="0"/>
        <v>0</v>
      </c>
      <c r="I24" s="353" t="str">
        <f t="shared" si="1"/>
        <v/>
      </c>
    </row>
    <row r="25" spans="1:13" hidden="1">
      <c r="A25" s="191">
        <v>22</v>
      </c>
      <c r="B25" s="191"/>
      <c r="C25" s="192"/>
      <c r="D25" s="165"/>
      <c r="E25" s="193"/>
      <c r="F25" s="193"/>
      <c r="G25" s="194"/>
      <c r="H25" s="271">
        <f t="shared" si="0"/>
        <v>0</v>
      </c>
      <c r="I25" s="353" t="str">
        <f t="shared" si="1"/>
        <v/>
      </c>
    </row>
    <row r="26" spans="1:13" hidden="1">
      <c r="A26" s="191">
        <v>23</v>
      </c>
      <c r="B26" s="191"/>
      <c r="C26" s="192"/>
      <c r="D26" s="165"/>
      <c r="E26" s="193"/>
      <c r="F26" s="193"/>
      <c r="G26" s="194"/>
      <c r="H26" s="271">
        <f t="shared" si="0"/>
        <v>0</v>
      </c>
      <c r="I26" s="353" t="str">
        <f t="shared" si="1"/>
        <v/>
      </c>
    </row>
    <row r="27" spans="1:13" hidden="1">
      <c r="A27" s="191">
        <v>24</v>
      </c>
      <c r="B27" s="191"/>
      <c r="C27" s="192"/>
      <c r="D27" s="165"/>
      <c r="E27" s="193"/>
      <c r="F27" s="193"/>
      <c r="G27" s="194"/>
      <c r="H27" s="271">
        <f t="shared" si="0"/>
        <v>0</v>
      </c>
      <c r="I27" s="353" t="str">
        <f t="shared" si="1"/>
        <v/>
      </c>
    </row>
    <row r="28" spans="1:13" hidden="1">
      <c r="A28" s="191">
        <v>25</v>
      </c>
      <c r="B28" s="191"/>
      <c r="C28" s="192"/>
      <c r="D28" s="165"/>
      <c r="E28" s="193"/>
      <c r="F28" s="193"/>
      <c r="G28" s="194"/>
      <c r="H28" s="271">
        <f t="shared" si="0"/>
        <v>0</v>
      </c>
      <c r="I28" s="353" t="str">
        <f t="shared" si="1"/>
        <v/>
      </c>
    </row>
    <row r="29" spans="1:13" hidden="1">
      <c r="A29" s="191">
        <v>26</v>
      </c>
      <c r="B29" s="191"/>
      <c r="C29" s="192"/>
      <c r="D29" s="165"/>
      <c r="E29" s="193"/>
      <c r="F29" s="193"/>
      <c r="G29" s="194"/>
      <c r="H29" s="271">
        <f t="shared" si="0"/>
        <v>0</v>
      </c>
      <c r="I29" s="353" t="str">
        <f t="shared" si="1"/>
        <v/>
      </c>
    </row>
    <row r="30" spans="1:13" hidden="1">
      <c r="A30" s="191">
        <v>27</v>
      </c>
      <c r="B30" s="191"/>
      <c r="C30" s="192"/>
      <c r="D30" s="165"/>
      <c r="E30" s="193"/>
      <c r="F30" s="193"/>
      <c r="G30" s="194"/>
      <c r="H30" s="271">
        <f t="shared" si="0"/>
        <v>0</v>
      </c>
      <c r="I30" s="353" t="str">
        <f t="shared" si="1"/>
        <v/>
      </c>
    </row>
    <row r="31" spans="1:13" hidden="1">
      <c r="A31" s="191">
        <v>28</v>
      </c>
      <c r="B31" s="191"/>
      <c r="C31" s="192"/>
      <c r="D31" s="165"/>
      <c r="E31" s="193"/>
      <c r="F31" s="193"/>
      <c r="G31" s="194"/>
      <c r="H31" s="271">
        <f t="shared" si="0"/>
        <v>0</v>
      </c>
      <c r="I31" s="353" t="str">
        <f t="shared" si="1"/>
        <v/>
      </c>
      <c r="M31" s="302"/>
    </row>
    <row r="32" spans="1:13" hidden="1">
      <c r="A32" s="191">
        <v>29</v>
      </c>
      <c r="B32" s="191"/>
      <c r="C32" s="192"/>
      <c r="D32" s="165"/>
      <c r="E32" s="193"/>
      <c r="F32" s="193"/>
      <c r="G32" s="194"/>
      <c r="H32" s="271">
        <f t="shared" si="0"/>
        <v>0</v>
      </c>
      <c r="I32" s="353" t="str">
        <f t="shared" si="1"/>
        <v/>
      </c>
    </row>
    <row r="33" spans="1:9" hidden="1">
      <c r="A33" s="191">
        <v>30</v>
      </c>
      <c r="B33" s="191"/>
      <c r="C33" s="192"/>
      <c r="D33" s="165"/>
      <c r="E33" s="193"/>
      <c r="F33" s="193"/>
      <c r="G33" s="194"/>
      <c r="H33" s="271">
        <f t="shared" si="0"/>
        <v>0</v>
      </c>
      <c r="I33" s="353" t="str">
        <f t="shared" si="1"/>
        <v/>
      </c>
    </row>
    <row r="34" spans="1:9" hidden="1">
      <c r="A34" s="191">
        <v>31</v>
      </c>
      <c r="B34" s="191"/>
      <c r="C34" s="192"/>
      <c r="D34" s="165"/>
      <c r="E34" s="193"/>
      <c r="F34" s="193"/>
      <c r="G34" s="194"/>
      <c r="H34" s="271">
        <f t="shared" si="0"/>
        <v>0</v>
      </c>
      <c r="I34" s="353" t="str">
        <f t="shared" si="1"/>
        <v/>
      </c>
    </row>
    <row r="35" spans="1:9" hidden="1">
      <c r="A35" s="191">
        <v>32</v>
      </c>
      <c r="B35" s="191"/>
      <c r="C35" s="192"/>
      <c r="D35" s="165"/>
      <c r="E35" s="193"/>
      <c r="F35" s="193"/>
      <c r="G35" s="194"/>
      <c r="H35" s="271">
        <f t="shared" si="0"/>
        <v>0</v>
      </c>
      <c r="I35" s="353" t="str">
        <f t="shared" si="1"/>
        <v/>
      </c>
    </row>
    <row r="36" spans="1:9" hidden="1">
      <c r="A36" s="191">
        <v>33</v>
      </c>
      <c r="B36" s="191"/>
      <c r="C36" s="192"/>
      <c r="D36" s="165"/>
      <c r="E36" s="193"/>
      <c r="F36" s="193"/>
      <c r="G36" s="194"/>
      <c r="H36" s="271">
        <f t="shared" si="0"/>
        <v>0</v>
      </c>
      <c r="I36" s="353" t="str">
        <f t="shared" si="1"/>
        <v/>
      </c>
    </row>
    <row r="37" spans="1:9" hidden="1">
      <c r="A37" s="191">
        <v>34</v>
      </c>
      <c r="B37" s="191"/>
      <c r="C37" s="192"/>
      <c r="D37" s="165"/>
      <c r="E37" s="193"/>
      <c r="F37" s="193"/>
      <c r="G37" s="194"/>
      <c r="H37" s="271">
        <f t="shared" si="0"/>
        <v>0</v>
      </c>
      <c r="I37" s="353" t="str">
        <f t="shared" si="1"/>
        <v/>
      </c>
    </row>
    <row r="38" spans="1:9" hidden="1">
      <c r="A38" s="191">
        <v>35</v>
      </c>
      <c r="B38" s="191"/>
      <c r="C38" s="192"/>
      <c r="D38" s="165"/>
      <c r="E38" s="193"/>
      <c r="F38" s="193"/>
      <c r="G38" s="194"/>
      <c r="H38" s="271">
        <f t="shared" si="0"/>
        <v>0</v>
      </c>
      <c r="I38" s="353" t="str">
        <f t="shared" si="1"/>
        <v/>
      </c>
    </row>
    <row r="39" spans="1:9" hidden="1">
      <c r="A39" s="191">
        <v>36</v>
      </c>
      <c r="B39" s="191"/>
      <c r="C39" s="192"/>
      <c r="D39" s="165"/>
      <c r="E39" s="193"/>
      <c r="F39" s="193"/>
      <c r="G39" s="194"/>
      <c r="H39" s="271">
        <f t="shared" si="0"/>
        <v>0</v>
      </c>
      <c r="I39" s="353" t="str">
        <f t="shared" si="1"/>
        <v/>
      </c>
    </row>
    <row r="40" spans="1:9" hidden="1">
      <c r="A40" s="191">
        <v>37</v>
      </c>
      <c r="B40" s="191"/>
      <c r="C40" s="192"/>
      <c r="D40" s="165"/>
      <c r="E40" s="193"/>
      <c r="F40" s="193"/>
      <c r="G40" s="194"/>
      <c r="H40" s="271">
        <f t="shared" si="0"/>
        <v>0</v>
      </c>
      <c r="I40" s="353" t="str">
        <f t="shared" si="1"/>
        <v/>
      </c>
    </row>
    <row r="41" spans="1:9" hidden="1">
      <c r="A41" s="191">
        <v>38</v>
      </c>
      <c r="B41" s="191"/>
      <c r="C41" s="192"/>
      <c r="D41" s="165"/>
      <c r="E41" s="193"/>
      <c r="F41" s="193"/>
      <c r="G41" s="194"/>
      <c r="H41" s="271">
        <f t="shared" si="0"/>
        <v>0</v>
      </c>
      <c r="I41" s="353" t="str">
        <f t="shared" si="1"/>
        <v/>
      </c>
    </row>
    <row r="42" spans="1:9" hidden="1">
      <c r="A42" s="191">
        <v>39</v>
      </c>
      <c r="B42" s="191"/>
      <c r="C42" s="192"/>
      <c r="D42" s="165"/>
      <c r="E42" s="193"/>
      <c r="F42" s="193"/>
      <c r="G42" s="194"/>
      <c r="H42" s="271">
        <f t="shared" si="0"/>
        <v>0</v>
      </c>
      <c r="I42" s="353" t="str">
        <f t="shared" si="1"/>
        <v/>
      </c>
    </row>
    <row r="43" spans="1:9" hidden="1">
      <c r="A43" s="191">
        <v>40</v>
      </c>
      <c r="B43" s="191"/>
      <c r="C43" s="192"/>
      <c r="D43" s="165"/>
      <c r="E43" s="193"/>
      <c r="F43" s="193"/>
      <c r="G43" s="194"/>
      <c r="H43" s="271">
        <f t="shared" si="0"/>
        <v>0</v>
      </c>
      <c r="I43" s="353" t="str">
        <f t="shared" si="1"/>
        <v/>
      </c>
    </row>
    <row r="44" spans="1:9" hidden="1">
      <c r="A44" s="191">
        <v>41</v>
      </c>
      <c r="B44" s="191"/>
      <c r="C44" s="192"/>
      <c r="D44" s="165"/>
      <c r="E44" s="193"/>
      <c r="F44" s="193"/>
      <c r="G44" s="194"/>
      <c r="H44" s="271">
        <f t="shared" si="0"/>
        <v>0</v>
      </c>
      <c r="I44" s="353" t="str">
        <f t="shared" si="1"/>
        <v/>
      </c>
    </row>
    <row r="45" spans="1:9" hidden="1">
      <c r="A45" s="191">
        <v>42</v>
      </c>
      <c r="B45" s="191"/>
      <c r="C45" s="192"/>
      <c r="D45" s="165"/>
      <c r="E45" s="193"/>
      <c r="F45" s="193"/>
      <c r="G45" s="194"/>
      <c r="H45" s="271">
        <f t="shared" si="0"/>
        <v>0</v>
      </c>
      <c r="I45" s="353" t="str">
        <f t="shared" si="1"/>
        <v/>
      </c>
    </row>
    <row r="46" spans="1:9" hidden="1">
      <c r="A46" s="191">
        <v>43</v>
      </c>
      <c r="B46" s="191"/>
      <c r="C46" s="192"/>
      <c r="D46" s="165"/>
      <c r="E46" s="193"/>
      <c r="F46" s="193"/>
      <c r="G46" s="194"/>
      <c r="H46" s="271">
        <f t="shared" si="0"/>
        <v>0</v>
      </c>
      <c r="I46" s="353" t="str">
        <f t="shared" si="1"/>
        <v/>
      </c>
    </row>
    <row r="47" spans="1:9" hidden="1">
      <c r="A47" s="191">
        <v>44</v>
      </c>
      <c r="B47" s="191"/>
      <c r="C47" s="192"/>
      <c r="D47" s="165"/>
      <c r="E47" s="193"/>
      <c r="F47" s="193"/>
      <c r="G47" s="194"/>
      <c r="H47" s="271">
        <f t="shared" si="0"/>
        <v>0</v>
      </c>
      <c r="I47" s="353" t="str">
        <f t="shared" si="1"/>
        <v/>
      </c>
    </row>
    <row r="48" spans="1:9" hidden="1">
      <c r="A48" s="191">
        <v>45</v>
      </c>
      <c r="B48" s="191"/>
      <c r="C48" s="192"/>
      <c r="D48" s="165"/>
      <c r="E48" s="193"/>
      <c r="F48" s="193"/>
      <c r="G48" s="194"/>
      <c r="H48" s="271">
        <f t="shared" si="0"/>
        <v>0</v>
      </c>
      <c r="I48" s="353" t="str">
        <f t="shared" si="1"/>
        <v/>
      </c>
    </row>
    <row r="49" spans="1:9" hidden="1">
      <c r="A49" s="191">
        <v>46</v>
      </c>
      <c r="B49" s="191"/>
      <c r="C49" s="192"/>
      <c r="D49" s="165"/>
      <c r="E49" s="193"/>
      <c r="F49" s="193"/>
      <c r="G49" s="194"/>
      <c r="H49" s="271">
        <f t="shared" si="0"/>
        <v>0</v>
      </c>
      <c r="I49" s="353" t="str">
        <f t="shared" si="1"/>
        <v/>
      </c>
    </row>
    <row r="50" spans="1:9" hidden="1">
      <c r="A50" s="191">
        <v>47</v>
      </c>
      <c r="B50" s="191"/>
      <c r="C50" s="192"/>
      <c r="D50" s="165"/>
      <c r="E50" s="193"/>
      <c r="F50" s="193"/>
      <c r="G50" s="194"/>
      <c r="H50" s="271">
        <f t="shared" si="0"/>
        <v>0</v>
      </c>
      <c r="I50" s="353" t="str">
        <f t="shared" si="1"/>
        <v/>
      </c>
    </row>
    <row r="51" spans="1:9" hidden="1">
      <c r="A51" s="191">
        <v>48</v>
      </c>
      <c r="B51" s="191"/>
      <c r="C51" s="192"/>
      <c r="D51" s="165"/>
      <c r="E51" s="193"/>
      <c r="F51" s="193"/>
      <c r="G51" s="194"/>
      <c r="H51" s="271">
        <f t="shared" si="0"/>
        <v>0</v>
      </c>
      <c r="I51" s="353" t="str">
        <f t="shared" si="1"/>
        <v/>
      </c>
    </row>
    <row r="52" spans="1:9" hidden="1">
      <c r="A52" s="191">
        <v>49</v>
      </c>
      <c r="B52" s="191"/>
      <c r="C52" s="192"/>
      <c r="D52" s="165"/>
      <c r="E52" s="193"/>
      <c r="F52" s="193"/>
      <c r="G52" s="194"/>
      <c r="H52" s="271">
        <f t="shared" si="0"/>
        <v>0</v>
      </c>
      <c r="I52" s="353" t="str">
        <f t="shared" si="1"/>
        <v/>
      </c>
    </row>
    <row r="53" spans="1:9" hidden="1">
      <c r="A53" s="191">
        <v>50</v>
      </c>
      <c r="B53" s="191"/>
      <c r="C53" s="192"/>
      <c r="D53" s="165"/>
      <c r="E53" s="193"/>
      <c r="F53" s="193"/>
      <c r="G53" s="194"/>
      <c r="H53" s="271">
        <f t="shared" si="0"/>
        <v>0</v>
      </c>
      <c r="I53" s="353" t="str">
        <f t="shared" si="1"/>
        <v/>
      </c>
    </row>
    <row r="54" spans="1:9" hidden="1">
      <c r="A54" s="191">
        <v>51</v>
      </c>
      <c r="B54" s="191"/>
      <c r="C54" s="192"/>
      <c r="D54" s="165"/>
      <c r="E54" s="193"/>
      <c r="F54" s="193"/>
      <c r="G54" s="194"/>
      <c r="H54" s="271">
        <f t="shared" si="0"/>
        <v>0</v>
      </c>
      <c r="I54" s="353" t="str">
        <f t="shared" si="1"/>
        <v/>
      </c>
    </row>
    <row r="55" spans="1:9" hidden="1">
      <c r="A55" s="191">
        <v>52</v>
      </c>
      <c r="B55" s="191"/>
      <c r="C55" s="192"/>
      <c r="D55" s="165"/>
      <c r="E55" s="193"/>
      <c r="F55" s="193"/>
      <c r="G55" s="194"/>
      <c r="H55" s="271">
        <f t="shared" si="0"/>
        <v>0</v>
      </c>
      <c r="I55" s="353" t="str">
        <f t="shared" si="1"/>
        <v/>
      </c>
    </row>
    <row r="56" spans="1:9" hidden="1">
      <c r="A56" s="191">
        <v>53</v>
      </c>
      <c r="B56" s="191"/>
      <c r="C56" s="192"/>
      <c r="D56" s="165"/>
      <c r="E56" s="193"/>
      <c r="F56" s="193"/>
      <c r="G56" s="194"/>
      <c r="H56" s="271">
        <f t="shared" si="0"/>
        <v>0</v>
      </c>
      <c r="I56" s="353" t="str">
        <f t="shared" si="1"/>
        <v/>
      </c>
    </row>
    <row r="57" spans="1:9" hidden="1">
      <c r="A57" s="191">
        <v>54</v>
      </c>
      <c r="B57" s="191"/>
      <c r="C57" s="192"/>
      <c r="D57" s="165"/>
      <c r="E57" s="193"/>
      <c r="F57" s="193"/>
      <c r="G57" s="194"/>
      <c r="H57" s="271">
        <f t="shared" si="0"/>
        <v>0</v>
      </c>
      <c r="I57" s="353" t="str">
        <f t="shared" si="1"/>
        <v/>
      </c>
    </row>
    <row r="58" spans="1:9" hidden="1">
      <c r="A58" s="191">
        <v>55</v>
      </c>
      <c r="B58" s="191"/>
      <c r="C58" s="192"/>
      <c r="D58" s="165"/>
      <c r="E58" s="193"/>
      <c r="F58" s="193"/>
      <c r="G58" s="194"/>
      <c r="H58" s="271">
        <f t="shared" si="0"/>
        <v>0</v>
      </c>
      <c r="I58" s="353" t="str">
        <f t="shared" si="1"/>
        <v/>
      </c>
    </row>
    <row r="59" spans="1:9" hidden="1">
      <c r="A59" s="191">
        <v>56</v>
      </c>
      <c r="B59" s="191"/>
      <c r="C59" s="192"/>
      <c r="D59" s="165"/>
      <c r="E59" s="193"/>
      <c r="F59" s="193"/>
      <c r="G59" s="194"/>
      <c r="H59" s="271">
        <f t="shared" si="0"/>
        <v>0</v>
      </c>
      <c r="I59" s="353" t="str">
        <f t="shared" si="1"/>
        <v/>
      </c>
    </row>
    <row r="60" spans="1:9" hidden="1">
      <c r="A60" s="191">
        <v>57</v>
      </c>
      <c r="B60" s="191"/>
      <c r="C60" s="192"/>
      <c r="D60" s="165"/>
      <c r="E60" s="193"/>
      <c r="F60" s="193"/>
      <c r="G60" s="194"/>
      <c r="H60" s="271">
        <f t="shared" si="0"/>
        <v>0</v>
      </c>
      <c r="I60" s="353" t="str">
        <f t="shared" si="1"/>
        <v/>
      </c>
    </row>
    <row r="61" spans="1:9" hidden="1">
      <c r="A61" s="191">
        <v>58</v>
      </c>
      <c r="B61" s="191"/>
      <c r="C61" s="192"/>
      <c r="D61" s="165"/>
      <c r="E61" s="193"/>
      <c r="F61" s="193"/>
      <c r="G61" s="194"/>
      <c r="H61" s="271">
        <f t="shared" si="0"/>
        <v>0</v>
      </c>
      <c r="I61" s="353" t="str">
        <f t="shared" si="1"/>
        <v/>
      </c>
    </row>
    <row r="62" spans="1:9" hidden="1">
      <c r="A62" s="191">
        <v>59</v>
      </c>
      <c r="B62" s="191"/>
      <c r="C62" s="192"/>
      <c r="D62" s="165"/>
      <c r="E62" s="193"/>
      <c r="F62" s="193"/>
      <c r="G62" s="194"/>
      <c r="H62" s="271">
        <f t="shared" si="0"/>
        <v>0</v>
      </c>
      <c r="I62" s="353" t="str">
        <f t="shared" si="1"/>
        <v/>
      </c>
    </row>
    <row r="63" spans="1:9" hidden="1">
      <c r="A63" s="191">
        <v>60</v>
      </c>
      <c r="B63" s="191"/>
      <c r="C63" s="192"/>
      <c r="D63" s="165"/>
      <c r="E63" s="193"/>
      <c r="F63" s="193"/>
      <c r="G63" s="194"/>
      <c r="H63" s="271">
        <f t="shared" si="0"/>
        <v>0</v>
      </c>
      <c r="I63" s="353" t="str">
        <f t="shared" si="1"/>
        <v/>
      </c>
    </row>
    <row r="64" spans="1:9" hidden="1">
      <c r="A64" s="191">
        <v>61</v>
      </c>
      <c r="B64" s="191"/>
      <c r="C64" s="192"/>
      <c r="D64" s="165"/>
      <c r="E64" s="193"/>
      <c r="F64" s="193"/>
      <c r="G64" s="194"/>
      <c r="H64" s="271">
        <f t="shared" si="0"/>
        <v>0</v>
      </c>
      <c r="I64" s="353" t="str">
        <f t="shared" si="1"/>
        <v/>
      </c>
    </row>
    <row r="65" spans="1:9" hidden="1">
      <c r="A65" s="191">
        <v>62</v>
      </c>
      <c r="B65" s="191"/>
      <c r="C65" s="192"/>
      <c r="D65" s="165"/>
      <c r="E65" s="193"/>
      <c r="F65" s="193"/>
      <c r="G65" s="194"/>
      <c r="H65" s="271">
        <f t="shared" si="0"/>
        <v>0</v>
      </c>
      <c r="I65" s="353" t="str">
        <f t="shared" si="1"/>
        <v/>
      </c>
    </row>
    <row r="66" spans="1:9" hidden="1">
      <c r="A66" s="191">
        <v>63</v>
      </c>
      <c r="B66" s="191"/>
      <c r="C66" s="192"/>
      <c r="D66" s="165"/>
      <c r="E66" s="193"/>
      <c r="F66" s="193"/>
      <c r="G66" s="194"/>
      <c r="H66" s="271">
        <f t="shared" si="0"/>
        <v>0</v>
      </c>
      <c r="I66" s="353" t="str">
        <f t="shared" si="1"/>
        <v/>
      </c>
    </row>
    <row r="67" spans="1:9" hidden="1">
      <c r="A67" s="191">
        <v>64</v>
      </c>
      <c r="B67" s="191"/>
      <c r="C67" s="192"/>
      <c r="D67" s="165"/>
      <c r="E67" s="193"/>
      <c r="F67" s="193"/>
      <c r="G67" s="194"/>
      <c r="H67" s="271">
        <f t="shared" si="0"/>
        <v>0</v>
      </c>
      <c r="I67" s="353" t="str">
        <f t="shared" si="1"/>
        <v/>
      </c>
    </row>
    <row r="68" spans="1:9" hidden="1">
      <c r="A68" s="191">
        <v>65</v>
      </c>
      <c r="B68" s="191"/>
      <c r="C68" s="192"/>
      <c r="D68" s="165"/>
      <c r="E68" s="193"/>
      <c r="F68" s="193"/>
      <c r="G68" s="194"/>
      <c r="H68" s="271">
        <f t="shared" si="0"/>
        <v>0</v>
      </c>
      <c r="I68" s="353" t="str">
        <f t="shared" si="1"/>
        <v/>
      </c>
    </row>
    <row r="69" spans="1:9" hidden="1">
      <c r="A69" s="191">
        <v>66</v>
      </c>
      <c r="B69" s="191"/>
      <c r="C69" s="192"/>
      <c r="D69" s="165"/>
      <c r="E69" s="193"/>
      <c r="F69" s="193"/>
      <c r="G69" s="194"/>
      <c r="H69" s="271">
        <f t="shared" ref="H69:H132" si="2">(F69-E69+1)*D69</f>
        <v>0</v>
      </c>
      <c r="I69" s="353" t="str">
        <f t="shared" ref="I69:I132" si="3">SUBSTITUTE(B69," ","_")</f>
        <v/>
      </c>
    </row>
    <row r="70" spans="1:9" hidden="1">
      <c r="A70" s="191">
        <v>67</v>
      </c>
      <c r="B70" s="191"/>
      <c r="C70" s="192"/>
      <c r="D70" s="165"/>
      <c r="E70" s="193"/>
      <c r="F70" s="193"/>
      <c r="G70" s="194"/>
      <c r="H70" s="271">
        <f t="shared" si="2"/>
        <v>0</v>
      </c>
      <c r="I70" s="353" t="str">
        <f t="shared" si="3"/>
        <v/>
      </c>
    </row>
    <row r="71" spans="1:9" hidden="1">
      <c r="A71" s="191">
        <v>68</v>
      </c>
      <c r="B71" s="191"/>
      <c r="C71" s="192"/>
      <c r="D71" s="165"/>
      <c r="E71" s="193"/>
      <c r="F71" s="193"/>
      <c r="G71" s="194"/>
      <c r="H71" s="271">
        <f t="shared" si="2"/>
        <v>0</v>
      </c>
      <c r="I71" s="353" t="str">
        <f t="shared" si="3"/>
        <v/>
      </c>
    </row>
    <row r="72" spans="1:9" hidden="1">
      <c r="A72" s="191">
        <v>69</v>
      </c>
      <c r="B72" s="191"/>
      <c r="C72" s="192"/>
      <c r="D72" s="165"/>
      <c r="E72" s="193"/>
      <c r="F72" s="193"/>
      <c r="G72" s="194"/>
      <c r="H72" s="271">
        <f t="shared" si="2"/>
        <v>0</v>
      </c>
      <c r="I72" s="353" t="str">
        <f t="shared" si="3"/>
        <v/>
      </c>
    </row>
    <row r="73" spans="1:9" hidden="1">
      <c r="A73" s="191">
        <v>70</v>
      </c>
      <c r="B73" s="191"/>
      <c r="C73" s="192"/>
      <c r="D73" s="165"/>
      <c r="E73" s="193"/>
      <c r="F73" s="193"/>
      <c r="G73" s="194"/>
      <c r="H73" s="271">
        <f t="shared" si="2"/>
        <v>0</v>
      </c>
      <c r="I73" s="353" t="str">
        <f t="shared" si="3"/>
        <v/>
      </c>
    </row>
    <row r="74" spans="1:9" hidden="1">
      <c r="A74" s="191">
        <v>71</v>
      </c>
      <c r="B74" s="191"/>
      <c r="C74" s="192"/>
      <c r="D74" s="165"/>
      <c r="E74" s="193"/>
      <c r="F74" s="193"/>
      <c r="G74" s="194"/>
      <c r="H74" s="271">
        <f t="shared" si="2"/>
        <v>0</v>
      </c>
      <c r="I74" s="353" t="str">
        <f t="shared" si="3"/>
        <v/>
      </c>
    </row>
    <row r="75" spans="1:9" hidden="1">
      <c r="A75" s="191">
        <v>72</v>
      </c>
      <c r="B75" s="191"/>
      <c r="C75" s="192"/>
      <c r="D75" s="165"/>
      <c r="E75" s="193"/>
      <c r="F75" s="193"/>
      <c r="G75" s="194"/>
      <c r="H75" s="271">
        <f t="shared" si="2"/>
        <v>0</v>
      </c>
      <c r="I75" s="353" t="str">
        <f t="shared" si="3"/>
        <v/>
      </c>
    </row>
    <row r="76" spans="1:9" hidden="1">
      <c r="A76" s="191">
        <v>73</v>
      </c>
      <c r="B76" s="191"/>
      <c r="C76" s="192"/>
      <c r="D76" s="165"/>
      <c r="E76" s="193"/>
      <c r="F76" s="193"/>
      <c r="G76" s="194"/>
      <c r="H76" s="271">
        <f t="shared" si="2"/>
        <v>0</v>
      </c>
      <c r="I76" s="353" t="str">
        <f t="shared" si="3"/>
        <v/>
      </c>
    </row>
    <row r="77" spans="1:9" hidden="1">
      <c r="A77" s="191">
        <v>74</v>
      </c>
      <c r="B77" s="191"/>
      <c r="C77" s="192"/>
      <c r="D77" s="165"/>
      <c r="E77" s="193"/>
      <c r="F77" s="193"/>
      <c r="G77" s="194"/>
      <c r="H77" s="271">
        <f t="shared" si="2"/>
        <v>0</v>
      </c>
      <c r="I77" s="353" t="str">
        <f t="shared" si="3"/>
        <v/>
      </c>
    </row>
    <row r="78" spans="1:9" hidden="1">
      <c r="A78" s="191">
        <v>75</v>
      </c>
      <c r="B78" s="191"/>
      <c r="C78" s="192"/>
      <c r="D78" s="165"/>
      <c r="E78" s="193"/>
      <c r="F78" s="193"/>
      <c r="G78" s="194"/>
      <c r="H78" s="271">
        <f t="shared" si="2"/>
        <v>0</v>
      </c>
      <c r="I78" s="353" t="str">
        <f t="shared" si="3"/>
        <v/>
      </c>
    </row>
    <row r="79" spans="1:9" hidden="1">
      <c r="A79" s="191">
        <v>76</v>
      </c>
      <c r="B79" s="191"/>
      <c r="C79" s="192"/>
      <c r="D79" s="165"/>
      <c r="E79" s="193"/>
      <c r="F79" s="193"/>
      <c r="G79" s="194"/>
      <c r="H79" s="271">
        <f t="shared" si="2"/>
        <v>0</v>
      </c>
      <c r="I79" s="353" t="str">
        <f t="shared" si="3"/>
        <v/>
      </c>
    </row>
    <row r="80" spans="1:9" hidden="1">
      <c r="A80" s="191">
        <v>77</v>
      </c>
      <c r="B80" s="191"/>
      <c r="C80" s="192"/>
      <c r="D80" s="165"/>
      <c r="E80" s="193"/>
      <c r="F80" s="193"/>
      <c r="G80" s="194"/>
      <c r="H80" s="271">
        <f t="shared" si="2"/>
        <v>0</v>
      </c>
      <c r="I80" s="353" t="str">
        <f t="shared" si="3"/>
        <v/>
      </c>
    </row>
    <row r="81" spans="1:9" hidden="1">
      <c r="A81" s="191">
        <v>78</v>
      </c>
      <c r="B81" s="191"/>
      <c r="C81" s="192"/>
      <c r="D81" s="165"/>
      <c r="E81" s="193"/>
      <c r="F81" s="193"/>
      <c r="G81" s="194"/>
      <c r="H81" s="271">
        <f t="shared" si="2"/>
        <v>0</v>
      </c>
      <c r="I81" s="353" t="str">
        <f t="shared" si="3"/>
        <v/>
      </c>
    </row>
    <row r="82" spans="1:9" hidden="1">
      <c r="A82" s="191">
        <v>79</v>
      </c>
      <c r="B82" s="191"/>
      <c r="C82" s="192"/>
      <c r="D82" s="165"/>
      <c r="E82" s="193"/>
      <c r="F82" s="193"/>
      <c r="G82" s="194"/>
      <c r="H82" s="271">
        <f t="shared" si="2"/>
        <v>0</v>
      </c>
      <c r="I82" s="353" t="str">
        <f t="shared" si="3"/>
        <v/>
      </c>
    </row>
    <row r="83" spans="1:9" hidden="1">
      <c r="A83" s="191">
        <v>80</v>
      </c>
      <c r="B83" s="191"/>
      <c r="C83" s="192"/>
      <c r="D83" s="165"/>
      <c r="E83" s="193"/>
      <c r="F83" s="193"/>
      <c r="G83" s="194"/>
      <c r="H83" s="271">
        <f t="shared" si="2"/>
        <v>0</v>
      </c>
      <c r="I83" s="353" t="str">
        <f t="shared" si="3"/>
        <v/>
      </c>
    </row>
    <row r="84" spans="1:9" hidden="1">
      <c r="A84" s="191">
        <v>81</v>
      </c>
      <c r="B84" s="191"/>
      <c r="C84" s="192"/>
      <c r="D84" s="165"/>
      <c r="E84" s="193"/>
      <c r="F84" s="193"/>
      <c r="G84" s="194"/>
      <c r="H84" s="271">
        <f t="shared" si="2"/>
        <v>0</v>
      </c>
      <c r="I84" s="353" t="str">
        <f t="shared" si="3"/>
        <v/>
      </c>
    </row>
    <row r="85" spans="1:9" hidden="1">
      <c r="A85" s="191">
        <v>82</v>
      </c>
      <c r="B85" s="191"/>
      <c r="C85" s="192"/>
      <c r="D85" s="165"/>
      <c r="E85" s="193"/>
      <c r="F85" s="193"/>
      <c r="G85" s="194"/>
      <c r="H85" s="271">
        <f t="shared" si="2"/>
        <v>0</v>
      </c>
      <c r="I85" s="353" t="str">
        <f t="shared" si="3"/>
        <v/>
      </c>
    </row>
    <row r="86" spans="1:9" hidden="1">
      <c r="A86" s="191">
        <v>83</v>
      </c>
      <c r="B86" s="191"/>
      <c r="C86" s="192"/>
      <c r="D86" s="165"/>
      <c r="E86" s="193"/>
      <c r="F86" s="193"/>
      <c r="G86" s="194"/>
      <c r="H86" s="271">
        <f t="shared" si="2"/>
        <v>0</v>
      </c>
      <c r="I86" s="353" t="str">
        <f t="shared" si="3"/>
        <v/>
      </c>
    </row>
    <row r="87" spans="1:9" hidden="1">
      <c r="A87" s="191">
        <v>84</v>
      </c>
      <c r="B87" s="191"/>
      <c r="C87" s="192"/>
      <c r="D87" s="165"/>
      <c r="E87" s="193"/>
      <c r="F87" s="193"/>
      <c r="G87" s="194"/>
      <c r="H87" s="271">
        <f t="shared" si="2"/>
        <v>0</v>
      </c>
      <c r="I87" s="353" t="str">
        <f t="shared" si="3"/>
        <v/>
      </c>
    </row>
    <row r="88" spans="1:9" hidden="1">
      <c r="A88" s="191">
        <v>85</v>
      </c>
      <c r="B88" s="191"/>
      <c r="C88" s="192"/>
      <c r="D88" s="165"/>
      <c r="E88" s="193"/>
      <c r="F88" s="193"/>
      <c r="G88" s="194"/>
      <c r="H88" s="271">
        <f t="shared" si="2"/>
        <v>0</v>
      </c>
      <c r="I88" s="353" t="str">
        <f t="shared" si="3"/>
        <v/>
      </c>
    </row>
    <row r="89" spans="1:9" hidden="1">
      <c r="A89" s="191">
        <v>86</v>
      </c>
      <c r="B89" s="191"/>
      <c r="C89" s="192"/>
      <c r="D89" s="165"/>
      <c r="E89" s="193"/>
      <c r="F89" s="193"/>
      <c r="G89" s="194"/>
      <c r="H89" s="271">
        <f t="shared" si="2"/>
        <v>0</v>
      </c>
      <c r="I89" s="353" t="str">
        <f t="shared" si="3"/>
        <v/>
      </c>
    </row>
    <row r="90" spans="1:9" hidden="1">
      <c r="A90" s="191">
        <v>87</v>
      </c>
      <c r="B90" s="191"/>
      <c r="C90" s="192"/>
      <c r="D90" s="165"/>
      <c r="E90" s="193"/>
      <c r="F90" s="193"/>
      <c r="G90" s="194"/>
      <c r="H90" s="271">
        <f t="shared" si="2"/>
        <v>0</v>
      </c>
      <c r="I90" s="353" t="str">
        <f t="shared" si="3"/>
        <v/>
      </c>
    </row>
    <row r="91" spans="1:9" hidden="1">
      <c r="A91" s="191">
        <v>88</v>
      </c>
      <c r="B91" s="191"/>
      <c r="C91" s="192"/>
      <c r="D91" s="165"/>
      <c r="E91" s="193"/>
      <c r="F91" s="193"/>
      <c r="G91" s="194"/>
      <c r="H91" s="271">
        <f t="shared" si="2"/>
        <v>0</v>
      </c>
      <c r="I91" s="353" t="str">
        <f t="shared" si="3"/>
        <v/>
      </c>
    </row>
    <row r="92" spans="1:9" hidden="1">
      <c r="A92" s="191">
        <v>89</v>
      </c>
      <c r="B92" s="191"/>
      <c r="C92" s="192"/>
      <c r="D92" s="165"/>
      <c r="E92" s="193"/>
      <c r="F92" s="193"/>
      <c r="G92" s="194"/>
      <c r="H92" s="271">
        <f t="shared" si="2"/>
        <v>0</v>
      </c>
      <c r="I92" s="353" t="str">
        <f t="shared" si="3"/>
        <v/>
      </c>
    </row>
    <row r="93" spans="1:9" hidden="1">
      <c r="A93" s="191">
        <v>90</v>
      </c>
      <c r="B93" s="191"/>
      <c r="C93" s="192"/>
      <c r="D93" s="165"/>
      <c r="E93" s="193"/>
      <c r="F93" s="193"/>
      <c r="G93" s="194"/>
      <c r="H93" s="271">
        <f t="shared" si="2"/>
        <v>0</v>
      </c>
      <c r="I93" s="353" t="str">
        <f t="shared" si="3"/>
        <v/>
      </c>
    </row>
    <row r="94" spans="1:9" hidden="1">
      <c r="A94" s="191">
        <v>91</v>
      </c>
      <c r="B94" s="191"/>
      <c r="C94" s="192"/>
      <c r="D94" s="165"/>
      <c r="E94" s="193"/>
      <c r="F94" s="193"/>
      <c r="G94" s="194"/>
      <c r="H94" s="271">
        <f t="shared" si="2"/>
        <v>0</v>
      </c>
      <c r="I94" s="353" t="str">
        <f t="shared" si="3"/>
        <v/>
      </c>
    </row>
    <row r="95" spans="1:9" hidden="1">
      <c r="A95" s="191">
        <v>92</v>
      </c>
      <c r="B95" s="191"/>
      <c r="C95" s="192"/>
      <c r="D95" s="165"/>
      <c r="E95" s="193"/>
      <c r="F95" s="193"/>
      <c r="G95" s="194"/>
      <c r="H95" s="271">
        <f t="shared" si="2"/>
        <v>0</v>
      </c>
      <c r="I95" s="353" t="str">
        <f t="shared" si="3"/>
        <v/>
      </c>
    </row>
    <row r="96" spans="1:9" hidden="1">
      <c r="A96" s="191">
        <v>93</v>
      </c>
      <c r="B96" s="191"/>
      <c r="C96" s="192"/>
      <c r="D96" s="165"/>
      <c r="E96" s="193"/>
      <c r="F96" s="193"/>
      <c r="G96" s="194"/>
      <c r="H96" s="271">
        <f t="shared" si="2"/>
        <v>0</v>
      </c>
      <c r="I96" s="353" t="str">
        <f t="shared" si="3"/>
        <v/>
      </c>
    </row>
    <row r="97" spans="1:9" hidden="1">
      <c r="A97" s="191">
        <v>94</v>
      </c>
      <c r="B97" s="191"/>
      <c r="C97" s="192"/>
      <c r="D97" s="165"/>
      <c r="E97" s="193"/>
      <c r="F97" s="193"/>
      <c r="G97" s="194"/>
      <c r="H97" s="271">
        <f t="shared" si="2"/>
        <v>0</v>
      </c>
      <c r="I97" s="353" t="str">
        <f t="shared" si="3"/>
        <v/>
      </c>
    </row>
    <row r="98" spans="1:9" hidden="1">
      <c r="A98" s="191">
        <v>95</v>
      </c>
      <c r="B98" s="191"/>
      <c r="C98" s="192"/>
      <c r="D98" s="165"/>
      <c r="E98" s="193"/>
      <c r="F98" s="193"/>
      <c r="G98" s="194"/>
      <c r="H98" s="271">
        <f t="shared" si="2"/>
        <v>0</v>
      </c>
      <c r="I98" s="353" t="str">
        <f t="shared" si="3"/>
        <v/>
      </c>
    </row>
    <row r="99" spans="1:9" hidden="1">
      <c r="A99" s="191">
        <v>96</v>
      </c>
      <c r="B99" s="191"/>
      <c r="C99" s="192"/>
      <c r="D99" s="165"/>
      <c r="E99" s="193"/>
      <c r="F99" s="193"/>
      <c r="G99" s="194"/>
      <c r="H99" s="271">
        <f t="shared" si="2"/>
        <v>0</v>
      </c>
      <c r="I99" s="353" t="str">
        <f t="shared" si="3"/>
        <v/>
      </c>
    </row>
    <row r="100" spans="1:9" hidden="1">
      <c r="A100" s="191">
        <v>97</v>
      </c>
      <c r="B100" s="191"/>
      <c r="C100" s="192"/>
      <c r="D100" s="165"/>
      <c r="E100" s="193"/>
      <c r="F100" s="193"/>
      <c r="G100" s="194"/>
      <c r="H100" s="271">
        <f t="shared" si="2"/>
        <v>0</v>
      </c>
      <c r="I100" s="353" t="str">
        <f t="shared" si="3"/>
        <v/>
      </c>
    </row>
    <row r="101" spans="1:9" hidden="1">
      <c r="A101" s="191">
        <v>98</v>
      </c>
      <c r="B101" s="191"/>
      <c r="C101" s="192"/>
      <c r="D101" s="165"/>
      <c r="E101" s="193"/>
      <c r="F101" s="193"/>
      <c r="G101" s="194"/>
      <c r="H101" s="271">
        <f t="shared" si="2"/>
        <v>0</v>
      </c>
      <c r="I101" s="353" t="str">
        <f t="shared" si="3"/>
        <v/>
      </c>
    </row>
    <row r="102" spans="1:9" hidden="1">
      <c r="A102" s="191">
        <v>99</v>
      </c>
      <c r="B102" s="191"/>
      <c r="C102" s="192"/>
      <c r="D102" s="165"/>
      <c r="E102" s="193"/>
      <c r="F102" s="193"/>
      <c r="G102" s="194"/>
      <c r="H102" s="271">
        <f t="shared" si="2"/>
        <v>0</v>
      </c>
      <c r="I102" s="353" t="str">
        <f t="shared" si="3"/>
        <v/>
      </c>
    </row>
    <row r="103" spans="1:9" hidden="1">
      <c r="A103" s="191">
        <v>100</v>
      </c>
      <c r="B103" s="191"/>
      <c r="C103" s="192"/>
      <c r="D103" s="165"/>
      <c r="E103" s="193"/>
      <c r="F103" s="193"/>
      <c r="G103" s="194"/>
      <c r="H103" s="271">
        <f t="shared" si="2"/>
        <v>0</v>
      </c>
      <c r="I103" s="353" t="str">
        <f t="shared" si="3"/>
        <v/>
      </c>
    </row>
    <row r="104" spans="1:9" hidden="1">
      <c r="A104" s="191">
        <v>101</v>
      </c>
      <c r="B104" s="191"/>
      <c r="C104" s="192"/>
      <c r="D104" s="165"/>
      <c r="E104" s="193"/>
      <c r="F104" s="193"/>
      <c r="G104" s="194"/>
      <c r="H104" s="271">
        <f t="shared" si="2"/>
        <v>0</v>
      </c>
      <c r="I104" s="353" t="str">
        <f t="shared" si="3"/>
        <v/>
      </c>
    </row>
    <row r="105" spans="1:9" hidden="1">
      <c r="A105" s="191">
        <v>102</v>
      </c>
      <c r="B105" s="191"/>
      <c r="C105" s="192"/>
      <c r="D105" s="165"/>
      <c r="E105" s="193"/>
      <c r="F105" s="193"/>
      <c r="G105" s="194"/>
      <c r="H105" s="271">
        <f t="shared" si="2"/>
        <v>0</v>
      </c>
      <c r="I105" s="353" t="str">
        <f t="shared" si="3"/>
        <v/>
      </c>
    </row>
    <row r="106" spans="1:9" hidden="1">
      <c r="A106" s="191">
        <v>103</v>
      </c>
      <c r="B106" s="191"/>
      <c r="C106" s="192"/>
      <c r="D106" s="165"/>
      <c r="E106" s="193"/>
      <c r="F106" s="193"/>
      <c r="G106" s="194"/>
      <c r="H106" s="271">
        <f t="shared" si="2"/>
        <v>0</v>
      </c>
      <c r="I106" s="353" t="str">
        <f t="shared" si="3"/>
        <v/>
      </c>
    </row>
    <row r="107" spans="1:9" hidden="1">
      <c r="A107" s="191">
        <v>104</v>
      </c>
      <c r="B107" s="191"/>
      <c r="C107" s="192"/>
      <c r="D107" s="165"/>
      <c r="E107" s="193"/>
      <c r="F107" s="193"/>
      <c r="G107" s="194"/>
      <c r="H107" s="271">
        <f t="shared" si="2"/>
        <v>0</v>
      </c>
      <c r="I107" s="353" t="str">
        <f t="shared" si="3"/>
        <v/>
      </c>
    </row>
    <row r="108" spans="1:9" hidden="1">
      <c r="A108" s="191">
        <v>105</v>
      </c>
      <c r="B108" s="191"/>
      <c r="C108" s="192"/>
      <c r="D108" s="165"/>
      <c r="E108" s="193"/>
      <c r="F108" s="193"/>
      <c r="G108" s="194"/>
      <c r="H108" s="271">
        <f t="shared" si="2"/>
        <v>0</v>
      </c>
      <c r="I108" s="353" t="str">
        <f t="shared" si="3"/>
        <v/>
      </c>
    </row>
    <row r="109" spans="1:9" hidden="1">
      <c r="A109" s="191">
        <v>106</v>
      </c>
      <c r="B109" s="191"/>
      <c r="C109" s="192"/>
      <c r="D109" s="165"/>
      <c r="E109" s="193"/>
      <c r="F109" s="193"/>
      <c r="G109" s="194"/>
      <c r="H109" s="271">
        <f t="shared" si="2"/>
        <v>0</v>
      </c>
      <c r="I109" s="353" t="str">
        <f t="shared" si="3"/>
        <v/>
      </c>
    </row>
    <row r="110" spans="1:9" hidden="1">
      <c r="A110" s="191">
        <v>107</v>
      </c>
      <c r="B110" s="191"/>
      <c r="C110" s="192"/>
      <c r="D110" s="165"/>
      <c r="E110" s="193"/>
      <c r="F110" s="193"/>
      <c r="G110" s="194"/>
      <c r="H110" s="271">
        <f t="shared" si="2"/>
        <v>0</v>
      </c>
      <c r="I110" s="353" t="str">
        <f t="shared" si="3"/>
        <v/>
      </c>
    </row>
    <row r="111" spans="1:9" hidden="1">
      <c r="A111" s="191">
        <v>108</v>
      </c>
      <c r="B111" s="191"/>
      <c r="C111" s="192"/>
      <c r="D111" s="165"/>
      <c r="E111" s="193"/>
      <c r="F111" s="193"/>
      <c r="G111" s="194"/>
      <c r="H111" s="271">
        <f t="shared" si="2"/>
        <v>0</v>
      </c>
      <c r="I111" s="353" t="str">
        <f t="shared" si="3"/>
        <v/>
      </c>
    </row>
    <row r="112" spans="1:9" hidden="1">
      <c r="A112" s="191">
        <v>109</v>
      </c>
      <c r="B112" s="191"/>
      <c r="C112" s="192"/>
      <c r="D112" s="165"/>
      <c r="E112" s="193"/>
      <c r="F112" s="193"/>
      <c r="G112" s="194"/>
      <c r="H112" s="271">
        <f t="shared" si="2"/>
        <v>0</v>
      </c>
      <c r="I112" s="353" t="str">
        <f t="shared" si="3"/>
        <v/>
      </c>
    </row>
    <row r="113" spans="1:9" hidden="1">
      <c r="A113" s="191">
        <v>110</v>
      </c>
      <c r="B113" s="191"/>
      <c r="C113" s="192"/>
      <c r="D113" s="165"/>
      <c r="E113" s="193"/>
      <c r="F113" s="193"/>
      <c r="G113" s="194"/>
      <c r="H113" s="271">
        <f t="shared" si="2"/>
        <v>0</v>
      </c>
      <c r="I113" s="353" t="str">
        <f t="shared" si="3"/>
        <v/>
      </c>
    </row>
    <row r="114" spans="1:9" hidden="1">
      <c r="A114" s="191">
        <v>111</v>
      </c>
      <c r="B114" s="191"/>
      <c r="C114" s="192"/>
      <c r="D114" s="165"/>
      <c r="E114" s="193"/>
      <c r="F114" s="193"/>
      <c r="G114" s="194"/>
      <c r="H114" s="271">
        <f t="shared" si="2"/>
        <v>0</v>
      </c>
      <c r="I114" s="353" t="str">
        <f t="shared" si="3"/>
        <v/>
      </c>
    </row>
    <row r="115" spans="1:9" hidden="1">
      <c r="A115" s="191">
        <v>112</v>
      </c>
      <c r="B115" s="191"/>
      <c r="C115" s="192"/>
      <c r="D115" s="165"/>
      <c r="E115" s="193"/>
      <c r="F115" s="193"/>
      <c r="G115" s="194"/>
      <c r="H115" s="271">
        <f t="shared" si="2"/>
        <v>0</v>
      </c>
      <c r="I115" s="353" t="str">
        <f t="shared" si="3"/>
        <v/>
      </c>
    </row>
    <row r="116" spans="1:9" hidden="1">
      <c r="A116" s="191">
        <v>113</v>
      </c>
      <c r="B116" s="191"/>
      <c r="C116" s="192"/>
      <c r="D116" s="165"/>
      <c r="E116" s="193"/>
      <c r="F116" s="193"/>
      <c r="G116" s="194"/>
      <c r="H116" s="271">
        <f t="shared" si="2"/>
        <v>0</v>
      </c>
      <c r="I116" s="353" t="str">
        <f t="shared" si="3"/>
        <v/>
      </c>
    </row>
    <row r="117" spans="1:9" hidden="1">
      <c r="A117" s="191">
        <v>114</v>
      </c>
      <c r="B117" s="191"/>
      <c r="C117" s="192"/>
      <c r="D117" s="165"/>
      <c r="E117" s="193"/>
      <c r="F117" s="193"/>
      <c r="G117" s="194"/>
      <c r="H117" s="271">
        <f t="shared" si="2"/>
        <v>0</v>
      </c>
      <c r="I117" s="353" t="str">
        <f t="shared" si="3"/>
        <v/>
      </c>
    </row>
    <row r="118" spans="1:9" hidden="1">
      <c r="A118" s="191">
        <v>115</v>
      </c>
      <c r="B118" s="191"/>
      <c r="C118" s="192"/>
      <c r="D118" s="165"/>
      <c r="E118" s="193"/>
      <c r="F118" s="193"/>
      <c r="G118" s="194"/>
      <c r="H118" s="271">
        <f t="shared" si="2"/>
        <v>0</v>
      </c>
      <c r="I118" s="353" t="str">
        <f t="shared" si="3"/>
        <v/>
      </c>
    </row>
    <row r="119" spans="1:9" hidden="1">
      <c r="A119" s="191">
        <v>116</v>
      </c>
      <c r="B119" s="191"/>
      <c r="C119" s="192"/>
      <c r="D119" s="165"/>
      <c r="E119" s="193"/>
      <c r="F119" s="193"/>
      <c r="G119" s="194"/>
      <c r="H119" s="271">
        <f t="shared" si="2"/>
        <v>0</v>
      </c>
      <c r="I119" s="353" t="str">
        <f t="shared" si="3"/>
        <v/>
      </c>
    </row>
    <row r="120" spans="1:9" hidden="1">
      <c r="A120" s="191">
        <v>117</v>
      </c>
      <c r="B120" s="191"/>
      <c r="C120" s="192"/>
      <c r="D120" s="165"/>
      <c r="E120" s="193"/>
      <c r="F120" s="193"/>
      <c r="G120" s="194"/>
      <c r="H120" s="271">
        <f t="shared" si="2"/>
        <v>0</v>
      </c>
      <c r="I120" s="353" t="str">
        <f t="shared" si="3"/>
        <v/>
      </c>
    </row>
    <row r="121" spans="1:9" hidden="1">
      <c r="A121" s="191">
        <v>118</v>
      </c>
      <c r="B121" s="191"/>
      <c r="C121" s="192"/>
      <c r="D121" s="165"/>
      <c r="E121" s="193"/>
      <c r="F121" s="193"/>
      <c r="G121" s="194"/>
      <c r="H121" s="271">
        <f t="shared" si="2"/>
        <v>0</v>
      </c>
      <c r="I121" s="353" t="str">
        <f t="shared" si="3"/>
        <v/>
      </c>
    </row>
    <row r="122" spans="1:9" hidden="1">
      <c r="A122" s="191">
        <v>119</v>
      </c>
      <c r="B122" s="191"/>
      <c r="C122" s="192"/>
      <c r="D122" s="165"/>
      <c r="E122" s="193"/>
      <c r="F122" s="193"/>
      <c r="G122" s="194"/>
      <c r="H122" s="271">
        <f t="shared" si="2"/>
        <v>0</v>
      </c>
      <c r="I122" s="353" t="str">
        <f t="shared" si="3"/>
        <v/>
      </c>
    </row>
    <row r="123" spans="1:9" hidden="1">
      <c r="A123" s="191">
        <v>120</v>
      </c>
      <c r="B123" s="191"/>
      <c r="C123" s="192"/>
      <c r="D123" s="165"/>
      <c r="E123" s="193"/>
      <c r="F123" s="193"/>
      <c r="G123" s="194"/>
      <c r="H123" s="271">
        <f t="shared" si="2"/>
        <v>0</v>
      </c>
      <c r="I123" s="353" t="str">
        <f t="shared" si="3"/>
        <v/>
      </c>
    </row>
    <row r="124" spans="1:9" hidden="1">
      <c r="A124" s="191">
        <v>121</v>
      </c>
      <c r="B124" s="191"/>
      <c r="C124" s="192"/>
      <c r="D124" s="165"/>
      <c r="E124" s="193"/>
      <c r="F124" s="193"/>
      <c r="G124" s="194"/>
      <c r="H124" s="271">
        <f t="shared" si="2"/>
        <v>0</v>
      </c>
      <c r="I124" s="353" t="str">
        <f t="shared" si="3"/>
        <v/>
      </c>
    </row>
    <row r="125" spans="1:9" hidden="1">
      <c r="A125" s="191">
        <v>122</v>
      </c>
      <c r="B125" s="191"/>
      <c r="C125" s="192"/>
      <c r="D125" s="165"/>
      <c r="E125" s="193"/>
      <c r="F125" s="193"/>
      <c r="G125" s="194"/>
      <c r="H125" s="271">
        <f t="shared" si="2"/>
        <v>0</v>
      </c>
      <c r="I125" s="353" t="str">
        <f t="shared" si="3"/>
        <v/>
      </c>
    </row>
    <row r="126" spans="1:9" hidden="1">
      <c r="A126" s="191">
        <v>123</v>
      </c>
      <c r="B126" s="191"/>
      <c r="C126" s="192"/>
      <c r="D126" s="165"/>
      <c r="E126" s="193"/>
      <c r="F126" s="193"/>
      <c r="G126" s="194"/>
      <c r="H126" s="271">
        <f t="shared" si="2"/>
        <v>0</v>
      </c>
      <c r="I126" s="353" t="str">
        <f t="shared" si="3"/>
        <v/>
      </c>
    </row>
    <row r="127" spans="1:9" hidden="1">
      <c r="A127" s="191">
        <v>124</v>
      </c>
      <c r="B127" s="191"/>
      <c r="C127" s="192"/>
      <c r="D127" s="165"/>
      <c r="E127" s="193"/>
      <c r="F127" s="193"/>
      <c r="G127" s="194"/>
      <c r="H127" s="271">
        <f t="shared" si="2"/>
        <v>0</v>
      </c>
      <c r="I127" s="353" t="str">
        <f t="shared" si="3"/>
        <v/>
      </c>
    </row>
    <row r="128" spans="1:9" hidden="1">
      <c r="A128" s="191">
        <v>125</v>
      </c>
      <c r="B128" s="191"/>
      <c r="C128" s="192"/>
      <c r="D128" s="165"/>
      <c r="E128" s="193"/>
      <c r="F128" s="193"/>
      <c r="G128" s="194"/>
      <c r="H128" s="271">
        <f t="shared" si="2"/>
        <v>0</v>
      </c>
      <c r="I128" s="353" t="str">
        <f t="shared" si="3"/>
        <v/>
      </c>
    </row>
    <row r="129" spans="1:9" hidden="1">
      <c r="A129" s="191">
        <v>126</v>
      </c>
      <c r="B129" s="191"/>
      <c r="C129" s="192"/>
      <c r="D129" s="165"/>
      <c r="E129" s="193"/>
      <c r="F129" s="193"/>
      <c r="G129" s="194"/>
      <c r="H129" s="271">
        <f t="shared" si="2"/>
        <v>0</v>
      </c>
      <c r="I129" s="353" t="str">
        <f t="shared" si="3"/>
        <v/>
      </c>
    </row>
    <row r="130" spans="1:9" hidden="1">
      <c r="A130" s="191">
        <v>127</v>
      </c>
      <c r="B130" s="191"/>
      <c r="C130" s="192"/>
      <c r="D130" s="165"/>
      <c r="E130" s="193"/>
      <c r="F130" s="193"/>
      <c r="G130" s="194"/>
      <c r="H130" s="271">
        <f t="shared" si="2"/>
        <v>0</v>
      </c>
      <c r="I130" s="353" t="str">
        <f t="shared" si="3"/>
        <v/>
      </c>
    </row>
    <row r="131" spans="1:9" hidden="1">
      <c r="A131" s="191">
        <v>128</v>
      </c>
      <c r="B131" s="191"/>
      <c r="C131" s="192"/>
      <c r="D131" s="165"/>
      <c r="E131" s="193"/>
      <c r="F131" s="193"/>
      <c r="G131" s="194"/>
      <c r="H131" s="271">
        <f t="shared" si="2"/>
        <v>0</v>
      </c>
      <c r="I131" s="353" t="str">
        <f t="shared" si="3"/>
        <v/>
      </c>
    </row>
    <row r="132" spans="1:9" hidden="1">
      <c r="A132" s="191">
        <v>129</v>
      </c>
      <c r="B132" s="191"/>
      <c r="C132" s="192"/>
      <c r="D132" s="165"/>
      <c r="E132" s="193"/>
      <c r="F132" s="193"/>
      <c r="G132" s="194"/>
      <c r="H132" s="271">
        <f t="shared" si="2"/>
        <v>0</v>
      </c>
      <c r="I132" s="353" t="str">
        <f t="shared" si="3"/>
        <v/>
      </c>
    </row>
    <row r="133" spans="1:9" hidden="1">
      <c r="A133" s="191">
        <v>130</v>
      </c>
      <c r="B133" s="191"/>
      <c r="C133" s="192"/>
      <c r="D133" s="165"/>
      <c r="E133" s="193"/>
      <c r="F133" s="193"/>
      <c r="G133" s="194"/>
      <c r="H133" s="271">
        <f t="shared" ref="H133:H196" si="4">(F133-E133+1)*D133</f>
        <v>0</v>
      </c>
      <c r="I133" s="353" t="str">
        <f t="shared" ref="I133:I196" si="5">SUBSTITUTE(B133," ","_")</f>
        <v/>
      </c>
    </row>
    <row r="134" spans="1:9" hidden="1">
      <c r="A134" s="191">
        <v>131</v>
      </c>
      <c r="B134" s="191"/>
      <c r="C134" s="192"/>
      <c r="D134" s="165"/>
      <c r="E134" s="193"/>
      <c r="F134" s="193"/>
      <c r="G134" s="194"/>
      <c r="H134" s="271">
        <f t="shared" si="4"/>
        <v>0</v>
      </c>
      <c r="I134" s="353" t="str">
        <f t="shared" si="5"/>
        <v/>
      </c>
    </row>
    <row r="135" spans="1:9" hidden="1">
      <c r="A135" s="191">
        <v>132</v>
      </c>
      <c r="B135" s="191"/>
      <c r="C135" s="192"/>
      <c r="D135" s="165"/>
      <c r="E135" s="193"/>
      <c r="F135" s="193"/>
      <c r="G135" s="194"/>
      <c r="H135" s="271">
        <f t="shared" si="4"/>
        <v>0</v>
      </c>
      <c r="I135" s="353" t="str">
        <f t="shared" si="5"/>
        <v/>
      </c>
    </row>
    <row r="136" spans="1:9" hidden="1">
      <c r="A136" s="191">
        <v>133</v>
      </c>
      <c r="B136" s="191"/>
      <c r="C136" s="192"/>
      <c r="D136" s="165"/>
      <c r="E136" s="193"/>
      <c r="F136" s="193"/>
      <c r="G136" s="194"/>
      <c r="H136" s="271">
        <f t="shared" si="4"/>
        <v>0</v>
      </c>
      <c r="I136" s="353" t="str">
        <f t="shared" si="5"/>
        <v/>
      </c>
    </row>
    <row r="137" spans="1:9" hidden="1">
      <c r="A137" s="191">
        <v>134</v>
      </c>
      <c r="B137" s="191"/>
      <c r="C137" s="192"/>
      <c r="D137" s="165"/>
      <c r="E137" s="193"/>
      <c r="F137" s="193"/>
      <c r="G137" s="194"/>
      <c r="H137" s="271">
        <f t="shared" si="4"/>
        <v>0</v>
      </c>
      <c r="I137" s="353" t="str">
        <f t="shared" si="5"/>
        <v/>
      </c>
    </row>
    <row r="138" spans="1:9" hidden="1">
      <c r="A138" s="191">
        <v>135</v>
      </c>
      <c r="B138" s="191"/>
      <c r="C138" s="192"/>
      <c r="D138" s="165"/>
      <c r="E138" s="193"/>
      <c r="F138" s="193"/>
      <c r="G138" s="194"/>
      <c r="H138" s="271">
        <f t="shared" si="4"/>
        <v>0</v>
      </c>
      <c r="I138" s="353" t="str">
        <f t="shared" si="5"/>
        <v/>
      </c>
    </row>
    <row r="139" spans="1:9" hidden="1">
      <c r="A139" s="191">
        <v>136</v>
      </c>
      <c r="B139" s="191"/>
      <c r="C139" s="192"/>
      <c r="D139" s="165"/>
      <c r="E139" s="193"/>
      <c r="F139" s="193"/>
      <c r="G139" s="194"/>
      <c r="H139" s="271">
        <f t="shared" si="4"/>
        <v>0</v>
      </c>
      <c r="I139" s="353" t="str">
        <f t="shared" si="5"/>
        <v/>
      </c>
    </row>
    <row r="140" spans="1:9" hidden="1">
      <c r="A140" s="191">
        <v>137</v>
      </c>
      <c r="B140" s="191"/>
      <c r="C140" s="192"/>
      <c r="D140" s="165"/>
      <c r="E140" s="193"/>
      <c r="F140" s="193"/>
      <c r="G140" s="194"/>
      <c r="H140" s="271">
        <f t="shared" si="4"/>
        <v>0</v>
      </c>
      <c r="I140" s="353" t="str">
        <f t="shared" si="5"/>
        <v/>
      </c>
    </row>
    <row r="141" spans="1:9" hidden="1">
      <c r="A141" s="191">
        <v>138</v>
      </c>
      <c r="B141" s="191"/>
      <c r="C141" s="192"/>
      <c r="D141" s="165"/>
      <c r="E141" s="193"/>
      <c r="F141" s="193"/>
      <c r="G141" s="194"/>
      <c r="H141" s="271">
        <f t="shared" si="4"/>
        <v>0</v>
      </c>
      <c r="I141" s="353" t="str">
        <f t="shared" si="5"/>
        <v/>
      </c>
    </row>
    <row r="142" spans="1:9" hidden="1">
      <c r="A142" s="191">
        <v>139</v>
      </c>
      <c r="B142" s="191"/>
      <c r="C142" s="192"/>
      <c r="D142" s="165"/>
      <c r="E142" s="193"/>
      <c r="F142" s="193"/>
      <c r="G142" s="194"/>
      <c r="H142" s="271">
        <f t="shared" si="4"/>
        <v>0</v>
      </c>
      <c r="I142" s="353" t="str">
        <f t="shared" si="5"/>
        <v/>
      </c>
    </row>
    <row r="143" spans="1:9" hidden="1">
      <c r="A143" s="191">
        <v>140</v>
      </c>
      <c r="B143" s="191"/>
      <c r="C143" s="192"/>
      <c r="D143" s="165"/>
      <c r="E143" s="193"/>
      <c r="F143" s="193"/>
      <c r="G143" s="194"/>
      <c r="H143" s="271">
        <f t="shared" si="4"/>
        <v>0</v>
      </c>
      <c r="I143" s="353" t="str">
        <f t="shared" si="5"/>
        <v/>
      </c>
    </row>
    <row r="144" spans="1:9" hidden="1">
      <c r="A144" s="191">
        <v>141</v>
      </c>
      <c r="B144" s="191"/>
      <c r="C144" s="192"/>
      <c r="D144" s="165"/>
      <c r="E144" s="193"/>
      <c r="F144" s="193"/>
      <c r="G144" s="194"/>
      <c r="H144" s="271">
        <f t="shared" si="4"/>
        <v>0</v>
      </c>
      <c r="I144" s="353" t="str">
        <f t="shared" si="5"/>
        <v/>
      </c>
    </row>
    <row r="145" spans="1:9" hidden="1">
      <c r="A145" s="191">
        <v>142</v>
      </c>
      <c r="B145" s="191"/>
      <c r="C145" s="192"/>
      <c r="D145" s="165"/>
      <c r="E145" s="193"/>
      <c r="F145" s="193"/>
      <c r="G145" s="194"/>
      <c r="H145" s="271">
        <f t="shared" si="4"/>
        <v>0</v>
      </c>
      <c r="I145" s="353" t="str">
        <f t="shared" si="5"/>
        <v/>
      </c>
    </row>
    <row r="146" spans="1:9" hidden="1">
      <c r="A146" s="191">
        <v>143</v>
      </c>
      <c r="B146" s="191"/>
      <c r="C146" s="192"/>
      <c r="D146" s="165"/>
      <c r="E146" s="193"/>
      <c r="F146" s="193"/>
      <c r="G146" s="194"/>
      <c r="H146" s="271">
        <f t="shared" si="4"/>
        <v>0</v>
      </c>
      <c r="I146" s="353" t="str">
        <f t="shared" si="5"/>
        <v/>
      </c>
    </row>
    <row r="147" spans="1:9" hidden="1">
      <c r="A147" s="191">
        <v>144</v>
      </c>
      <c r="B147" s="191"/>
      <c r="C147" s="192"/>
      <c r="D147" s="165"/>
      <c r="E147" s="193"/>
      <c r="F147" s="193"/>
      <c r="G147" s="194"/>
      <c r="H147" s="271">
        <f t="shared" si="4"/>
        <v>0</v>
      </c>
      <c r="I147" s="353" t="str">
        <f t="shared" si="5"/>
        <v/>
      </c>
    </row>
    <row r="148" spans="1:9" hidden="1">
      <c r="A148" s="191">
        <v>145</v>
      </c>
      <c r="B148" s="191"/>
      <c r="C148" s="192"/>
      <c r="D148" s="165"/>
      <c r="E148" s="193"/>
      <c r="F148" s="193"/>
      <c r="G148" s="194"/>
      <c r="H148" s="271">
        <f t="shared" si="4"/>
        <v>0</v>
      </c>
      <c r="I148" s="353" t="str">
        <f t="shared" si="5"/>
        <v/>
      </c>
    </row>
    <row r="149" spans="1:9" hidden="1">
      <c r="A149" s="191">
        <v>146</v>
      </c>
      <c r="B149" s="191"/>
      <c r="C149" s="192"/>
      <c r="D149" s="165"/>
      <c r="E149" s="193"/>
      <c r="F149" s="193"/>
      <c r="G149" s="194"/>
      <c r="H149" s="271">
        <f t="shared" si="4"/>
        <v>0</v>
      </c>
      <c r="I149" s="353" t="str">
        <f t="shared" si="5"/>
        <v/>
      </c>
    </row>
    <row r="150" spans="1:9" hidden="1">
      <c r="A150" s="191">
        <v>147</v>
      </c>
      <c r="B150" s="191"/>
      <c r="C150" s="192"/>
      <c r="D150" s="165"/>
      <c r="E150" s="193"/>
      <c r="F150" s="193"/>
      <c r="G150" s="194"/>
      <c r="H150" s="271">
        <f t="shared" si="4"/>
        <v>0</v>
      </c>
      <c r="I150" s="353" t="str">
        <f t="shared" si="5"/>
        <v/>
      </c>
    </row>
    <row r="151" spans="1:9" hidden="1">
      <c r="A151" s="191">
        <v>148</v>
      </c>
      <c r="B151" s="191"/>
      <c r="C151" s="192"/>
      <c r="D151" s="165"/>
      <c r="E151" s="193"/>
      <c r="F151" s="193"/>
      <c r="G151" s="194"/>
      <c r="H151" s="271">
        <f t="shared" si="4"/>
        <v>0</v>
      </c>
      <c r="I151" s="353" t="str">
        <f t="shared" si="5"/>
        <v/>
      </c>
    </row>
    <row r="152" spans="1:9" hidden="1">
      <c r="A152" s="191">
        <v>149</v>
      </c>
      <c r="B152" s="191"/>
      <c r="C152" s="192"/>
      <c r="D152" s="165"/>
      <c r="E152" s="193"/>
      <c r="F152" s="193"/>
      <c r="G152" s="194"/>
      <c r="H152" s="271">
        <f t="shared" si="4"/>
        <v>0</v>
      </c>
      <c r="I152" s="353" t="str">
        <f t="shared" si="5"/>
        <v/>
      </c>
    </row>
    <row r="153" spans="1:9" hidden="1">
      <c r="A153" s="191">
        <v>150</v>
      </c>
      <c r="B153" s="191"/>
      <c r="C153" s="192"/>
      <c r="D153" s="165"/>
      <c r="E153" s="193"/>
      <c r="F153" s="193"/>
      <c r="G153" s="194"/>
      <c r="H153" s="271">
        <f t="shared" si="4"/>
        <v>0</v>
      </c>
      <c r="I153" s="353" t="str">
        <f t="shared" si="5"/>
        <v/>
      </c>
    </row>
    <row r="154" spans="1:9" hidden="1">
      <c r="A154" s="191">
        <v>151</v>
      </c>
      <c r="B154" s="191"/>
      <c r="C154" s="192"/>
      <c r="D154" s="165"/>
      <c r="E154" s="193"/>
      <c r="F154" s="193"/>
      <c r="G154" s="194"/>
      <c r="H154" s="271">
        <f t="shared" si="4"/>
        <v>0</v>
      </c>
      <c r="I154" s="353" t="str">
        <f t="shared" si="5"/>
        <v/>
      </c>
    </row>
    <row r="155" spans="1:9" hidden="1">
      <c r="A155" s="191">
        <v>152</v>
      </c>
      <c r="B155" s="191"/>
      <c r="C155" s="192"/>
      <c r="D155" s="165"/>
      <c r="E155" s="193"/>
      <c r="F155" s="193"/>
      <c r="G155" s="194"/>
      <c r="H155" s="271">
        <f t="shared" si="4"/>
        <v>0</v>
      </c>
      <c r="I155" s="353" t="str">
        <f t="shared" si="5"/>
        <v/>
      </c>
    </row>
    <row r="156" spans="1:9" hidden="1">
      <c r="A156" s="191">
        <v>153</v>
      </c>
      <c r="B156" s="191"/>
      <c r="C156" s="192"/>
      <c r="D156" s="165"/>
      <c r="E156" s="193"/>
      <c r="F156" s="193"/>
      <c r="G156" s="194"/>
      <c r="H156" s="271">
        <f t="shared" si="4"/>
        <v>0</v>
      </c>
      <c r="I156" s="353" t="str">
        <f t="shared" si="5"/>
        <v/>
      </c>
    </row>
    <row r="157" spans="1:9" hidden="1">
      <c r="A157" s="191">
        <v>154</v>
      </c>
      <c r="B157" s="191"/>
      <c r="C157" s="192"/>
      <c r="D157" s="165"/>
      <c r="E157" s="193"/>
      <c r="F157" s="193"/>
      <c r="G157" s="194"/>
      <c r="H157" s="271">
        <f t="shared" si="4"/>
        <v>0</v>
      </c>
      <c r="I157" s="353" t="str">
        <f t="shared" si="5"/>
        <v/>
      </c>
    </row>
    <row r="158" spans="1:9" hidden="1">
      <c r="A158" s="191">
        <v>155</v>
      </c>
      <c r="B158" s="191"/>
      <c r="C158" s="192"/>
      <c r="D158" s="165"/>
      <c r="E158" s="193"/>
      <c r="F158" s="193"/>
      <c r="G158" s="194"/>
      <c r="H158" s="271">
        <f t="shared" si="4"/>
        <v>0</v>
      </c>
      <c r="I158" s="353" t="str">
        <f t="shared" si="5"/>
        <v/>
      </c>
    </row>
    <row r="159" spans="1:9" hidden="1">
      <c r="A159" s="191">
        <v>156</v>
      </c>
      <c r="B159" s="191"/>
      <c r="C159" s="192"/>
      <c r="D159" s="165"/>
      <c r="E159" s="193"/>
      <c r="F159" s="193"/>
      <c r="G159" s="194"/>
      <c r="H159" s="271">
        <f t="shared" si="4"/>
        <v>0</v>
      </c>
      <c r="I159" s="353" t="str">
        <f t="shared" si="5"/>
        <v/>
      </c>
    </row>
    <row r="160" spans="1:9" hidden="1">
      <c r="A160" s="191">
        <v>157</v>
      </c>
      <c r="B160" s="191"/>
      <c r="C160" s="192"/>
      <c r="D160" s="165"/>
      <c r="E160" s="193"/>
      <c r="F160" s="193"/>
      <c r="G160" s="194"/>
      <c r="H160" s="271">
        <f t="shared" si="4"/>
        <v>0</v>
      </c>
      <c r="I160" s="353" t="str">
        <f t="shared" si="5"/>
        <v/>
      </c>
    </row>
    <row r="161" spans="1:9" hidden="1">
      <c r="A161" s="191">
        <v>158</v>
      </c>
      <c r="B161" s="191"/>
      <c r="C161" s="192"/>
      <c r="D161" s="165"/>
      <c r="E161" s="193"/>
      <c r="F161" s="193"/>
      <c r="G161" s="194"/>
      <c r="H161" s="271">
        <f t="shared" si="4"/>
        <v>0</v>
      </c>
      <c r="I161" s="353" t="str">
        <f t="shared" si="5"/>
        <v/>
      </c>
    </row>
    <row r="162" spans="1:9" hidden="1">
      <c r="A162" s="191">
        <v>159</v>
      </c>
      <c r="B162" s="191"/>
      <c r="C162" s="192"/>
      <c r="D162" s="165"/>
      <c r="E162" s="193"/>
      <c r="F162" s="193"/>
      <c r="G162" s="194"/>
      <c r="H162" s="271">
        <f t="shared" si="4"/>
        <v>0</v>
      </c>
      <c r="I162" s="353" t="str">
        <f t="shared" si="5"/>
        <v/>
      </c>
    </row>
    <row r="163" spans="1:9" hidden="1">
      <c r="A163" s="191">
        <v>160</v>
      </c>
      <c r="B163" s="191"/>
      <c r="C163" s="192"/>
      <c r="D163" s="165"/>
      <c r="E163" s="193"/>
      <c r="F163" s="193"/>
      <c r="G163" s="194"/>
      <c r="H163" s="271">
        <f t="shared" si="4"/>
        <v>0</v>
      </c>
      <c r="I163" s="353" t="str">
        <f t="shared" si="5"/>
        <v/>
      </c>
    </row>
    <row r="164" spans="1:9" hidden="1">
      <c r="A164" s="191">
        <v>161</v>
      </c>
      <c r="B164" s="191"/>
      <c r="C164" s="192"/>
      <c r="D164" s="165"/>
      <c r="E164" s="193"/>
      <c r="F164" s="193"/>
      <c r="G164" s="194"/>
      <c r="H164" s="271">
        <f t="shared" si="4"/>
        <v>0</v>
      </c>
      <c r="I164" s="353" t="str">
        <f t="shared" si="5"/>
        <v/>
      </c>
    </row>
    <row r="165" spans="1:9" hidden="1">
      <c r="A165" s="191">
        <v>162</v>
      </c>
      <c r="B165" s="191"/>
      <c r="C165" s="192"/>
      <c r="D165" s="165"/>
      <c r="E165" s="193"/>
      <c r="F165" s="193"/>
      <c r="G165" s="194"/>
      <c r="H165" s="271">
        <f t="shared" si="4"/>
        <v>0</v>
      </c>
      <c r="I165" s="353" t="str">
        <f t="shared" si="5"/>
        <v/>
      </c>
    </row>
    <row r="166" spans="1:9" hidden="1">
      <c r="A166" s="191">
        <v>163</v>
      </c>
      <c r="B166" s="191"/>
      <c r="C166" s="192"/>
      <c r="D166" s="165"/>
      <c r="E166" s="193"/>
      <c r="F166" s="193"/>
      <c r="G166" s="194"/>
      <c r="H166" s="271">
        <f t="shared" si="4"/>
        <v>0</v>
      </c>
      <c r="I166" s="353" t="str">
        <f t="shared" si="5"/>
        <v/>
      </c>
    </row>
    <row r="167" spans="1:9" hidden="1">
      <c r="A167" s="191">
        <v>164</v>
      </c>
      <c r="B167" s="191"/>
      <c r="C167" s="192"/>
      <c r="D167" s="165"/>
      <c r="E167" s="193"/>
      <c r="F167" s="193"/>
      <c r="G167" s="194"/>
      <c r="H167" s="271">
        <f t="shared" si="4"/>
        <v>0</v>
      </c>
      <c r="I167" s="353" t="str">
        <f t="shared" si="5"/>
        <v/>
      </c>
    </row>
    <row r="168" spans="1:9" hidden="1">
      <c r="A168" s="191">
        <v>165</v>
      </c>
      <c r="B168" s="191"/>
      <c r="C168" s="192"/>
      <c r="D168" s="165"/>
      <c r="E168" s="193"/>
      <c r="F168" s="193"/>
      <c r="G168" s="194"/>
      <c r="H168" s="271">
        <f t="shared" si="4"/>
        <v>0</v>
      </c>
      <c r="I168" s="353" t="str">
        <f t="shared" si="5"/>
        <v/>
      </c>
    </row>
    <row r="169" spans="1:9" hidden="1">
      <c r="A169" s="191">
        <v>166</v>
      </c>
      <c r="B169" s="191"/>
      <c r="C169" s="192"/>
      <c r="D169" s="165"/>
      <c r="E169" s="193"/>
      <c r="F169" s="193"/>
      <c r="G169" s="194"/>
      <c r="H169" s="271">
        <f t="shared" si="4"/>
        <v>0</v>
      </c>
      <c r="I169" s="353" t="str">
        <f t="shared" si="5"/>
        <v/>
      </c>
    </row>
    <row r="170" spans="1:9" hidden="1">
      <c r="A170" s="191">
        <v>167</v>
      </c>
      <c r="B170" s="191"/>
      <c r="C170" s="192"/>
      <c r="D170" s="165"/>
      <c r="E170" s="193"/>
      <c r="F170" s="193"/>
      <c r="G170" s="194"/>
      <c r="H170" s="271">
        <f t="shared" si="4"/>
        <v>0</v>
      </c>
      <c r="I170" s="353" t="str">
        <f t="shared" si="5"/>
        <v/>
      </c>
    </row>
    <row r="171" spans="1:9" hidden="1">
      <c r="A171" s="191">
        <v>168</v>
      </c>
      <c r="B171" s="191"/>
      <c r="C171" s="192"/>
      <c r="D171" s="165"/>
      <c r="E171" s="193"/>
      <c r="F171" s="193"/>
      <c r="G171" s="194"/>
      <c r="H171" s="271">
        <f t="shared" si="4"/>
        <v>0</v>
      </c>
      <c r="I171" s="353" t="str">
        <f t="shared" si="5"/>
        <v/>
      </c>
    </row>
    <row r="172" spans="1:9" hidden="1">
      <c r="A172" s="191">
        <v>169</v>
      </c>
      <c r="B172" s="191"/>
      <c r="C172" s="192"/>
      <c r="D172" s="165"/>
      <c r="E172" s="193"/>
      <c r="F172" s="193"/>
      <c r="G172" s="194"/>
      <c r="H172" s="271">
        <f t="shared" si="4"/>
        <v>0</v>
      </c>
      <c r="I172" s="353" t="str">
        <f t="shared" si="5"/>
        <v/>
      </c>
    </row>
    <row r="173" spans="1:9" hidden="1">
      <c r="A173" s="191">
        <v>170</v>
      </c>
      <c r="B173" s="191"/>
      <c r="C173" s="192"/>
      <c r="D173" s="165"/>
      <c r="E173" s="193"/>
      <c r="F173" s="193"/>
      <c r="G173" s="194"/>
      <c r="H173" s="271">
        <f t="shared" si="4"/>
        <v>0</v>
      </c>
      <c r="I173" s="353" t="str">
        <f t="shared" si="5"/>
        <v/>
      </c>
    </row>
    <row r="174" spans="1:9" hidden="1">
      <c r="A174" s="191">
        <v>171</v>
      </c>
      <c r="B174" s="191"/>
      <c r="C174" s="192"/>
      <c r="D174" s="165"/>
      <c r="E174" s="193"/>
      <c r="F174" s="193"/>
      <c r="G174" s="194"/>
      <c r="H174" s="271">
        <f t="shared" si="4"/>
        <v>0</v>
      </c>
      <c r="I174" s="353" t="str">
        <f t="shared" si="5"/>
        <v/>
      </c>
    </row>
    <row r="175" spans="1:9" hidden="1">
      <c r="A175" s="191">
        <v>172</v>
      </c>
      <c r="B175" s="191"/>
      <c r="C175" s="192"/>
      <c r="D175" s="165"/>
      <c r="E175" s="193"/>
      <c r="F175" s="193"/>
      <c r="G175" s="194"/>
      <c r="H175" s="271">
        <f t="shared" si="4"/>
        <v>0</v>
      </c>
      <c r="I175" s="353" t="str">
        <f t="shared" si="5"/>
        <v/>
      </c>
    </row>
    <row r="176" spans="1:9" hidden="1">
      <c r="A176" s="191">
        <v>173</v>
      </c>
      <c r="B176" s="191"/>
      <c r="C176" s="192"/>
      <c r="D176" s="165"/>
      <c r="E176" s="193"/>
      <c r="F176" s="193"/>
      <c r="G176" s="194"/>
      <c r="H176" s="271">
        <f t="shared" si="4"/>
        <v>0</v>
      </c>
      <c r="I176" s="353" t="str">
        <f t="shared" si="5"/>
        <v/>
      </c>
    </row>
    <row r="177" spans="1:9" hidden="1">
      <c r="A177" s="191">
        <v>174</v>
      </c>
      <c r="B177" s="191"/>
      <c r="C177" s="192"/>
      <c r="D177" s="165"/>
      <c r="E177" s="193"/>
      <c r="F177" s="193"/>
      <c r="G177" s="194"/>
      <c r="H177" s="271">
        <f t="shared" si="4"/>
        <v>0</v>
      </c>
      <c r="I177" s="353" t="str">
        <f t="shared" si="5"/>
        <v/>
      </c>
    </row>
    <row r="178" spans="1:9" hidden="1">
      <c r="A178" s="191">
        <v>175</v>
      </c>
      <c r="B178" s="191"/>
      <c r="C178" s="192"/>
      <c r="D178" s="165"/>
      <c r="E178" s="193"/>
      <c r="F178" s="193"/>
      <c r="G178" s="194"/>
      <c r="H178" s="271">
        <f t="shared" si="4"/>
        <v>0</v>
      </c>
      <c r="I178" s="353" t="str">
        <f t="shared" si="5"/>
        <v/>
      </c>
    </row>
    <row r="179" spans="1:9" hidden="1">
      <c r="A179" s="191">
        <v>176</v>
      </c>
      <c r="B179" s="191"/>
      <c r="C179" s="192"/>
      <c r="D179" s="165"/>
      <c r="E179" s="193"/>
      <c r="F179" s="193"/>
      <c r="G179" s="194"/>
      <c r="H179" s="271">
        <f t="shared" si="4"/>
        <v>0</v>
      </c>
      <c r="I179" s="353" t="str">
        <f t="shared" si="5"/>
        <v/>
      </c>
    </row>
    <row r="180" spans="1:9" hidden="1">
      <c r="A180" s="191">
        <v>177</v>
      </c>
      <c r="B180" s="191"/>
      <c r="C180" s="192"/>
      <c r="D180" s="165"/>
      <c r="E180" s="193"/>
      <c r="F180" s="193"/>
      <c r="G180" s="194"/>
      <c r="H180" s="271">
        <f t="shared" si="4"/>
        <v>0</v>
      </c>
      <c r="I180" s="353" t="str">
        <f t="shared" si="5"/>
        <v/>
      </c>
    </row>
    <row r="181" spans="1:9" hidden="1">
      <c r="A181" s="191">
        <v>178</v>
      </c>
      <c r="B181" s="191"/>
      <c r="C181" s="192"/>
      <c r="D181" s="165"/>
      <c r="E181" s="193"/>
      <c r="F181" s="193"/>
      <c r="G181" s="194"/>
      <c r="H181" s="271">
        <f t="shared" si="4"/>
        <v>0</v>
      </c>
      <c r="I181" s="353" t="str">
        <f t="shared" si="5"/>
        <v/>
      </c>
    </row>
    <row r="182" spans="1:9" hidden="1">
      <c r="A182" s="191">
        <v>179</v>
      </c>
      <c r="B182" s="191"/>
      <c r="C182" s="192"/>
      <c r="D182" s="165"/>
      <c r="E182" s="193"/>
      <c r="F182" s="193"/>
      <c r="G182" s="194"/>
      <c r="H182" s="271">
        <f t="shared" si="4"/>
        <v>0</v>
      </c>
      <c r="I182" s="353" t="str">
        <f t="shared" si="5"/>
        <v/>
      </c>
    </row>
    <row r="183" spans="1:9" hidden="1">
      <c r="A183" s="191">
        <v>180</v>
      </c>
      <c r="B183" s="191"/>
      <c r="C183" s="192"/>
      <c r="D183" s="165"/>
      <c r="E183" s="193"/>
      <c r="F183" s="193"/>
      <c r="G183" s="194"/>
      <c r="H183" s="271">
        <f t="shared" si="4"/>
        <v>0</v>
      </c>
      <c r="I183" s="353" t="str">
        <f t="shared" si="5"/>
        <v/>
      </c>
    </row>
    <row r="184" spans="1:9" hidden="1">
      <c r="A184" s="191">
        <v>181</v>
      </c>
      <c r="B184" s="191"/>
      <c r="C184" s="192"/>
      <c r="D184" s="165"/>
      <c r="E184" s="193"/>
      <c r="F184" s="193"/>
      <c r="G184" s="194"/>
      <c r="H184" s="271">
        <f t="shared" si="4"/>
        <v>0</v>
      </c>
      <c r="I184" s="353" t="str">
        <f t="shared" si="5"/>
        <v/>
      </c>
    </row>
    <row r="185" spans="1:9" hidden="1">
      <c r="A185" s="191">
        <v>182</v>
      </c>
      <c r="B185" s="191"/>
      <c r="C185" s="192"/>
      <c r="D185" s="165"/>
      <c r="E185" s="193"/>
      <c r="F185" s="193"/>
      <c r="G185" s="194"/>
      <c r="H185" s="271">
        <f t="shared" si="4"/>
        <v>0</v>
      </c>
      <c r="I185" s="353" t="str">
        <f t="shared" si="5"/>
        <v/>
      </c>
    </row>
    <row r="186" spans="1:9" hidden="1">
      <c r="A186" s="191">
        <v>183</v>
      </c>
      <c r="B186" s="191"/>
      <c r="C186" s="192"/>
      <c r="D186" s="165"/>
      <c r="E186" s="193"/>
      <c r="F186" s="193"/>
      <c r="G186" s="194"/>
      <c r="H186" s="271">
        <f t="shared" si="4"/>
        <v>0</v>
      </c>
      <c r="I186" s="353" t="str">
        <f t="shared" si="5"/>
        <v/>
      </c>
    </row>
    <row r="187" spans="1:9" hidden="1">
      <c r="A187" s="191">
        <v>184</v>
      </c>
      <c r="B187" s="191"/>
      <c r="C187" s="192"/>
      <c r="D187" s="165"/>
      <c r="E187" s="193"/>
      <c r="F187" s="193"/>
      <c r="G187" s="194"/>
      <c r="H187" s="271">
        <f t="shared" si="4"/>
        <v>0</v>
      </c>
      <c r="I187" s="353" t="str">
        <f t="shared" si="5"/>
        <v/>
      </c>
    </row>
    <row r="188" spans="1:9" hidden="1">
      <c r="A188" s="191">
        <v>185</v>
      </c>
      <c r="B188" s="191"/>
      <c r="C188" s="192"/>
      <c r="D188" s="165"/>
      <c r="E188" s="193"/>
      <c r="F188" s="193"/>
      <c r="G188" s="194"/>
      <c r="H188" s="271">
        <f t="shared" si="4"/>
        <v>0</v>
      </c>
      <c r="I188" s="353" t="str">
        <f t="shared" si="5"/>
        <v/>
      </c>
    </row>
    <row r="189" spans="1:9" hidden="1">
      <c r="A189" s="191">
        <v>186</v>
      </c>
      <c r="B189" s="191"/>
      <c r="C189" s="192"/>
      <c r="D189" s="165"/>
      <c r="E189" s="193"/>
      <c r="F189" s="193"/>
      <c r="G189" s="194"/>
      <c r="H189" s="271">
        <f t="shared" si="4"/>
        <v>0</v>
      </c>
      <c r="I189" s="353" t="str">
        <f t="shared" si="5"/>
        <v/>
      </c>
    </row>
    <row r="190" spans="1:9" hidden="1">
      <c r="A190" s="191">
        <v>187</v>
      </c>
      <c r="B190" s="191"/>
      <c r="C190" s="192"/>
      <c r="D190" s="165"/>
      <c r="E190" s="193"/>
      <c r="F190" s="193"/>
      <c r="G190" s="194"/>
      <c r="H190" s="271">
        <f t="shared" si="4"/>
        <v>0</v>
      </c>
      <c r="I190" s="353" t="str">
        <f t="shared" si="5"/>
        <v/>
      </c>
    </row>
    <row r="191" spans="1:9" hidden="1">
      <c r="A191" s="191">
        <v>188</v>
      </c>
      <c r="B191" s="191"/>
      <c r="C191" s="192"/>
      <c r="D191" s="165"/>
      <c r="E191" s="193"/>
      <c r="F191" s="193"/>
      <c r="G191" s="194"/>
      <c r="H191" s="271">
        <f t="shared" si="4"/>
        <v>0</v>
      </c>
      <c r="I191" s="353" t="str">
        <f t="shared" si="5"/>
        <v/>
      </c>
    </row>
    <row r="192" spans="1:9" hidden="1">
      <c r="A192" s="191">
        <v>189</v>
      </c>
      <c r="B192" s="191"/>
      <c r="C192" s="192"/>
      <c r="D192" s="165"/>
      <c r="E192" s="193"/>
      <c r="F192" s="193"/>
      <c r="G192" s="194"/>
      <c r="H192" s="271">
        <f t="shared" si="4"/>
        <v>0</v>
      </c>
      <c r="I192" s="353" t="str">
        <f t="shared" si="5"/>
        <v/>
      </c>
    </row>
    <row r="193" spans="1:9" hidden="1">
      <c r="A193" s="191">
        <v>190</v>
      </c>
      <c r="B193" s="191"/>
      <c r="C193" s="192"/>
      <c r="D193" s="165"/>
      <c r="E193" s="193"/>
      <c r="F193" s="193"/>
      <c r="G193" s="194"/>
      <c r="H193" s="271">
        <f t="shared" si="4"/>
        <v>0</v>
      </c>
      <c r="I193" s="353" t="str">
        <f t="shared" si="5"/>
        <v/>
      </c>
    </row>
    <row r="194" spans="1:9" hidden="1">
      <c r="A194" s="191">
        <v>191</v>
      </c>
      <c r="B194" s="191"/>
      <c r="C194" s="192"/>
      <c r="D194" s="165"/>
      <c r="E194" s="193"/>
      <c r="F194" s="193"/>
      <c r="G194" s="194"/>
      <c r="H194" s="271">
        <f t="shared" si="4"/>
        <v>0</v>
      </c>
      <c r="I194" s="353" t="str">
        <f t="shared" si="5"/>
        <v/>
      </c>
    </row>
    <row r="195" spans="1:9" hidden="1">
      <c r="A195" s="191">
        <v>192</v>
      </c>
      <c r="B195" s="191"/>
      <c r="C195" s="192"/>
      <c r="D195" s="165"/>
      <c r="E195" s="193"/>
      <c r="F195" s="193"/>
      <c r="G195" s="194"/>
      <c r="H195" s="271">
        <f t="shared" si="4"/>
        <v>0</v>
      </c>
      <c r="I195" s="353" t="str">
        <f t="shared" si="5"/>
        <v/>
      </c>
    </row>
    <row r="196" spans="1:9" hidden="1">
      <c r="A196" s="191">
        <v>193</v>
      </c>
      <c r="B196" s="191"/>
      <c r="C196" s="192"/>
      <c r="D196" s="165"/>
      <c r="E196" s="193"/>
      <c r="F196" s="193"/>
      <c r="G196" s="194"/>
      <c r="H196" s="271">
        <f t="shared" si="4"/>
        <v>0</v>
      </c>
      <c r="I196" s="353" t="str">
        <f t="shared" si="5"/>
        <v/>
      </c>
    </row>
    <row r="197" spans="1:9" hidden="1">
      <c r="A197" s="191">
        <v>194</v>
      </c>
      <c r="B197" s="191"/>
      <c r="C197" s="192"/>
      <c r="D197" s="165"/>
      <c r="E197" s="193"/>
      <c r="F197" s="193"/>
      <c r="G197" s="194"/>
      <c r="H197" s="271">
        <f t="shared" ref="H197:H203" si="6">(F197-E197+1)*D197</f>
        <v>0</v>
      </c>
      <c r="I197" s="353" t="str">
        <f t="shared" ref="I197:I203" si="7">SUBSTITUTE(B197," ","_")</f>
        <v/>
      </c>
    </row>
    <row r="198" spans="1:9" hidden="1">
      <c r="A198" s="191">
        <v>195</v>
      </c>
      <c r="B198" s="191"/>
      <c r="C198" s="192"/>
      <c r="D198" s="165"/>
      <c r="E198" s="193"/>
      <c r="F198" s="193"/>
      <c r="G198" s="194"/>
      <c r="H198" s="271">
        <f t="shared" si="6"/>
        <v>0</v>
      </c>
      <c r="I198" s="353" t="str">
        <f t="shared" si="7"/>
        <v/>
      </c>
    </row>
    <row r="199" spans="1:9" hidden="1">
      <c r="A199" s="191">
        <v>196</v>
      </c>
      <c r="B199" s="191"/>
      <c r="C199" s="192"/>
      <c r="D199" s="165"/>
      <c r="E199" s="193"/>
      <c r="F199" s="193"/>
      <c r="G199" s="194"/>
      <c r="H199" s="271">
        <f t="shared" si="6"/>
        <v>0</v>
      </c>
      <c r="I199" s="353" t="str">
        <f t="shared" si="7"/>
        <v/>
      </c>
    </row>
    <row r="200" spans="1:9" hidden="1">
      <c r="A200" s="191">
        <v>197</v>
      </c>
      <c r="B200" s="191"/>
      <c r="C200" s="192"/>
      <c r="D200" s="165"/>
      <c r="E200" s="193"/>
      <c r="F200" s="193"/>
      <c r="G200" s="194"/>
      <c r="H200" s="271">
        <f t="shared" si="6"/>
        <v>0</v>
      </c>
      <c r="I200" s="353" t="str">
        <f t="shared" si="7"/>
        <v/>
      </c>
    </row>
    <row r="201" spans="1:9" hidden="1">
      <c r="A201" s="191">
        <v>198</v>
      </c>
      <c r="B201" s="191"/>
      <c r="C201" s="192"/>
      <c r="D201" s="165"/>
      <c r="E201" s="193"/>
      <c r="F201" s="193"/>
      <c r="G201" s="194"/>
      <c r="H201" s="271">
        <f t="shared" si="6"/>
        <v>0</v>
      </c>
      <c r="I201" s="353" t="str">
        <f t="shared" si="7"/>
        <v/>
      </c>
    </row>
    <row r="202" spans="1:9" hidden="1">
      <c r="A202" s="191">
        <v>199</v>
      </c>
      <c r="B202" s="191"/>
      <c r="C202" s="192"/>
      <c r="D202" s="165"/>
      <c r="E202" s="193"/>
      <c r="F202" s="193"/>
      <c r="G202" s="194"/>
      <c r="H202" s="271">
        <f t="shared" si="6"/>
        <v>0</v>
      </c>
      <c r="I202" s="353" t="str">
        <f t="shared" si="7"/>
        <v/>
      </c>
    </row>
    <row r="203" spans="1:9" ht="13.5" hidden="1" thickBot="1">
      <c r="A203" s="191">
        <v>200</v>
      </c>
      <c r="B203" s="191"/>
      <c r="C203" s="192"/>
      <c r="D203" s="165"/>
      <c r="E203" s="193"/>
      <c r="F203" s="193"/>
      <c r="G203" s="194"/>
      <c r="H203" s="271">
        <f t="shared" si="6"/>
        <v>0</v>
      </c>
      <c r="I203" s="353" t="str">
        <f t="shared" si="7"/>
        <v/>
      </c>
    </row>
    <row r="204" spans="1:9" ht="20.25" customHeight="1" thickBot="1">
      <c r="A204" s="304"/>
      <c r="B204" s="304"/>
      <c r="C204" s="305"/>
      <c r="D204" s="304"/>
      <c r="E204" s="304"/>
      <c r="F204" s="304"/>
      <c r="G204" s="306" t="s">
        <v>383</v>
      </c>
      <c r="H204" s="307">
        <f>SUM(H4:H203)</f>
        <v>220411.6272347222</v>
      </c>
      <c r="I204" s="304"/>
    </row>
  </sheetData>
  <sheetProtection algorithmName="SHA-512" hashValue="Iy8Z5QDcETnKjyVQ1hiXcrBvO67cq7r+7TeemTOW24neCKYtRmKjJkqAolB6gJ4kx4H0mQChnR6WU3kaNKo0eg==" saltValue="My7dPQoj3mKzAfKJ9C3JHg==" spinCount="100000" sheet="1" objects="1" scenarios="1" formatRows="0" autoFilter="0"/>
  <autoFilter ref="A3:H204"/>
  <mergeCells count="2">
    <mergeCell ref="A1:H1"/>
    <mergeCell ref="A2:H2"/>
  </mergeCells>
  <conditionalFormatting sqref="A15:G203 A14:F14 A4:G13">
    <cfRule type="expression" dxfId="3" priority="4">
      <formula>ISEVEN(ROW())</formula>
    </cfRule>
  </conditionalFormatting>
  <conditionalFormatting sqref="H4:H203">
    <cfRule type="expression" dxfId="2" priority="3">
      <formula>ISEVEN(ROW())</formula>
    </cfRule>
  </conditionalFormatting>
  <conditionalFormatting sqref="I4:I203">
    <cfRule type="expression" dxfId="1" priority="2" stopIfTrue="1">
      <formula>ISEVEN(ROW())</formula>
    </cfRule>
  </conditionalFormatting>
  <conditionalFormatting sqref="G14">
    <cfRule type="expression" dxfId="0" priority="1">
      <formula>ISEVEN(ROW())</formula>
    </cfRule>
  </conditionalFormatting>
  <dataValidations count="3">
    <dataValidation type="list" allowBlank="1" showInputMessage="1" showErrorMessage="1" sqref="B4:B203">
      <formula1>Categorias</formula1>
    </dataValidation>
    <dataValidation type="list" allowBlank="1" showInputMessage="1" showErrorMessage="1" sqref="C4:C203">
      <formula1>INDIRECT($I4)</formula1>
    </dataValidation>
    <dataValidation type="whole" allowBlank="1" showInputMessage="1" showErrorMessage="1" error="Preencher com números de 1 a 24." sqref="E4:F203">
      <formula1>1</formula1>
      <formula2>2</formula2>
    </dataValidation>
  </dataValidations>
  <pageMargins left="0.51181102362204722" right="0.51181102362204722" top="0.78740157480314965" bottom="0.78740157480314965" header="0.31496062992125984" footer="0.31496062992125984"/>
  <pageSetup paperSize="9" fitToHeight="0" orientation="landscape" r:id="rId1"/>
  <headerFooter>
    <oddFoote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8">
    <tabColor theme="0" tint="-0.249977111117893"/>
    <pageSetUpPr fitToPage="1"/>
  </sheetPr>
  <dimension ref="A1:F17"/>
  <sheetViews>
    <sheetView zoomScaleNormal="100" zoomScaleSheetLayoutView="100" zoomScalePageLayoutView="25" workbookViewId="0">
      <selection sqref="A1:F1"/>
    </sheetView>
  </sheetViews>
  <sheetFormatPr defaultRowHeight="15"/>
  <cols>
    <col min="1" max="1" width="14.140625" style="5" customWidth="1"/>
    <col min="2" max="2" width="55.42578125" style="5" customWidth="1"/>
    <col min="3" max="3" width="19.28515625" style="7" customWidth="1"/>
    <col min="4" max="5" width="16.140625" style="7" customWidth="1"/>
    <col min="6" max="6" width="15.5703125" style="5" customWidth="1"/>
    <col min="7" max="16384" width="9.140625" style="5"/>
  </cols>
  <sheetData>
    <row r="1" spans="1:6" ht="99" customHeight="1">
      <c r="A1" s="418" t="str">
        <f>Capa!A1</f>
        <v>Memória de Cálculo
Contrato de Gestão celebrado entre a Secretaria de Estado de Justiça e Segurança Pública - SEJUSP e o Instituto ELO - IELO</v>
      </c>
      <c r="B1" s="418"/>
      <c r="C1" s="418"/>
      <c r="D1" s="418"/>
      <c r="E1" s="418"/>
      <c r="F1" s="418"/>
    </row>
    <row r="2" spans="1:6" ht="24.75" customHeight="1">
      <c r="A2" s="419"/>
      <c r="B2" s="419"/>
      <c r="C2" s="419"/>
      <c r="D2" s="419"/>
      <c r="E2" s="419"/>
      <c r="F2" s="419"/>
    </row>
    <row r="3" spans="1:6" ht="24.75" customHeight="1">
      <c r="A3" s="420" t="s">
        <v>33</v>
      </c>
      <c r="B3" s="420"/>
      <c r="C3" s="420"/>
      <c r="D3" s="420"/>
      <c r="E3" s="420"/>
      <c r="F3" s="420"/>
    </row>
    <row r="4" spans="1:6" ht="51" customHeight="1">
      <c r="A4" s="421" t="str">
        <f>Capa!A4</f>
        <v xml:space="preserve"> 01 de junho de 2020 a 31 de dezembro de 2020</v>
      </c>
      <c r="B4" s="421"/>
      <c r="C4" s="421"/>
      <c r="D4" s="421"/>
      <c r="E4" s="421"/>
      <c r="F4" s="421"/>
    </row>
    <row r="5" spans="1:6" ht="20.25" customHeight="1">
      <c r="A5" s="422"/>
      <c r="B5" s="422"/>
      <c r="C5" s="422"/>
      <c r="D5" s="422"/>
      <c r="E5" s="422"/>
      <c r="F5" s="422"/>
    </row>
    <row r="6" spans="1:6" ht="32.25" customHeight="1">
      <c r="A6" s="417" t="s">
        <v>151</v>
      </c>
      <c r="B6" s="417"/>
      <c r="C6" s="417"/>
      <c r="D6" s="417"/>
      <c r="E6" s="417"/>
      <c r="F6" s="417"/>
    </row>
    <row r="7" spans="1:6" ht="20.25" customHeight="1">
      <c r="A7" s="423" t="s">
        <v>460</v>
      </c>
      <c r="B7" s="423"/>
      <c r="C7" s="423"/>
      <c r="D7" s="423"/>
      <c r="E7" s="423"/>
      <c r="F7" s="423"/>
    </row>
    <row r="8" spans="1:6" ht="20.25" customHeight="1">
      <c r="A8" s="423" t="s">
        <v>461</v>
      </c>
      <c r="B8" s="423"/>
      <c r="C8" s="423"/>
      <c r="D8" s="423"/>
      <c r="E8" s="423"/>
      <c r="F8" s="423"/>
    </row>
    <row r="9" spans="1:6" ht="20.25" customHeight="1">
      <c r="A9" s="423" t="s">
        <v>462</v>
      </c>
      <c r="B9" s="423"/>
      <c r="C9" s="423"/>
      <c r="D9" s="423"/>
      <c r="E9" s="423"/>
      <c r="F9" s="423"/>
    </row>
    <row r="10" spans="1:6" ht="16.5" customHeight="1">
      <c r="A10" s="424"/>
      <c r="B10" s="424"/>
      <c r="C10" s="424"/>
      <c r="D10" s="424"/>
      <c r="E10" s="424"/>
      <c r="F10" s="424"/>
    </row>
    <row r="11" spans="1:6" ht="16.5" customHeight="1">
      <c r="A11" s="425" t="s">
        <v>34</v>
      </c>
      <c r="B11" s="425"/>
      <c r="C11" s="425"/>
      <c r="D11" s="425"/>
      <c r="E11" s="425"/>
      <c r="F11" s="425"/>
    </row>
    <row r="12" spans="1:6" ht="16.5" customHeight="1">
      <c r="A12" s="6"/>
      <c r="B12" s="6"/>
      <c r="C12" s="6"/>
      <c r="D12" s="6"/>
      <c r="E12" s="6"/>
      <c r="F12" s="6"/>
    </row>
    <row r="13" spans="1:6" ht="38.25" customHeight="1">
      <c r="A13" s="6"/>
      <c r="B13" s="6"/>
      <c r="C13" s="6"/>
      <c r="D13" s="6"/>
      <c r="E13" s="6"/>
      <c r="F13" s="6"/>
    </row>
    <row r="14" spans="1:6" ht="16.5" customHeight="1">
      <c r="A14" s="6"/>
      <c r="B14" s="6"/>
      <c r="C14" s="6"/>
      <c r="D14" s="6"/>
      <c r="E14" s="6"/>
      <c r="F14" s="6"/>
    </row>
    <row r="15" spans="1:6" ht="16.5" customHeight="1">
      <c r="A15" s="6"/>
      <c r="B15" s="6"/>
      <c r="C15" s="6"/>
      <c r="D15" s="6"/>
      <c r="E15" s="6"/>
      <c r="F15" s="6"/>
    </row>
    <row r="16" spans="1:6" ht="16.5" customHeight="1">
      <c r="A16" s="6"/>
      <c r="B16" s="6"/>
      <c r="C16" s="6"/>
      <c r="D16" s="6"/>
      <c r="E16" s="6"/>
      <c r="F16" s="6"/>
    </row>
    <row r="17" spans="1:6" ht="16.5" customHeight="1">
      <c r="A17" s="6"/>
      <c r="B17" s="6"/>
      <c r="C17" s="6"/>
      <c r="D17" s="6"/>
      <c r="E17" s="6"/>
      <c r="F17" s="6"/>
    </row>
  </sheetData>
  <sheetProtection algorithmName="SHA-512" hashValue="gMqAfn/4dLDdNXps8PTrBT/HrA/e1b+2k6l4+HU3SzZ+a1RSnyNf9qkyD+IQcTIge8TQzSwcBwPEBNbIQ5oFDA==" saltValue="Xy3MH57Xtdxl64leNsGPzA==" spinCount="100000" sheet="1" objects="1" scenarios="1" formatCells="0"/>
  <mergeCells count="11">
    <mergeCell ref="A7:F7"/>
    <mergeCell ref="A8:F8"/>
    <mergeCell ref="A10:F10"/>
    <mergeCell ref="A9:F9"/>
    <mergeCell ref="A11:F11"/>
    <mergeCell ref="A6:F6"/>
    <mergeCell ref="A1:F1"/>
    <mergeCell ref="A2:F2"/>
    <mergeCell ref="A3:F3"/>
    <mergeCell ref="A4:F4"/>
    <mergeCell ref="A5:F5"/>
  </mergeCells>
  <phoneticPr fontId="13" type="noConversion"/>
  <printOptions horizontalCentered="1" verticalCentered="1"/>
  <pageMargins left="0.19685039370078741" right="0.19685039370078741" top="0.59055118110236227" bottom="0.59055118110236227" header="0" footer="0"/>
  <pageSetup paperSize="9" orientation="landscape" r:id="rId1"/>
  <headerFooter>
    <oddFoote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pageSetUpPr fitToPage="1"/>
  </sheetPr>
  <dimension ref="A1:S64"/>
  <sheetViews>
    <sheetView zoomScaleNormal="100" zoomScaleSheetLayoutView="100" workbookViewId="0"/>
  </sheetViews>
  <sheetFormatPr defaultRowHeight="12.75"/>
  <cols>
    <col min="1" max="1" width="47.85546875" style="345" customWidth="1"/>
    <col min="2" max="2" width="26.28515625" style="345" customWidth="1"/>
    <col min="3" max="3" width="29.5703125" style="345" customWidth="1"/>
    <col min="4" max="4" width="31.42578125" style="345" customWidth="1"/>
    <col min="5" max="6" width="31" style="345" customWidth="1"/>
    <col min="7" max="7" width="3.85546875" style="345" customWidth="1"/>
    <col min="8" max="8" width="10.140625" style="345" customWidth="1"/>
    <col min="9" max="9" width="15.140625" style="345" customWidth="1"/>
    <col min="10" max="10" width="2.7109375" style="345" customWidth="1"/>
    <col min="11" max="11" width="9.140625" style="345"/>
    <col min="12" max="14" width="13.28515625" style="345" customWidth="1"/>
    <col min="15" max="15" width="0.7109375" style="349" customWidth="1"/>
    <col min="16" max="16" width="10.28515625" style="345" bestFit="1" customWidth="1"/>
    <col min="17" max="17" width="13.28515625" style="345" customWidth="1"/>
    <col min="18" max="18" width="5.85546875" style="345" customWidth="1"/>
    <col min="19" max="19" width="9.140625" style="345"/>
    <col min="20" max="22" width="13.28515625" style="345" customWidth="1"/>
    <col min="23" max="23" width="1.85546875" style="345" customWidth="1"/>
    <col min="24" max="24" width="9.140625" style="345"/>
    <col min="25" max="25" width="13.28515625" style="345" customWidth="1"/>
    <col min="26" max="16384" width="9.140625" style="345"/>
  </cols>
  <sheetData>
    <row r="1" spans="1:19" s="344" customFormat="1" ht="35.25" customHeight="1">
      <c r="A1" s="341" t="s">
        <v>54</v>
      </c>
      <c r="B1" s="341" t="s">
        <v>293</v>
      </c>
      <c r="C1" s="341" t="s">
        <v>218</v>
      </c>
      <c r="D1" s="342" t="s">
        <v>287</v>
      </c>
      <c r="E1" s="341" t="s">
        <v>141</v>
      </c>
      <c r="F1" s="343" t="s">
        <v>311</v>
      </c>
      <c r="H1" s="345"/>
      <c r="I1" s="345"/>
      <c r="K1" s="345"/>
      <c r="L1" s="345"/>
      <c r="M1" s="345"/>
      <c r="N1" s="345"/>
      <c r="O1" s="345"/>
      <c r="P1" s="345"/>
      <c r="Q1" s="345"/>
      <c r="R1" s="345"/>
      <c r="S1" s="345"/>
    </row>
    <row r="2" spans="1:19" ht="28.5">
      <c r="A2" s="343" t="s">
        <v>260</v>
      </c>
      <c r="B2" s="346"/>
      <c r="C2" s="343" t="s">
        <v>3</v>
      </c>
      <c r="D2" s="347" t="s">
        <v>73</v>
      </c>
      <c r="E2" s="343" t="s">
        <v>208</v>
      </c>
      <c r="F2" s="343" t="s">
        <v>390</v>
      </c>
      <c r="O2" s="345"/>
    </row>
    <row r="3" spans="1:19" ht="28.5">
      <c r="A3" s="343" t="s">
        <v>259</v>
      </c>
      <c r="B3" s="346"/>
      <c r="C3" s="343" t="s">
        <v>170</v>
      </c>
      <c r="D3" s="347" t="s">
        <v>143</v>
      </c>
      <c r="E3" s="343" t="s">
        <v>202</v>
      </c>
      <c r="F3" s="343" t="s">
        <v>391</v>
      </c>
      <c r="O3" s="345"/>
    </row>
    <row r="4" spans="1:19" ht="14.25">
      <c r="A4" s="343" t="s">
        <v>166</v>
      </c>
      <c r="B4" s="346"/>
      <c r="C4" s="343" t="s">
        <v>177</v>
      </c>
      <c r="D4" s="347" t="s">
        <v>76</v>
      </c>
      <c r="E4" s="343" t="s">
        <v>203</v>
      </c>
      <c r="O4" s="345"/>
    </row>
    <row r="5" spans="1:19" ht="28.5" customHeight="1">
      <c r="A5" s="346"/>
      <c r="C5" s="343" t="s">
        <v>179</v>
      </c>
      <c r="D5" s="347" t="s">
        <v>83</v>
      </c>
      <c r="E5" s="343" t="s">
        <v>210</v>
      </c>
      <c r="F5" s="348"/>
      <c r="O5" s="345"/>
    </row>
    <row r="6" spans="1:19" ht="28.5">
      <c r="A6" s="346"/>
      <c r="B6" s="346"/>
      <c r="C6" s="343" t="s">
        <v>59</v>
      </c>
      <c r="D6" s="347" t="s">
        <v>74</v>
      </c>
      <c r="E6" s="343" t="s">
        <v>204</v>
      </c>
      <c r="F6" s="348"/>
      <c r="O6" s="345"/>
    </row>
    <row r="7" spans="1:19" ht="28.5">
      <c r="A7" s="346"/>
      <c r="B7" s="346"/>
      <c r="C7" s="343" t="s">
        <v>279</v>
      </c>
      <c r="D7" s="347" t="s">
        <v>75</v>
      </c>
      <c r="E7" s="343" t="s">
        <v>209</v>
      </c>
      <c r="F7" s="348"/>
      <c r="O7" s="345"/>
    </row>
    <row r="8" spans="1:19" ht="42.75">
      <c r="A8" s="346"/>
      <c r="B8" s="346"/>
      <c r="C8" s="343" t="s">
        <v>278</v>
      </c>
      <c r="D8" s="347" t="s">
        <v>174</v>
      </c>
      <c r="E8" s="343" t="s">
        <v>205</v>
      </c>
      <c r="F8" s="348"/>
      <c r="O8" s="345"/>
    </row>
    <row r="9" spans="1:19" ht="42.75">
      <c r="A9" s="346"/>
      <c r="B9" s="346"/>
      <c r="C9" s="343" t="s">
        <v>282</v>
      </c>
      <c r="D9" s="347" t="s">
        <v>175</v>
      </c>
      <c r="E9" s="343" t="s">
        <v>201</v>
      </c>
      <c r="F9" s="348"/>
      <c r="O9" s="345"/>
    </row>
    <row r="10" spans="1:19" ht="14.25">
      <c r="A10" s="346"/>
      <c r="B10" s="346"/>
      <c r="C10" s="343" t="s">
        <v>20</v>
      </c>
      <c r="D10" s="347" t="s">
        <v>189</v>
      </c>
      <c r="E10" s="343" t="s">
        <v>211</v>
      </c>
      <c r="F10" s="348"/>
      <c r="O10" s="345"/>
    </row>
    <row r="11" spans="1:19" ht="42.75">
      <c r="A11" s="346"/>
      <c r="B11" s="346"/>
      <c r="C11" s="343" t="s">
        <v>60</v>
      </c>
      <c r="D11" s="347" t="s">
        <v>186</v>
      </c>
      <c r="E11" s="343" t="s">
        <v>206</v>
      </c>
      <c r="F11" s="348"/>
      <c r="O11" s="345"/>
    </row>
    <row r="12" spans="1:19" ht="14.25">
      <c r="A12" s="346"/>
      <c r="B12" s="346"/>
      <c r="C12" s="343" t="s">
        <v>61</v>
      </c>
      <c r="D12" s="347" t="s">
        <v>38</v>
      </c>
      <c r="E12" s="343" t="s">
        <v>207</v>
      </c>
      <c r="F12" s="348"/>
    </row>
    <row r="13" spans="1:19" ht="14.25">
      <c r="A13" s="346"/>
      <c r="B13" s="346"/>
      <c r="C13" s="343" t="s">
        <v>220</v>
      </c>
      <c r="D13" s="347" t="s">
        <v>37</v>
      </c>
      <c r="E13" s="343" t="s">
        <v>212</v>
      </c>
      <c r="F13" s="348"/>
    </row>
    <row r="14" spans="1:19" ht="14.25">
      <c r="A14" s="346"/>
      <c r="B14" s="346"/>
      <c r="C14" s="343" t="s">
        <v>21</v>
      </c>
      <c r="D14" s="347" t="s">
        <v>344</v>
      </c>
      <c r="E14" s="343" t="s">
        <v>94</v>
      </c>
      <c r="F14" s="348"/>
    </row>
    <row r="15" spans="1:19" ht="14.25">
      <c r="A15" s="346"/>
      <c r="B15" s="346"/>
      <c r="C15" s="343" t="s">
        <v>286</v>
      </c>
      <c r="D15" s="347" t="s">
        <v>187</v>
      </c>
      <c r="E15" s="346"/>
      <c r="F15" s="348"/>
    </row>
    <row r="16" spans="1:19" ht="28.5">
      <c r="A16" s="346"/>
      <c r="B16" s="346"/>
      <c r="C16" s="343" t="s">
        <v>392</v>
      </c>
      <c r="D16" s="347" t="s">
        <v>196</v>
      </c>
      <c r="E16" s="346"/>
      <c r="F16" s="346"/>
    </row>
    <row r="17" spans="1:6" ht="28.5">
      <c r="A17" s="346"/>
      <c r="B17" s="346"/>
      <c r="C17" s="343" t="s">
        <v>180</v>
      </c>
      <c r="D17" s="343" t="s">
        <v>199</v>
      </c>
      <c r="E17" s="346"/>
      <c r="F17" s="346"/>
    </row>
    <row r="18" spans="1:6" ht="28.5">
      <c r="A18" s="346"/>
      <c r="B18" s="346"/>
      <c r="C18" s="343" t="s">
        <v>288</v>
      </c>
      <c r="D18" s="347" t="s">
        <v>84</v>
      </c>
      <c r="E18" s="346"/>
      <c r="F18" s="346"/>
    </row>
    <row r="19" spans="1:6" ht="28.5">
      <c r="A19" s="346"/>
      <c r="B19" s="346"/>
      <c r="C19" s="343" t="s">
        <v>185</v>
      </c>
      <c r="D19" s="347" t="s">
        <v>197</v>
      </c>
      <c r="E19" s="346"/>
      <c r="F19" s="346"/>
    </row>
    <row r="20" spans="1:6" ht="28.5">
      <c r="A20" s="346"/>
      <c r="B20" s="346"/>
      <c r="C20" s="343" t="s">
        <v>289</v>
      </c>
      <c r="D20" s="347" t="s">
        <v>215</v>
      </c>
      <c r="E20" s="346"/>
      <c r="F20" s="346"/>
    </row>
    <row r="21" spans="1:6" ht="28.5">
      <c r="A21" s="346"/>
      <c r="B21" s="346"/>
      <c r="C21" s="343" t="s">
        <v>146</v>
      </c>
      <c r="D21" s="343" t="s">
        <v>195</v>
      </c>
      <c r="E21" s="346"/>
      <c r="F21" s="346"/>
    </row>
    <row r="22" spans="1:6" ht="42.75">
      <c r="A22" s="346"/>
      <c r="B22" s="346"/>
      <c r="C22" s="343" t="s">
        <v>62</v>
      </c>
      <c r="D22" s="343" t="s">
        <v>190</v>
      </c>
      <c r="E22" s="346"/>
      <c r="F22" s="346"/>
    </row>
    <row r="23" spans="1:6" ht="28.5">
      <c r="A23" s="346"/>
      <c r="B23" s="346"/>
      <c r="C23" s="343" t="s">
        <v>356</v>
      </c>
      <c r="D23" s="343" t="s">
        <v>191</v>
      </c>
      <c r="E23" s="346"/>
      <c r="F23" s="346"/>
    </row>
    <row r="24" spans="1:6" ht="28.5">
      <c r="A24" s="346"/>
      <c r="B24" s="346"/>
      <c r="C24" s="343" t="s">
        <v>64</v>
      </c>
      <c r="D24" s="343" t="s">
        <v>280</v>
      </c>
      <c r="E24" s="346"/>
      <c r="F24" s="346"/>
    </row>
    <row r="25" spans="1:6" ht="28.5">
      <c r="A25" s="346"/>
      <c r="B25" s="346"/>
      <c r="C25" s="343" t="s">
        <v>65</v>
      </c>
      <c r="D25" s="343" t="s">
        <v>68</v>
      </c>
      <c r="E25" s="346"/>
      <c r="F25" s="346"/>
    </row>
    <row r="26" spans="1:6" ht="28.5">
      <c r="A26" s="346"/>
      <c r="B26" s="346"/>
      <c r="C26" s="343" t="s">
        <v>66</v>
      </c>
      <c r="D26" s="343" t="s">
        <v>357</v>
      </c>
      <c r="E26" s="346"/>
      <c r="F26" s="346"/>
    </row>
    <row r="27" spans="1:6" ht="14.25">
      <c r="A27" s="346"/>
      <c r="B27" s="346"/>
      <c r="C27" s="343" t="s">
        <v>475</v>
      </c>
      <c r="D27" s="343" t="s">
        <v>86</v>
      </c>
      <c r="E27" s="346"/>
      <c r="F27" s="346"/>
    </row>
    <row r="28" spans="1:6" ht="28.5">
      <c r="A28" s="346"/>
      <c r="B28" s="346"/>
      <c r="C28" s="343" t="s">
        <v>67</v>
      </c>
      <c r="D28" s="343" t="s">
        <v>200</v>
      </c>
      <c r="E28" s="346"/>
      <c r="F28" s="346"/>
    </row>
    <row r="29" spans="1:6" ht="28.5">
      <c r="A29" s="346"/>
      <c r="B29" s="346"/>
      <c r="C29" s="346"/>
      <c r="D29" s="343" t="s">
        <v>71</v>
      </c>
      <c r="E29" s="346"/>
      <c r="F29" s="346"/>
    </row>
    <row r="30" spans="1:6" ht="14.25">
      <c r="A30" s="346"/>
      <c r="B30" s="346"/>
      <c r="C30" s="346"/>
      <c r="D30" s="343" t="s">
        <v>69</v>
      </c>
      <c r="E30" s="346"/>
      <c r="F30" s="346"/>
    </row>
    <row r="31" spans="1:6" ht="14.25">
      <c r="A31" s="346"/>
      <c r="B31" s="346"/>
      <c r="C31" s="346"/>
      <c r="D31" s="343" t="s">
        <v>188</v>
      </c>
      <c r="E31" s="346"/>
      <c r="F31" s="346"/>
    </row>
    <row r="32" spans="1:6" ht="14.25">
      <c r="A32" s="346"/>
      <c r="B32" s="346"/>
      <c r="C32" s="346"/>
      <c r="D32" s="343" t="s">
        <v>78</v>
      </c>
      <c r="E32" s="346"/>
      <c r="F32" s="346"/>
    </row>
    <row r="33" spans="1:6" ht="14.25">
      <c r="A33" s="346"/>
      <c r="B33" s="346"/>
      <c r="C33" s="346"/>
      <c r="D33" s="343" t="s">
        <v>77</v>
      </c>
      <c r="E33" s="346"/>
      <c r="F33" s="346"/>
    </row>
    <row r="34" spans="1:6" ht="14.25">
      <c r="A34" s="346"/>
      <c r="B34" s="346"/>
      <c r="C34" s="346"/>
      <c r="D34" s="343" t="s">
        <v>89</v>
      </c>
      <c r="E34" s="346"/>
      <c r="F34" s="346"/>
    </row>
    <row r="35" spans="1:6" ht="14.25">
      <c r="A35" s="346"/>
      <c r="B35" s="346"/>
      <c r="C35" s="346"/>
      <c r="D35" s="343" t="s">
        <v>91</v>
      </c>
      <c r="E35" s="346"/>
      <c r="F35" s="346"/>
    </row>
    <row r="36" spans="1:6" ht="28.5">
      <c r="A36" s="346"/>
      <c r="B36" s="346"/>
      <c r="C36" s="346"/>
      <c r="D36" s="343" t="s">
        <v>85</v>
      </c>
      <c r="E36" s="346"/>
      <c r="F36" s="346"/>
    </row>
    <row r="37" spans="1:6" ht="14.25">
      <c r="A37" s="346"/>
      <c r="B37" s="346"/>
      <c r="C37" s="346"/>
      <c r="D37" s="343" t="s">
        <v>92</v>
      </c>
      <c r="E37" s="346"/>
      <c r="F37" s="346"/>
    </row>
    <row r="38" spans="1:6" ht="14.25">
      <c r="A38" s="346"/>
      <c r="B38" s="346"/>
      <c r="C38" s="346"/>
      <c r="D38" s="343" t="s">
        <v>93</v>
      </c>
      <c r="E38" s="346"/>
      <c r="F38" s="346"/>
    </row>
    <row r="39" spans="1:6" ht="14.25">
      <c r="A39" s="346"/>
      <c r="B39" s="346"/>
      <c r="C39" s="346"/>
      <c r="D39" s="343" t="s">
        <v>90</v>
      </c>
      <c r="E39" s="346"/>
      <c r="F39" s="346"/>
    </row>
    <row r="40" spans="1:6" ht="14.25">
      <c r="A40" s="346"/>
      <c r="B40" s="346"/>
      <c r="C40" s="346"/>
      <c r="D40" s="343" t="s">
        <v>138</v>
      </c>
      <c r="E40" s="346"/>
      <c r="F40" s="346"/>
    </row>
    <row r="41" spans="1:6" ht="14.25">
      <c r="A41" s="346"/>
      <c r="B41" s="346"/>
      <c r="C41" s="346"/>
      <c r="D41" s="343" t="s">
        <v>139</v>
      </c>
      <c r="E41" s="346"/>
      <c r="F41" s="346"/>
    </row>
    <row r="42" spans="1:6" ht="14.25">
      <c r="A42" s="346"/>
      <c r="B42" s="346"/>
      <c r="C42" s="346"/>
      <c r="D42" s="343" t="s">
        <v>79</v>
      </c>
      <c r="E42" s="346"/>
      <c r="F42" s="346"/>
    </row>
    <row r="43" spans="1:6" ht="14.25">
      <c r="A43" s="346"/>
      <c r="B43" s="346"/>
      <c r="C43" s="346"/>
      <c r="D43" s="343" t="s">
        <v>72</v>
      </c>
      <c r="E43" s="346"/>
      <c r="F43" s="346"/>
    </row>
    <row r="44" spans="1:6" ht="14.25">
      <c r="A44" s="346"/>
      <c r="B44" s="346"/>
      <c r="C44" s="346"/>
      <c r="D44" s="343" t="s">
        <v>281</v>
      </c>
      <c r="E44" s="346"/>
      <c r="F44" s="346"/>
    </row>
    <row r="45" spans="1:6" ht="14.25">
      <c r="A45" s="346"/>
      <c r="B45" s="346"/>
      <c r="C45" s="346"/>
      <c r="D45" s="343" t="s">
        <v>36</v>
      </c>
      <c r="E45" s="346"/>
      <c r="F45" s="346"/>
    </row>
    <row r="46" spans="1:6" ht="14.25">
      <c r="A46" s="346"/>
      <c r="B46" s="346"/>
      <c r="C46" s="346"/>
      <c r="D46" s="343" t="s">
        <v>88</v>
      </c>
      <c r="E46" s="346"/>
      <c r="F46" s="346"/>
    </row>
    <row r="47" spans="1:6" ht="14.25">
      <c r="A47" s="346"/>
      <c r="B47" s="346"/>
      <c r="C47" s="346"/>
      <c r="D47" s="350" t="s">
        <v>192</v>
      </c>
      <c r="E47" s="346"/>
      <c r="F47" s="346"/>
    </row>
    <row r="48" spans="1:6" ht="14.25">
      <c r="A48" s="346"/>
      <c r="B48" s="346"/>
      <c r="C48" s="346"/>
      <c r="D48" s="343" t="s">
        <v>283</v>
      </c>
      <c r="E48" s="346"/>
      <c r="F48" s="346"/>
    </row>
    <row r="49" spans="1:6" ht="14.25">
      <c r="A49" s="346"/>
      <c r="B49" s="346"/>
      <c r="C49" s="346"/>
      <c r="D49" s="343" t="s">
        <v>213</v>
      </c>
      <c r="E49" s="346"/>
      <c r="F49" s="346"/>
    </row>
    <row r="50" spans="1:6" ht="14.25">
      <c r="A50" s="346"/>
      <c r="B50" s="346"/>
      <c r="C50" s="346"/>
      <c r="D50" s="343" t="s">
        <v>214</v>
      </c>
      <c r="E50" s="346"/>
      <c r="F50" s="346"/>
    </row>
    <row r="51" spans="1:6" ht="14.25">
      <c r="A51" s="346"/>
      <c r="B51" s="346"/>
      <c r="C51" s="346"/>
      <c r="D51" s="343" t="s">
        <v>82</v>
      </c>
      <c r="E51" s="346"/>
      <c r="F51" s="346"/>
    </row>
    <row r="52" spans="1:6" ht="14.25">
      <c r="A52" s="346"/>
      <c r="B52" s="346"/>
      <c r="C52" s="346"/>
      <c r="D52" s="343" t="s">
        <v>70</v>
      </c>
      <c r="E52" s="346"/>
      <c r="F52" s="346"/>
    </row>
    <row r="53" spans="1:6" ht="28.5">
      <c r="A53" s="346"/>
      <c r="B53" s="346"/>
      <c r="C53" s="346"/>
      <c r="D53" s="343" t="s">
        <v>194</v>
      </c>
      <c r="E53" s="346"/>
      <c r="F53" s="346"/>
    </row>
    <row r="54" spans="1:6" ht="14.25">
      <c r="A54" s="346"/>
      <c r="B54" s="346"/>
      <c r="C54" s="346"/>
      <c r="D54" s="343" t="s">
        <v>87</v>
      </c>
      <c r="E54" s="346"/>
      <c r="F54" s="346"/>
    </row>
    <row r="55" spans="1:6" ht="14.25">
      <c r="A55" s="346"/>
      <c r="B55" s="346"/>
      <c r="C55" s="346"/>
      <c r="D55" s="343" t="s">
        <v>80</v>
      </c>
      <c r="E55" s="346"/>
      <c r="F55" s="346"/>
    </row>
    <row r="56" spans="1:6" ht="14.25">
      <c r="A56" s="346"/>
      <c r="B56" s="346"/>
      <c r="C56" s="346"/>
      <c r="D56" s="343" t="s">
        <v>81</v>
      </c>
      <c r="E56" s="346"/>
      <c r="F56" s="346"/>
    </row>
    <row r="57" spans="1:6" ht="28.5">
      <c r="A57" s="346"/>
      <c r="B57" s="346"/>
      <c r="C57" s="346"/>
      <c r="D57" s="343" t="s">
        <v>198</v>
      </c>
      <c r="E57" s="346"/>
      <c r="F57" s="346"/>
    </row>
    <row r="58" spans="1:6" ht="14.25">
      <c r="A58" s="346"/>
      <c r="B58" s="346"/>
      <c r="C58" s="346"/>
      <c r="D58" s="343" t="s">
        <v>216</v>
      </c>
      <c r="E58" s="346"/>
      <c r="F58" s="346"/>
    </row>
    <row r="59" spans="1:6" ht="14.25">
      <c r="A59" s="346"/>
      <c r="B59" s="346"/>
      <c r="C59" s="346"/>
      <c r="D59" s="343" t="s">
        <v>217</v>
      </c>
      <c r="E59" s="346"/>
      <c r="F59" s="346"/>
    </row>
    <row r="60" spans="1:6" ht="28.5">
      <c r="A60" s="346"/>
      <c r="B60" s="346"/>
      <c r="C60" s="346"/>
      <c r="D60" s="343" t="s">
        <v>354</v>
      </c>
      <c r="E60" s="346"/>
      <c r="F60" s="346"/>
    </row>
    <row r="61" spans="1:6" ht="28.5">
      <c r="A61" s="346"/>
      <c r="B61" s="346"/>
      <c r="C61" s="346"/>
      <c r="D61" s="343" t="s">
        <v>193</v>
      </c>
      <c r="E61" s="346"/>
      <c r="F61" s="346"/>
    </row>
    <row r="62" spans="1:6" ht="14.25">
      <c r="A62" s="346"/>
      <c r="B62" s="346"/>
      <c r="C62" s="346"/>
      <c r="D62" s="343" t="s">
        <v>295</v>
      </c>
      <c r="E62" s="346"/>
      <c r="F62" s="346"/>
    </row>
    <row r="63" spans="1:6" ht="14.25">
      <c r="A63" s="346"/>
      <c r="B63" s="346"/>
      <c r="C63" s="346"/>
      <c r="D63" s="343" t="s">
        <v>294</v>
      </c>
      <c r="E63" s="346"/>
      <c r="F63" s="346"/>
    </row>
    <row r="64" spans="1:6">
      <c r="F64" s="346"/>
    </row>
  </sheetData>
  <pageMargins left="0.19685039370078741" right="0.19685039370078741" top="0.59055118110236227" bottom="0.59055118110236227" header="0" footer="0"/>
  <pageSetup paperSize="9" scale="50" orientation="landscape" r:id="rId1"/>
  <headerFooter>
    <oddFooter>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31</vt:i4>
      </vt:variant>
    </vt:vector>
  </HeadingPairs>
  <TitlesOfParts>
    <vt:vector size="42" baseType="lpstr">
      <vt:lpstr>Capa</vt:lpstr>
      <vt:lpstr>Sintético</vt:lpstr>
      <vt:lpstr>Gastos das Atividades</vt:lpstr>
      <vt:lpstr>Analítico</vt:lpstr>
      <vt:lpstr>Encargos e Benefícios</vt:lpstr>
      <vt:lpstr>Gastos com Pessoal</vt:lpstr>
      <vt:lpstr>Bens</vt:lpstr>
      <vt:lpstr>Gastos Gerais</vt:lpstr>
      <vt:lpstr>Desmobilização</vt:lpstr>
      <vt:lpstr>Assinatura</vt:lpstr>
      <vt:lpstr>Plano</vt:lpstr>
      <vt:lpstr>Aquisição_de_Bens_Permanentes</vt:lpstr>
      <vt:lpstr>Analítico!Area_de_impressao</vt:lpstr>
      <vt:lpstr>Assinatura!Area_de_impressao</vt:lpstr>
      <vt:lpstr>Bens!Area_de_impressao</vt:lpstr>
      <vt:lpstr>Capa!Area_de_impressao</vt:lpstr>
      <vt:lpstr>Desmobilização!Area_de_impressao</vt:lpstr>
      <vt:lpstr>'Encargos e Benefícios'!Area_de_impressao</vt:lpstr>
      <vt:lpstr>'Gastos com Pessoal'!Area_de_impressao</vt:lpstr>
      <vt:lpstr>'Gastos das Atividades'!Area_de_impressao</vt:lpstr>
      <vt:lpstr>'Gastos Gerais'!Area_de_impressao</vt:lpstr>
      <vt:lpstr>Sintético!Area_de_impressao</vt:lpstr>
      <vt:lpstr>área_destinada</vt:lpstr>
      <vt:lpstr>Benefícios</vt:lpstr>
      <vt:lpstr>Beneficios2</vt:lpstr>
      <vt:lpstr>Beneficios3</vt:lpstr>
      <vt:lpstr>Bens</vt:lpstr>
      <vt:lpstr>Categorias</vt:lpstr>
      <vt:lpstr>Gastos_com_Pessoal</vt:lpstr>
      <vt:lpstr>Gastos_Gerais</vt:lpstr>
      <vt:lpstr>Gerais</vt:lpstr>
      <vt:lpstr>Ocorrência</vt:lpstr>
      <vt:lpstr>Receitas</vt:lpstr>
      <vt:lpstr>Rendimentos_de_Aplicações_Fin.</vt:lpstr>
      <vt:lpstr>Reserva</vt:lpstr>
      <vt:lpstr>Analítico!Titulos_de_impressao</vt:lpstr>
      <vt:lpstr>Desmobilização!Titulos_de_impressao</vt:lpstr>
      <vt:lpstr>'Encargos e Benefícios'!Titulos_de_impressao</vt:lpstr>
      <vt:lpstr>'Gastos com Pessoal'!Titulos_de_impressao</vt:lpstr>
      <vt:lpstr>'Gastos Gerais'!Titulos_de_impressao</vt:lpstr>
      <vt:lpstr>Sintético!Titulos_de_impressao</vt:lpstr>
      <vt:lpstr>Transferência_para_Reserva_de_Recursos</vt:lpstr>
    </vt:vector>
  </TitlesOfParts>
  <Company>SEPLAG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Frederico de Morais Andrade Coutinho</dc:creator>
  <cp:lastModifiedBy>Fábio</cp:lastModifiedBy>
  <cp:lastPrinted>2020-05-05T17:41:30Z</cp:lastPrinted>
  <dcterms:created xsi:type="dcterms:W3CDTF">2007-08-22T17:17:19Z</dcterms:created>
  <dcterms:modified xsi:type="dcterms:W3CDTF">2020-05-06T19:53:51Z</dcterms:modified>
</cp:coreProperties>
</file>